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slicers/slicer2.xml" ContentType="application/vnd.ms-excel.slicer+xml"/>
  <Override PartName="/xl/charts/chart3.xml" ContentType="application/vnd.openxmlformats-officedocument.drawingml.chart+xml"/>
  <Override PartName="/xl/charts/chart4.xml" ContentType="application/vnd.openxmlformats-officedocument.drawingml.chart+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6.xml" ContentType="application/vnd.openxmlformats-officedocument.drawing+xml"/>
  <Override PartName="/xl/slicers/slicer3.xml" ContentType="application/vnd.ms-excel.slicer+xml"/>
  <Override PartName="/xl/charts/chart5.xml" ContentType="application/vnd.openxmlformats-officedocument.drawingml.chart+xml"/>
  <Override PartName="/xl/charts/chart6.xml" ContentType="application/vnd.openxmlformats-officedocument.drawingml.chart+xml"/>
  <Override PartName="/xl/pivotTables/pivotTable7.xml" ContentType="application/vnd.openxmlformats-officedocument.spreadsheetml.pivotTable+xml"/>
  <Override PartName="/xl/drawings/drawing7.xml" ContentType="application/vnd.openxmlformats-officedocument.drawing+xml"/>
  <Override PartName="/xl/slicers/slicer4.xml" ContentType="application/vnd.ms-excel.slicer+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8.xml" ContentType="application/vnd.openxmlformats-officedocument.drawing+xml"/>
  <Override PartName="/xl/slicers/slicer5.xml" ContentType="application/vnd.ms-excel.slicer+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drawings/drawing10.xml" ContentType="application/vnd.openxmlformats-officedocument.drawing+xml"/>
  <Override PartName="/xl/slicers/slicer6.xml" ContentType="application/vnd.ms-excel.slicer+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pivotTables/pivotTable16.xml" ContentType="application/vnd.openxmlformats-officedocument.spreadsheetml.pivotTable+xml"/>
  <Override PartName="/xl/drawings/drawing11.xml" ContentType="application/vnd.openxmlformats-officedocument.drawing+xml"/>
  <Override PartName="/xl/slicers/slicer7.xml" ContentType="application/vnd.ms-excel.slicer+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drawings/drawing12.xml" ContentType="application/vnd.openxmlformats-officedocument.drawing+xml"/>
  <Override PartName="/xl/slicers/slicer8.xml" ContentType="application/vnd.ms-excel.slicer+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pivotTables/pivotTable23.xml" ContentType="application/vnd.openxmlformats-officedocument.spreadsheetml.pivotTable+xml"/>
  <Override PartName="/xl/drawings/drawing13.xml" ContentType="application/vnd.openxmlformats-officedocument.drawing+xml"/>
  <Override PartName="/xl/slicers/slicer9.xml" ContentType="application/vnd.ms-excel.slicer+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updateLinks="never" codeName="ThisWorkbook" hidePivotFieldList="1"/>
  <mc:AlternateContent xmlns:mc="http://schemas.openxmlformats.org/markup-compatibility/2006">
    <mc:Choice Requires="x15">
      <x15ac:absPath xmlns:x15ac="http://schemas.microsoft.com/office/spreadsheetml/2010/11/ac" url="https://d.docs.live.net/b28c65572324f0f2/Mis docs/IDU/Malla Vial/"/>
    </mc:Choice>
  </mc:AlternateContent>
  <xr:revisionPtr revIDLastSave="1013" documentId="8_{87806F08-61AC-4448-AB5E-75669D83DE89}" xr6:coauthVersionLast="46" xr6:coauthVersionMax="46" xr10:uidLastSave="{7AB658F0-D544-42F2-BBB7-532006A47F55}"/>
  <workbookProtection workbookAlgorithmName="SHA-512" workbookHashValue="EjlzXJKnPZ9lhLeVxRWrW6ovSm9d0IanL0lWNqrmnVUjCUaVGfNGuwvISB4vi1tdjStinyhCo0gviZ5RN05N8g==" workbookSaltValue="J6etFakOufieHCdNJ5xB/w==" workbookSpinCount="100000" lockStructure="1"/>
  <bookViews>
    <workbookView showSheetTabs="0" xWindow="-120" yWindow="-120" windowWidth="20730" windowHeight="11160" tabRatio="822" firstSheet="5" activeTab="4" xr2:uid="{00000000-000D-0000-FFFF-FFFF00000000}"/>
  </bookViews>
  <sheets>
    <sheet name="DATOS VISOR 2020-II" sheetId="85" state="hidden" r:id="rId1"/>
    <sheet name="Datos Visor (2)" sheetId="52" state="hidden" r:id="rId2"/>
    <sheet name="Indice" sheetId="70" r:id="rId3"/>
    <sheet name="Notas" sheetId="66" r:id="rId4"/>
    <sheet name="Main Menu" sheetId="61" r:id="rId5"/>
    <sheet name="Local" sheetId="10" r:id="rId6"/>
    <sheet name="Intermedia" sheetId="49" r:id="rId7"/>
    <sheet name="Arterial" sheetId="50" r:id="rId8"/>
    <sheet name="Estado Urbana" sheetId="75" r:id="rId9"/>
    <sheet name="Troncal" sheetId="51" r:id="rId10"/>
    <sheet name="Extensión Bogotá" sheetId="69" r:id="rId11"/>
    <sheet name="Rural No Principal" sheetId="77" r:id="rId12"/>
    <sheet name="Estado Rural" sheetId="79" r:id="rId13"/>
    <sheet name="Rural Principal" sheetId="73" r:id="rId14"/>
    <sheet name="Estado Total Bogota (2)" sheetId="80" r:id="rId15"/>
    <sheet name="DinamicaGeneralTipo" sheetId="82" state="hidden" r:id="rId16"/>
    <sheet name="LISTAMAPAS" sheetId="18" state="hidden" r:id="rId17"/>
  </sheets>
  <externalReferences>
    <externalReference r:id="rId18"/>
    <externalReference r:id="rId19"/>
    <externalReference r:id="rId20"/>
    <externalReference r:id="rId21"/>
    <externalReference r:id="rId22"/>
  </externalReferences>
  <definedNames>
    <definedName name="ELEGIDO" localSheetId="0">[1]Local!$I$61</definedName>
    <definedName name="ELEGIDO" localSheetId="10">[2]Local!$I$69</definedName>
    <definedName name="ELEGIDO" localSheetId="2">[3]Local!$I$62</definedName>
    <definedName name="ELEGIDO" localSheetId="4">[2]Local!$I$69</definedName>
    <definedName name="ELEGIDO" localSheetId="3">[2]Local!$I$69</definedName>
    <definedName name="ELEGIDO">Local!$I$61</definedName>
    <definedName name="ELEGIDOS2" localSheetId="10">'[4]MAPAS PUENTES'!$F$4</definedName>
    <definedName name="ELEGIDOS2" localSheetId="2">'[5]MAPAS PUENTES'!$F$4</definedName>
    <definedName name="ELEGIDOS2" localSheetId="4">'[4]MAPAS PUENTES'!$F$4</definedName>
    <definedName name="ELEGIDOS2" localSheetId="3">'[4]MAPAS PUENTES'!$F$4</definedName>
    <definedName name="IMAGEN">"25 Imagen"</definedName>
    <definedName name="IMAGEN5" localSheetId="0">INDEX([1]LISTAMAPAS!$A$2:$A$20,MATCH('DATOS VISOR 2020-II'!ELEGIDO,'DATOS VISOR 2020-II'!LOCALIDADES,0))</definedName>
    <definedName name="IMAGEN5" localSheetId="10">INDEX([2]LISTAMAPAS!$A$2:$A$20,MATCH('Extensión Bogotá'!ELEGIDO,'Extensión Bogotá'!LOCALIDADES,0))</definedName>
    <definedName name="IMAGEN5" localSheetId="2">INDEX([3]LISTAMAPAS!$A$2:$A$20,MATCH(Indice!ELEGIDO,Indice!LOCALIDADES,0))</definedName>
    <definedName name="IMAGEN5" localSheetId="4">INDEX([2]LISTAMAPAS!$A$2:$A$20,MATCH('Main Menu'!ELEGIDO,'Main Menu'!LOCALIDADES,0))</definedName>
    <definedName name="IMAGEN5" localSheetId="3">INDEX([2]LISTAMAPAS!$A$2:$A$20,MATCH(Notas!ELEGIDO,Notas!LOCALIDADES,0))</definedName>
    <definedName name="IMAGEN5">INDEX(LISTAMAPAS!$A$2:$A$20,MATCH(ELEGIDO,LOCALIDADES,0))</definedName>
    <definedName name="LOCALIDADES" localSheetId="0">[1]LISTAMAPAS!$B$2:$B$20</definedName>
    <definedName name="LOCALIDADES" localSheetId="10">[2]LISTAMAPAS!$B$2:$B$20</definedName>
    <definedName name="LOCALIDADES" localSheetId="2">[3]LISTAMAPAS!$B$2:$B$20</definedName>
    <definedName name="LOCALIDADES" localSheetId="4">[2]LISTAMAPAS!$B$2:$B$20</definedName>
    <definedName name="LOCALIDADES" localSheetId="3">[2]LISTAMAPAS!$B$2:$B$20</definedName>
    <definedName name="LOCALIDADES">LISTAMAPAS!$B$2:$B$20</definedName>
    <definedName name="PUENTESS" localSheetId="10">'[4]LISTA DE MAPAS PUENTES 2010'!$B$2:$B$3</definedName>
    <definedName name="PUENTESS" localSheetId="3">'[4]LISTA DE MAPAS PUENTES 2010'!$B$2:$B$3</definedName>
    <definedName name="SegmentaciónDeDatos_Localidad">#N/A</definedName>
    <definedName name="SegmentaciónDeDatos_Localidad1">#N/A</definedName>
    <definedName name="SegmentaciónDeDatos_Localidad2">#N/A</definedName>
    <definedName name="SegmentaciónDeDatos_Localidad3">#N/A</definedName>
    <definedName name="SegmentaciónDeDatos_Localidad4">#N/A</definedName>
    <definedName name="SegmentaciónDeDatos_Localidad5">#N/A</definedName>
    <definedName name="SegmentaciónDeDatos_Localidad6">#N/A</definedName>
    <definedName name="SegmentaciónDeDatos_Localidad7">#N/A</definedName>
    <definedName name="SegmentaciónDeDatos_Localidad8">#N/A</definedName>
  </definedNames>
  <calcPr calcId="191029"/>
  <pivotCaches>
    <pivotCache cacheId="0" r:id="rId23"/>
    <pivotCache cacheId="1" r:id="rId24"/>
    <pivotCache cacheId="2" r:id="rId25"/>
    <pivotCache cacheId="3" r:id="rId26"/>
    <pivotCache cacheId="4" r:id="rId27"/>
    <pivotCache cacheId="5" r:id="rId28"/>
    <pivotCache cacheId="6" r:id="rId29"/>
    <pivotCache cacheId="7" r:id="rId30"/>
    <pivotCache cacheId="8" r:id="rId31"/>
  </pivotCaches>
  <extLst>
    <ext xmlns:x14="http://schemas.microsoft.com/office/spreadsheetml/2009/9/main" uri="{BBE1A952-AA13-448e-AADC-164F8A28A991}">
      <x14:slicerCaches>
        <x14:slicerCache r:id="rId32"/>
        <x14:slicerCache r:id="rId33"/>
        <x14:slicerCache r:id="rId34"/>
        <x14:slicerCache r:id="rId35"/>
        <x14:slicerCache r:id="rId36"/>
        <x14:slicerCache r:id="rId37"/>
        <x14:slicerCache r:id="rId38"/>
        <x14:slicerCache r:id="rId39"/>
        <x14:slicerCache r:id="rId4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286" i="85" l="1"/>
  <c r="N286" i="85"/>
  <c r="O286" i="85"/>
  <c r="M287" i="85"/>
  <c r="N287" i="85"/>
  <c r="O287" i="85"/>
  <c r="M288" i="85"/>
  <c r="N288" i="85"/>
  <c r="O288" i="85"/>
  <c r="M289" i="85"/>
  <c r="N289" i="85"/>
  <c r="O289" i="85"/>
  <c r="N290" i="85"/>
  <c r="O290" i="85"/>
  <c r="M291" i="85"/>
  <c r="N291" i="85"/>
  <c r="O291" i="85"/>
  <c r="M292" i="85"/>
  <c r="N292" i="85"/>
  <c r="O292" i="85"/>
  <c r="M293" i="85"/>
  <c r="N293" i="85"/>
  <c r="O293" i="85"/>
  <c r="M271" i="85"/>
  <c r="N271" i="85"/>
  <c r="O271" i="85"/>
  <c r="M272" i="85"/>
  <c r="N272" i="85"/>
  <c r="M273" i="85"/>
  <c r="N273" i="85"/>
  <c r="O273" i="85"/>
  <c r="N274" i="85"/>
  <c r="O274" i="85"/>
  <c r="M275" i="85"/>
  <c r="N275" i="85"/>
  <c r="O275" i="85"/>
  <c r="M276" i="85"/>
  <c r="N276" i="85"/>
  <c r="O276" i="85"/>
  <c r="M277" i="85"/>
  <c r="N277" i="85"/>
  <c r="N278" i="85"/>
  <c r="O278" i="85"/>
  <c r="O270" i="85"/>
  <c r="M270" i="85"/>
  <c r="M256" i="85"/>
  <c r="N256" i="85"/>
  <c r="O256" i="85"/>
  <c r="M257" i="85"/>
  <c r="N257" i="85"/>
  <c r="O257" i="85"/>
  <c r="M258" i="85"/>
  <c r="N258" i="85"/>
  <c r="O258" i="85"/>
  <c r="M259" i="85"/>
  <c r="N259" i="85"/>
  <c r="O259" i="85"/>
  <c r="N260" i="85"/>
  <c r="O260" i="85"/>
  <c r="M261" i="85"/>
  <c r="N261" i="85"/>
  <c r="O261" i="85"/>
  <c r="M262" i="85"/>
  <c r="N262" i="85"/>
  <c r="M263" i="85"/>
  <c r="N263" i="85"/>
  <c r="O263" i="85"/>
  <c r="M241" i="85"/>
  <c r="N241" i="85"/>
  <c r="O241" i="85"/>
  <c r="M242" i="85"/>
  <c r="N242" i="85"/>
  <c r="O242" i="85"/>
  <c r="M243" i="85"/>
  <c r="N243" i="85"/>
  <c r="O243" i="85"/>
  <c r="M244" i="85"/>
  <c r="N244" i="85"/>
  <c r="M245" i="85"/>
  <c r="O245" i="85"/>
  <c r="N246" i="85"/>
  <c r="O246" i="85"/>
  <c r="M247" i="85"/>
  <c r="N247" i="85"/>
  <c r="O247" i="85"/>
  <c r="M248" i="85"/>
  <c r="N248" i="85"/>
  <c r="O248" i="85"/>
  <c r="O240" i="85"/>
  <c r="N240" i="85"/>
  <c r="M240" i="85"/>
  <c r="P230" i="85"/>
  <c r="Q230" i="85"/>
  <c r="R230" i="85"/>
  <c r="S230" i="85"/>
  <c r="M230" i="85"/>
  <c r="N230" i="85"/>
  <c r="O230" i="85"/>
  <c r="T230" i="85" s="1"/>
  <c r="M217" i="85"/>
  <c r="N217" i="85"/>
  <c r="O217" i="85"/>
  <c r="M218" i="85"/>
  <c r="N218" i="85"/>
  <c r="O218" i="85"/>
  <c r="M219" i="85"/>
  <c r="N219" i="85"/>
  <c r="O219" i="85"/>
  <c r="M220" i="85"/>
  <c r="N220" i="85"/>
  <c r="O220" i="85"/>
  <c r="O221" i="85"/>
  <c r="M222" i="85"/>
  <c r="N222" i="85"/>
  <c r="O222" i="85"/>
  <c r="N223" i="85"/>
  <c r="O223" i="85"/>
  <c r="E83" i="79" l="1"/>
  <c r="E85" i="79" s="1"/>
  <c r="T85" i="79"/>
  <c r="R84" i="79"/>
  <c r="S84" i="79"/>
  <c r="T84" i="79"/>
  <c r="Q84" i="79"/>
  <c r="R83" i="79"/>
  <c r="R85" i="79" s="1"/>
  <c r="S83" i="79"/>
  <c r="S85" i="79" s="1"/>
  <c r="T83" i="79"/>
  <c r="Q83" i="79"/>
  <c r="Q85" i="79" s="1"/>
  <c r="K84" i="79"/>
  <c r="K85" i="79" s="1"/>
  <c r="I84" i="79"/>
  <c r="I85" i="79" s="1"/>
  <c r="G84" i="79"/>
  <c r="E84" i="79"/>
  <c r="K83" i="79"/>
  <c r="I83" i="79"/>
  <c r="G83" i="79"/>
  <c r="G85" i="79" s="1"/>
  <c r="J222" i="52"/>
  <c r="K222" i="52"/>
  <c r="I222" i="52"/>
  <c r="J221" i="52"/>
  <c r="K221" i="52"/>
  <c r="I221" i="52"/>
  <c r="F13" i="82" l="1"/>
  <c r="J9" i="82"/>
  <c r="J10" i="82"/>
  <c r="J11" i="82"/>
  <c r="J8" i="82"/>
  <c r="F10" i="82"/>
  <c r="F11" i="82"/>
  <c r="D9" i="82"/>
  <c r="D10" i="82"/>
  <c r="D11" i="82"/>
  <c r="N181" i="85"/>
  <c r="M62" i="85"/>
  <c r="N62" i="85"/>
  <c r="O62" i="85"/>
  <c r="M63" i="85"/>
  <c r="N63" i="85"/>
  <c r="O63" i="85"/>
  <c r="M64" i="85"/>
  <c r="N64" i="85"/>
  <c r="M65" i="85"/>
  <c r="N65" i="85"/>
  <c r="O65" i="85"/>
  <c r="M66" i="85"/>
  <c r="N66" i="85"/>
  <c r="O66" i="85"/>
  <c r="M67" i="85"/>
  <c r="N67" i="85"/>
  <c r="O67" i="85"/>
  <c r="M68" i="85"/>
  <c r="N68" i="85"/>
  <c r="O68" i="85"/>
  <c r="M69" i="85"/>
  <c r="N69" i="85"/>
  <c r="M70" i="85"/>
  <c r="N70" i="85"/>
  <c r="O70" i="85"/>
  <c r="M71" i="85"/>
  <c r="N71" i="85"/>
  <c r="O71" i="85"/>
  <c r="M72" i="85"/>
  <c r="N72" i="85"/>
  <c r="O72" i="85"/>
  <c r="M73" i="85"/>
  <c r="O73" i="85"/>
  <c r="M74" i="85"/>
  <c r="N74" i="85"/>
  <c r="O74" i="85"/>
  <c r="N75" i="85"/>
  <c r="O75" i="85"/>
  <c r="M76" i="85"/>
  <c r="O76" i="85"/>
  <c r="M77" i="85"/>
  <c r="N77" i="85"/>
  <c r="O77" i="85"/>
  <c r="M78" i="85"/>
  <c r="N78" i="85"/>
  <c r="O78" i="85"/>
  <c r="M79" i="85"/>
  <c r="N79" i="85"/>
  <c r="O79" i="85"/>
  <c r="M80" i="85"/>
  <c r="N80" i="85"/>
  <c r="O80" i="85"/>
  <c r="L221" i="52"/>
  <c r="L222" i="52"/>
  <c r="S293" i="85" l="1"/>
  <c r="R293" i="85"/>
  <c r="Q293" i="85"/>
  <c r="P293" i="85"/>
  <c r="S292" i="85"/>
  <c r="R292" i="85"/>
  <c r="Q292" i="85"/>
  <c r="P292" i="85"/>
  <c r="T292" i="85"/>
  <c r="S291" i="85"/>
  <c r="R291" i="85"/>
  <c r="Q291" i="85"/>
  <c r="P291" i="85"/>
  <c r="S290" i="85"/>
  <c r="R290" i="85"/>
  <c r="Q290" i="85"/>
  <c r="P290" i="85"/>
  <c r="S289" i="85"/>
  <c r="R289" i="85"/>
  <c r="Q289" i="85"/>
  <c r="P289" i="85"/>
  <c r="S288" i="85"/>
  <c r="R288" i="85"/>
  <c r="Q288" i="85"/>
  <c r="P288" i="85"/>
  <c r="S287" i="85"/>
  <c r="R287" i="85"/>
  <c r="Q287" i="85"/>
  <c r="P287" i="85"/>
  <c r="T287" i="85"/>
  <c r="S286" i="85"/>
  <c r="R286" i="85"/>
  <c r="Q286" i="85"/>
  <c r="P286" i="85"/>
  <c r="T286" i="85"/>
  <c r="S285" i="85"/>
  <c r="R285" i="85"/>
  <c r="Q285" i="85"/>
  <c r="P285" i="85"/>
  <c r="O285" i="85"/>
  <c r="N285" i="85"/>
  <c r="M285" i="85"/>
  <c r="T285" i="85" s="1"/>
  <c r="S278" i="85"/>
  <c r="R278" i="85"/>
  <c r="Q278" i="85"/>
  <c r="P278" i="85"/>
  <c r="T278" i="85"/>
  <c r="S277" i="85"/>
  <c r="R277" i="85"/>
  <c r="Q277" i="85"/>
  <c r="P277" i="85"/>
  <c r="T277" i="85"/>
  <c r="S276" i="85"/>
  <c r="R276" i="85"/>
  <c r="Q276" i="85"/>
  <c r="P276" i="85"/>
  <c r="T276" i="85"/>
  <c r="S275" i="85"/>
  <c r="R275" i="85"/>
  <c r="Q275" i="85"/>
  <c r="P275" i="85"/>
  <c r="T275" i="85"/>
  <c r="S274" i="85"/>
  <c r="R274" i="85"/>
  <c r="Q274" i="85"/>
  <c r="P274" i="85"/>
  <c r="T274" i="85"/>
  <c r="S273" i="85"/>
  <c r="R273" i="85"/>
  <c r="Q273" i="85"/>
  <c r="P273" i="85"/>
  <c r="T273" i="85"/>
  <c r="S272" i="85"/>
  <c r="R272" i="85"/>
  <c r="Q272" i="85"/>
  <c r="P272" i="85"/>
  <c r="S271" i="85"/>
  <c r="R271" i="85"/>
  <c r="Q271" i="85"/>
  <c r="P271" i="85"/>
  <c r="S270" i="85"/>
  <c r="R270" i="85"/>
  <c r="Q270" i="85"/>
  <c r="P270" i="85"/>
  <c r="T270" i="85"/>
  <c r="S263" i="85"/>
  <c r="R263" i="85"/>
  <c r="Q263" i="85"/>
  <c r="P263" i="85"/>
  <c r="S262" i="85"/>
  <c r="R262" i="85"/>
  <c r="Q262" i="85"/>
  <c r="P262" i="85"/>
  <c r="S261" i="85"/>
  <c r="R261" i="85"/>
  <c r="Q261" i="85"/>
  <c r="P261" i="85"/>
  <c r="S260" i="85"/>
  <c r="R260" i="85"/>
  <c r="Q260" i="85"/>
  <c r="P260" i="85"/>
  <c r="S259" i="85"/>
  <c r="R259" i="85"/>
  <c r="Q259" i="85"/>
  <c r="P259" i="85"/>
  <c r="S258" i="85"/>
  <c r="R258" i="85"/>
  <c r="Q258" i="85"/>
  <c r="P258" i="85"/>
  <c r="S257" i="85"/>
  <c r="R257" i="85"/>
  <c r="Q257" i="85"/>
  <c r="P257" i="85"/>
  <c r="S256" i="85"/>
  <c r="R256" i="85"/>
  <c r="Q256" i="85"/>
  <c r="P256" i="85"/>
  <c r="S255" i="85"/>
  <c r="R255" i="85"/>
  <c r="Q255" i="85"/>
  <c r="P255" i="85"/>
  <c r="O255" i="85"/>
  <c r="N255" i="85"/>
  <c r="M255" i="85"/>
  <c r="S248" i="85"/>
  <c r="R248" i="85"/>
  <c r="Q248" i="85"/>
  <c r="P248" i="85"/>
  <c r="S247" i="85"/>
  <c r="R247" i="85"/>
  <c r="Q247" i="85"/>
  <c r="P247" i="85"/>
  <c r="S246" i="85"/>
  <c r="R246" i="85"/>
  <c r="Q246" i="85"/>
  <c r="P246" i="85"/>
  <c r="S245" i="85"/>
  <c r="R245" i="85"/>
  <c r="Q245" i="85"/>
  <c r="P245" i="85"/>
  <c r="S244" i="85"/>
  <c r="R244" i="85"/>
  <c r="Q244" i="85"/>
  <c r="P244" i="85"/>
  <c r="S243" i="85"/>
  <c r="R243" i="85"/>
  <c r="Q243" i="85"/>
  <c r="P243" i="85"/>
  <c r="S242" i="85"/>
  <c r="R242" i="85"/>
  <c r="Q242" i="85"/>
  <c r="P242" i="85"/>
  <c r="S241" i="85"/>
  <c r="R241" i="85"/>
  <c r="Q241" i="85"/>
  <c r="P241" i="85"/>
  <c r="S240" i="85"/>
  <c r="R240" i="85"/>
  <c r="Q240" i="85"/>
  <c r="P240" i="85"/>
  <c r="T240" i="85"/>
  <c r="S233" i="85"/>
  <c r="R233" i="85"/>
  <c r="Q233" i="85"/>
  <c r="P233" i="85"/>
  <c r="O233" i="85"/>
  <c r="N233" i="85"/>
  <c r="M233" i="85"/>
  <c r="S232" i="85"/>
  <c r="R232" i="85"/>
  <c r="Q232" i="85"/>
  <c r="P232" i="85"/>
  <c r="O232" i="85"/>
  <c r="N232" i="85"/>
  <c r="T232" i="85" s="1"/>
  <c r="S231" i="85"/>
  <c r="R231" i="85"/>
  <c r="Q231" i="85"/>
  <c r="P231" i="85"/>
  <c r="O231" i="85"/>
  <c r="N231" i="85"/>
  <c r="M231" i="85"/>
  <c r="S223" i="85"/>
  <c r="R223" i="85"/>
  <c r="Q223" i="85"/>
  <c r="P223" i="85"/>
  <c r="T223" i="85"/>
  <c r="S222" i="85"/>
  <c r="R222" i="85"/>
  <c r="Q222" i="85"/>
  <c r="P222" i="85"/>
  <c r="S221" i="85"/>
  <c r="R221" i="85"/>
  <c r="Q221" i="85"/>
  <c r="P221" i="85"/>
  <c r="T221" i="85"/>
  <c r="S220" i="85"/>
  <c r="R220" i="85"/>
  <c r="Q220" i="85"/>
  <c r="P220" i="85"/>
  <c r="S219" i="85"/>
  <c r="R219" i="85"/>
  <c r="Q219" i="85"/>
  <c r="P219" i="85"/>
  <c r="T219" i="85"/>
  <c r="S218" i="85"/>
  <c r="R218" i="85"/>
  <c r="Q218" i="85"/>
  <c r="P218" i="85"/>
  <c r="S217" i="85"/>
  <c r="R217" i="85"/>
  <c r="Q217" i="85"/>
  <c r="P217" i="85"/>
  <c r="S216" i="85"/>
  <c r="R216" i="85"/>
  <c r="Q216" i="85"/>
  <c r="P216" i="85"/>
  <c r="O216" i="85"/>
  <c r="N216" i="85"/>
  <c r="M216" i="85"/>
  <c r="S209" i="85"/>
  <c r="R209" i="85"/>
  <c r="Q209" i="85"/>
  <c r="P209" i="85"/>
  <c r="O209" i="85"/>
  <c r="N209" i="85"/>
  <c r="T209" i="85" s="1"/>
  <c r="S208" i="85"/>
  <c r="R208" i="85"/>
  <c r="Q208" i="85"/>
  <c r="P208" i="85"/>
  <c r="O208" i="85"/>
  <c r="N208" i="85"/>
  <c r="M208" i="85"/>
  <c r="S207" i="85"/>
  <c r="R207" i="85"/>
  <c r="Q207" i="85"/>
  <c r="P207" i="85"/>
  <c r="O207" i="85"/>
  <c r="N207" i="85"/>
  <c r="M207" i="85"/>
  <c r="S206" i="85"/>
  <c r="R206" i="85"/>
  <c r="Q206" i="85"/>
  <c r="P206" i="85"/>
  <c r="O206" i="85"/>
  <c r="N206" i="85"/>
  <c r="M206" i="85"/>
  <c r="S205" i="85"/>
  <c r="R205" i="85"/>
  <c r="Q205" i="85"/>
  <c r="P205" i="85"/>
  <c r="O205" i="85"/>
  <c r="M205" i="85"/>
  <c r="S204" i="85"/>
  <c r="R204" i="85"/>
  <c r="Q204" i="85"/>
  <c r="P204" i="85"/>
  <c r="O204" i="85"/>
  <c r="T204" i="85" s="1"/>
  <c r="N204" i="85"/>
  <c r="M204" i="85"/>
  <c r="S203" i="85"/>
  <c r="R203" i="85"/>
  <c r="Q203" i="85"/>
  <c r="P203" i="85"/>
  <c r="O203" i="85"/>
  <c r="N203" i="85"/>
  <c r="M203" i="85"/>
  <c r="S202" i="85"/>
  <c r="R202" i="85"/>
  <c r="Q202" i="85"/>
  <c r="P202" i="85"/>
  <c r="O202" i="85"/>
  <c r="N202" i="85"/>
  <c r="M202" i="85"/>
  <c r="S201" i="85"/>
  <c r="R201" i="85"/>
  <c r="Q201" i="85"/>
  <c r="P201" i="85"/>
  <c r="O201" i="85"/>
  <c r="N201" i="85"/>
  <c r="M201" i="85"/>
  <c r="S200" i="85"/>
  <c r="R200" i="85"/>
  <c r="Q200" i="85"/>
  <c r="P200" i="85"/>
  <c r="O200" i="85"/>
  <c r="N200" i="85"/>
  <c r="M200" i="85"/>
  <c r="S199" i="85"/>
  <c r="R199" i="85"/>
  <c r="Q199" i="85"/>
  <c r="P199" i="85"/>
  <c r="O199" i="85"/>
  <c r="N199" i="85"/>
  <c r="M199" i="85"/>
  <c r="S198" i="85"/>
  <c r="R198" i="85"/>
  <c r="Q198" i="85"/>
  <c r="P198" i="85"/>
  <c r="O198" i="85"/>
  <c r="N198" i="85"/>
  <c r="M198" i="85"/>
  <c r="S197" i="85"/>
  <c r="R197" i="85"/>
  <c r="Q197" i="85"/>
  <c r="P197" i="85"/>
  <c r="O197" i="85"/>
  <c r="N197" i="85"/>
  <c r="M197" i="85"/>
  <c r="S196" i="85"/>
  <c r="R196" i="85"/>
  <c r="Q196" i="85"/>
  <c r="P196" i="85"/>
  <c r="O196" i="85"/>
  <c r="N196" i="85"/>
  <c r="M196" i="85"/>
  <c r="S195" i="85"/>
  <c r="R195" i="85"/>
  <c r="Q195" i="85"/>
  <c r="P195" i="85"/>
  <c r="O195" i="85"/>
  <c r="N195" i="85"/>
  <c r="M195" i="85"/>
  <c r="S194" i="85"/>
  <c r="R194" i="85"/>
  <c r="Q194" i="85"/>
  <c r="P194" i="85"/>
  <c r="O194" i="85"/>
  <c r="N194" i="85"/>
  <c r="M194" i="85"/>
  <c r="S193" i="85"/>
  <c r="R193" i="85"/>
  <c r="Q193" i="85"/>
  <c r="P193" i="85"/>
  <c r="O193" i="85"/>
  <c r="N193" i="85"/>
  <c r="S192" i="85"/>
  <c r="R192" i="85"/>
  <c r="Q192" i="85"/>
  <c r="P192" i="85"/>
  <c r="O192" i="85"/>
  <c r="N192" i="85"/>
  <c r="S191" i="85"/>
  <c r="R191" i="85"/>
  <c r="Q191" i="85"/>
  <c r="P191" i="85"/>
  <c r="O191" i="85"/>
  <c r="N191" i="85"/>
  <c r="M191" i="85"/>
  <c r="S190" i="85"/>
  <c r="R190" i="85"/>
  <c r="Q190" i="85"/>
  <c r="P190" i="85"/>
  <c r="O190" i="85"/>
  <c r="N190" i="85"/>
  <c r="M190" i="85"/>
  <c r="S189" i="85"/>
  <c r="R189" i="85"/>
  <c r="Q189" i="85"/>
  <c r="P189" i="85"/>
  <c r="O189" i="85"/>
  <c r="N189" i="85"/>
  <c r="M189" i="85"/>
  <c r="S181" i="85"/>
  <c r="R181" i="85"/>
  <c r="Q181" i="85"/>
  <c r="P181" i="85"/>
  <c r="O181" i="85"/>
  <c r="T181" i="85" s="1"/>
  <c r="S180" i="85"/>
  <c r="R180" i="85"/>
  <c r="Q180" i="85"/>
  <c r="P180" i="85"/>
  <c r="O180" i="85"/>
  <c r="N180" i="85"/>
  <c r="M180" i="85"/>
  <c r="S179" i="85"/>
  <c r="R179" i="85"/>
  <c r="Q179" i="85"/>
  <c r="P179" i="85"/>
  <c r="O179" i="85"/>
  <c r="N179" i="85"/>
  <c r="S178" i="85"/>
  <c r="R178" i="85"/>
  <c r="Q178" i="85"/>
  <c r="P178" i="85"/>
  <c r="O178" i="85"/>
  <c r="N178" i="85"/>
  <c r="M178" i="85"/>
  <c r="S177" i="85"/>
  <c r="R177" i="85"/>
  <c r="Q177" i="85"/>
  <c r="P177" i="85"/>
  <c r="O177" i="85"/>
  <c r="N177" i="85"/>
  <c r="M177" i="85"/>
  <c r="S176" i="85"/>
  <c r="R176" i="85"/>
  <c r="Q176" i="85"/>
  <c r="P176" i="85"/>
  <c r="O176" i="85"/>
  <c r="N176" i="85"/>
  <c r="M176" i="85"/>
  <c r="S175" i="85"/>
  <c r="R175" i="85"/>
  <c r="Q175" i="85"/>
  <c r="P175" i="85"/>
  <c r="O175" i="85"/>
  <c r="N175" i="85"/>
  <c r="M175" i="85"/>
  <c r="S174" i="85"/>
  <c r="R174" i="85"/>
  <c r="Q174" i="85"/>
  <c r="P174" i="85"/>
  <c r="O174" i="85"/>
  <c r="N174" i="85"/>
  <c r="M174" i="85"/>
  <c r="S173" i="85"/>
  <c r="R173" i="85"/>
  <c r="Q173" i="85"/>
  <c r="P173" i="85"/>
  <c r="O173" i="85"/>
  <c r="N173" i="85"/>
  <c r="M173" i="85"/>
  <c r="S165" i="85"/>
  <c r="R165" i="85"/>
  <c r="Q165" i="85"/>
  <c r="P165" i="85"/>
  <c r="O165" i="85"/>
  <c r="N165" i="85"/>
  <c r="M165" i="85"/>
  <c r="S164" i="85"/>
  <c r="R164" i="85"/>
  <c r="Q164" i="85"/>
  <c r="P164" i="85"/>
  <c r="O164" i="85"/>
  <c r="N164" i="85"/>
  <c r="M164" i="85"/>
  <c r="S163" i="85"/>
  <c r="R163" i="85"/>
  <c r="Q163" i="85"/>
  <c r="P163" i="85"/>
  <c r="O163" i="85"/>
  <c r="N163" i="85"/>
  <c r="M163" i="85"/>
  <c r="S162" i="85"/>
  <c r="R162" i="85"/>
  <c r="Q162" i="85"/>
  <c r="P162" i="85"/>
  <c r="O162" i="85"/>
  <c r="N162" i="85"/>
  <c r="M162" i="85"/>
  <c r="S161" i="85"/>
  <c r="R161" i="85"/>
  <c r="Q161" i="85"/>
  <c r="P161" i="85"/>
  <c r="O161" i="85"/>
  <c r="N161" i="85"/>
  <c r="S160" i="85"/>
  <c r="R160" i="85"/>
  <c r="Q160" i="85"/>
  <c r="P160" i="85"/>
  <c r="O160" i="85"/>
  <c r="N160" i="85"/>
  <c r="M160" i="85"/>
  <c r="S159" i="85"/>
  <c r="R159" i="85"/>
  <c r="Q159" i="85"/>
  <c r="P159" i="85"/>
  <c r="O159" i="85"/>
  <c r="N159" i="85"/>
  <c r="S158" i="85"/>
  <c r="R158" i="85"/>
  <c r="Q158" i="85"/>
  <c r="P158" i="85"/>
  <c r="O158" i="85"/>
  <c r="N158" i="85"/>
  <c r="M158" i="85"/>
  <c r="S157" i="85"/>
  <c r="R157" i="85"/>
  <c r="Q157" i="85"/>
  <c r="P157" i="85"/>
  <c r="O157" i="85"/>
  <c r="N157" i="85"/>
  <c r="M157" i="85"/>
  <c r="S149" i="85"/>
  <c r="R149" i="85"/>
  <c r="Q149" i="85"/>
  <c r="P149" i="85"/>
  <c r="O149" i="85"/>
  <c r="M149" i="85"/>
  <c r="S148" i="85"/>
  <c r="R148" i="85"/>
  <c r="Q148" i="85"/>
  <c r="P148" i="85"/>
  <c r="O148" i="85"/>
  <c r="N148" i="85"/>
  <c r="S147" i="85"/>
  <c r="R147" i="85"/>
  <c r="Q147" i="85"/>
  <c r="P147" i="85"/>
  <c r="O147" i="85"/>
  <c r="T147" i="85" s="1"/>
  <c r="S146" i="85"/>
  <c r="R146" i="85"/>
  <c r="Q146" i="85"/>
  <c r="P146" i="85"/>
  <c r="O146" i="85"/>
  <c r="N146" i="85"/>
  <c r="M146" i="85"/>
  <c r="S145" i="85"/>
  <c r="R145" i="85"/>
  <c r="Q145" i="85"/>
  <c r="P145" i="85"/>
  <c r="O145" i="85"/>
  <c r="N145" i="85"/>
  <c r="M145" i="85"/>
  <c r="S144" i="85"/>
  <c r="R144" i="85"/>
  <c r="Q144" i="85"/>
  <c r="P144" i="85"/>
  <c r="O144" i="85"/>
  <c r="N144" i="85"/>
  <c r="M144" i="85"/>
  <c r="S143" i="85"/>
  <c r="R143" i="85"/>
  <c r="Q143" i="85"/>
  <c r="P143" i="85"/>
  <c r="O143" i="85"/>
  <c r="N143" i="85"/>
  <c r="M143" i="85"/>
  <c r="S142" i="85"/>
  <c r="R142" i="85"/>
  <c r="Q142" i="85"/>
  <c r="P142" i="85"/>
  <c r="O142" i="85"/>
  <c r="N142" i="85"/>
  <c r="M142" i="85"/>
  <c r="S134" i="85"/>
  <c r="R134" i="85"/>
  <c r="Q134" i="85"/>
  <c r="P134" i="85"/>
  <c r="O134" i="85"/>
  <c r="N134" i="85"/>
  <c r="S133" i="85"/>
  <c r="R133" i="85"/>
  <c r="Q133" i="85"/>
  <c r="P133" i="85"/>
  <c r="O133" i="85"/>
  <c r="N133" i="85"/>
  <c r="S132" i="85"/>
  <c r="R132" i="85"/>
  <c r="Q132" i="85"/>
  <c r="P132" i="85"/>
  <c r="O132" i="85"/>
  <c r="N132" i="85"/>
  <c r="M132" i="85"/>
  <c r="S131" i="85"/>
  <c r="R131" i="85"/>
  <c r="Q131" i="85"/>
  <c r="P131" i="85"/>
  <c r="O131" i="85"/>
  <c r="M131" i="85"/>
  <c r="S130" i="85"/>
  <c r="R130" i="85"/>
  <c r="Q130" i="85"/>
  <c r="P130" i="85"/>
  <c r="O130" i="85"/>
  <c r="N130" i="85"/>
  <c r="M130" i="85"/>
  <c r="S129" i="85"/>
  <c r="R129" i="85"/>
  <c r="Q129" i="85"/>
  <c r="P129" i="85"/>
  <c r="O129" i="85"/>
  <c r="N129" i="85"/>
  <c r="M129" i="85"/>
  <c r="S128" i="85"/>
  <c r="R128" i="85"/>
  <c r="Q128" i="85"/>
  <c r="P128" i="85"/>
  <c r="O128" i="85"/>
  <c r="N128" i="85"/>
  <c r="M128" i="85"/>
  <c r="S127" i="85"/>
  <c r="R127" i="85"/>
  <c r="Q127" i="85"/>
  <c r="P127" i="85"/>
  <c r="O127" i="85"/>
  <c r="N127" i="85"/>
  <c r="M127" i="85"/>
  <c r="S126" i="85"/>
  <c r="R126" i="85"/>
  <c r="Q126" i="85"/>
  <c r="P126" i="85"/>
  <c r="O126" i="85"/>
  <c r="N126" i="85"/>
  <c r="U126" i="85" s="1"/>
  <c r="M126" i="85"/>
  <c r="S125" i="85"/>
  <c r="R125" i="85"/>
  <c r="Q125" i="85"/>
  <c r="P125" i="85"/>
  <c r="O125" i="85"/>
  <c r="M125" i="85"/>
  <c r="S124" i="85"/>
  <c r="R124" i="85"/>
  <c r="Q124" i="85"/>
  <c r="P124" i="85"/>
  <c r="O124" i="85"/>
  <c r="N124" i="85"/>
  <c r="M124" i="85"/>
  <c r="S123" i="85"/>
  <c r="R123" i="85"/>
  <c r="Q123" i="85"/>
  <c r="P123" i="85"/>
  <c r="O123" i="85"/>
  <c r="N123" i="85"/>
  <c r="M123" i="85"/>
  <c r="S122" i="85"/>
  <c r="R122" i="85"/>
  <c r="Q122" i="85"/>
  <c r="P122" i="85"/>
  <c r="O122" i="85"/>
  <c r="N122" i="85"/>
  <c r="M122" i="85"/>
  <c r="S121" i="85"/>
  <c r="R121" i="85"/>
  <c r="Q121" i="85"/>
  <c r="P121" i="85"/>
  <c r="O121" i="85"/>
  <c r="N121" i="85"/>
  <c r="M121" i="85"/>
  <c r="S120" i="85"/>
  <c r="R120" i="85"/>
  <c r="Q120" i="85"/>
  <c r="P120" i="85"/>
  <c r="O120" i="85"/>
  <c r="N120" i="85"/>
  <c r="M120" i="85"/>
  <c r="S119" i="85"/>
  <c r="R119" i="85"/>
  <c r="Q119" i="85"/>
  <c r="P119" i="85"/>
  <c r="O119" i="85"/>
  <c r="N119" i="85"/>
  <c r="M119" i="85"/>
  <c r="S118" i="85"/>
  <c r="R118" i="85"/>
  <c r="Q118" i="85"/>
  <c r="P118" i="85"/>
  <c r="O118" i="85"/>
  <c r="N118" i="85"/>
  <c r="M118" i="85"/>
  <c r="S117" i="85"/>
  <c r="R117" i="85"/>
  <c r="Q117" i="85"/>
  <c r="P117" i="85"/>
  <c r="O117" i="85"/>
  <c r="N117" i="85"/>
  <c r="M117" i="85"/>
  <c r="S116" i="85"/>
  <c r="R116" i="85"/>
  <c r="Q116" i="85"/>
  <c r="P116" i="85"/>
  <c r="O116" i="85"/>
  <c r="N116" i="85"/>
  <c r="S115" i="85"/>
  <c r="R115" i="85"/>
  <c r="Q115" i="85"/>
  <c r="P115" i="85"/>
  <c r="O115" i="85"/>
  <c r="N115" i="85"/>
  <c r="S107" i="85"/>
  <c r="R107" i="85"/>
  <c r="Q107" i="85"/>
  <c r="P107" i="85"/>
  <c r="O107" i="85"/>
  <c r="N107" i="85"/>
  <c r="M107" i="85"/>
  <c r="S106" i="85"/>
  <c r="R106" i="85"/>
  <c r="Q106" i="85"/>
  <c r="P106" i="85"/>
  <c r="O106" i="85"/>
  <c r="N106" i="85"/>
  <c r="M106" i="85"/>
  <c r="S105" i="85"/>
  <c r="R105" i="85"/>
  <c r="Q105" i="85"/>
  <c r="P105" i="85"/>
  <c r="N105" i="85"/>
  <c r="M105" i="85"/>
  <c r="S104" i="85"/>
  <c r="R104" i="85"/>
  <c r="Q104" i="85"/>
  <c r="P104" i="85"/>
  <c r="O104" i="85"/>
  <c r="N104" i="85"/>
  <c r="M104" i="85"/>
  <c r="S103" i="85"/>
  <c r="R103" i="85"/>
  <c r="Q103" i="85"/>
  <c r="P103" i="85"/>
  <c r="O103" i="85"/>
  <c r="N103" i="85"/>
  <c r="M103" i="85"/>
  <c r="S102" i="85"/>
  <c r="R102" i="85"/>
  <c r="Q102" i="85"/>
  <c r="P102" i="85"/>
  <c r="O102" i="85"/>
  <c r="N102" i="85"/>
  <c r="M102" i="85"/>
  <c r="S101" i="85"/>
  <c r="R101" i="85"/>
  <c r="Q101" i="85"/>
  <c r="P101" i="85"/>
  <c r="O101" i="85"/>
  <c r="N101" i="85"/>
  <c r="M101" i="85"/>
  <c r="S100" i="85"/>
  <c r="R100" i="85"/>
  <c r="Q100" i="85"/>
  <c r="P100" i="85"/>
  <c r="O100" i="85"/>
  <c r="M100" i="85"/>
  <c r="S99" i="85"/>
  <c r="R99" i="85"/>
  <c r="Q99" i="85"/>
  <c r="P99" i="85"/>
  <c r="O99" i="85"/>
  <c r="N99" i="85"/>
  <c r="M99" i="85"/>
  <c r="S98" i="85"/>
  <c r="R98" i="85"/>
  <c r="Q98" i="85"/>
  <c r="P98" i="85"/>
  <c r="O98" i="85"/>
  <c r="N98" i="85"/>
  <c r="M98" i="85"/>
  <c r="S97" i="85"/>
  <c r="R97" i="85"/>
  <c r="Q97" i="85"/>
  <c r="P97" i="85"/>
  <c r="O97" i="85"/>
  <c r="N97" i="85"/>
  <c r="M97" i="85"/>
  <c r="S96" i="85"/>
  <c r="R96" i="85"/>
  <c r="Q96" i="85"/>
  <c r="P96" i="85"/>
  <c r="O96" i="85"/>
  <c r="N96" i="85"/>
  <c r="M96" i="85"/>
  <c r="S95" i="85"/>
  <c r="R95" i="85"/>
  <c r="Q95" i="85"/>
  <c r="P95" i="85"/>
  <c r="O95" i="85"/>
  <c r="N95" i="85"/>
  <c r="S94" i="85"/>
  <c r="R94" i="85"/>
  <c r="Q94" i="85"/>
  <c r="P94" i="85"/>
  <c r="N94" i="85"/>
  <c r="M94" i="85"/>
  <c r="S93" i="85"/>
  <c r="R93" i="85"/>
  <c r="Q93" i="85"/>
  <c r="P93" i="85"/>
  <c r="N93" i="85"/>
  <c r="M93" i="85"/>
  <c r="S92" i="85"/>
  <c r="R92" i="85"/>
  <c r="Q92" i="85"/>
  <c r="P92" i="85"/>
  <c r="O92" i="85"/>
  <c r="N92" i="85"/>
  <c r="M92" i="85"/>
  <c r="S91" i="85"/>
  <c r="R91" i="85"/>
  <c r="Q91" i="85"/>
  <c r="P91" i="85"/>
  <c r="O91" i="85"/>
  <c r="N91" i="85"/>
  <c r="S90" i="85"/>
  <c r="R90" i="85"/>
  <c r="Q90" i="85"/>
  <c r="P90" i="85"/>
  <c r="O90" i="85"/>
  <c r="M90" i="85"/>
  <c r="S89" i="85"/>
  <c r="R89" i="85"/>
  <c r="Q89" i="85"/>
  <c r="P89" i="85"/>
  <c r="O89" i="85"/>
  <c r="N89" i="85"/>
  <c r="M89" i="85"/>
  <c r="S88" i="85"/>
  <c r="R88" i="85"/>
  <c r="Q88" i="85"/>
  <c r="P88" i="85"/>
  <c r="O88" i="85"/>
  <c r="N88" i="85"/>
  <c r="M88" i="85"/>
  <c r="S80" i="85"/>
  <c r="R80" i="85"/>
  <c r="Q80" i="85"/>
  <c r="P80" i="85"/>
  <c r="S79" i="85"/>
  <c r="R79" i="85"/>
  <c r="Q79" i="85"/>
  <c r="P79" i="85"/>
  <c r="S78" i="85"/>
  <c r="R78" i="85"/>
  <c r="Q78" i="85"/>
  <c r="P78" i="85"/>
  <c r="S77" i="85"/>
  <c r="R77" i="85"/>
  <c r="Q77" i="85"/>
  <c r="P77" i="85"/>
  <c r="S76" i="85"/>
  <c r="R76" i="85"/>
  <c r="Q76" i="85"/>
  <c r="P76" i="85"/>
  <c r="U76" i="85"/>
  <c r="S75" i="85"/>
  <c r="R75" i="85"/>
  <c r="Q75" i="85"/>
  <c r="P75" i="85"/>
  <c r="S74" i="85"/>
  <c r="R74" i="85"/>
  <c r="Q74" i="85"/>
  <c r="P74" i="85"/>
  <c r="S73" i="85"/>
  <c r="R73" i="85"/>
  <c r="Q73" i="85"/>
  <c r="P73" i="85"/>
  <c r="S72" i="85"/>
  <c r="R72" i="85"/>
  <c r="Q72" i="85"/>
  <c r="P72" i="85"/>
  <c r="S71" i="85"/>
  <c r="R71" i="85"/>
  <c r="Q71" i="85"/>
  <c r="P71" i="85"/>
  <c r="S70" i="85"/>
  <c r="R70" i="85"/>
  <c r="Q70" i="85"/>
  <c r="P70" i="85"/>
  <c r="S69" i="85"/>
  <c r="R69" i="85"/>
  <c r="Q69" i="85"/>
  <c r="P69" i="85"/>
  <c r="S68" i="85"/>
  <c r="R68" i="85"/>
  <c r="Q68" i="85"/>
  <c r="P68" i="85"/>
  <c r="S67" i="85"/>
  <c r="R67" i="85"/>
  <c r="Q67" i="85"/>
  <c r="P67" i="85"/>
  <c r="S66" i="85"/>
  <c r="R66" i="85"/>
  <c r="Q66" i="85"/>
  <c r="P66" i="85"/>
  <c r="S65" i="85"/>
  <c r="R65" i="85"/>
  <c r="Q65" i="85"/>
  <c r="P65" i="85"/>
  <c r="S64" i="85"/>
  <c r="R64" i="85"/>
  <c r="Q64" i="85"/>
  <c r="P64" i="85"/>
  <c r="U64" i="85"/>
  <c r="S63" i="85"/>
  <c r="R63" i="85"/>
  <c r="Q63" i="85"/>
  <c r="P63" i="85"/>
  <c r="S62" i="85"/>
  <c r="R62" i="85"/>
  <c r="Q62" i="85"/>
  <c r="P62" i="85"/>
  <c r="S61" i="85"/>
  <c r="R61" i="85"/>
  <c r="Q61" i="85"/>
  <c r="P61" i="85"/>
  <c r="O61" i="85"/>
  <c r="N61" i="85"/>
  <c r="M61" i="85"/>
  <c r="S53" i="85"/>
  <c r="R53" i="85"/>
  <c r="Q53" i="85"/>
  <c r="P53" i="85"/>
  <c r="O53" i="85"/>
  <c r="N53" i="85"/>
  <c r="M53" i="85"/>
  <c r="S52" i="85"/>
  <c r="R52" i="85"/>
  <c r="Q52" i="85"/>
  <c r="P52" i="85"/>
  <c r="O52" i="85"/>
  <c r="N52" i="85"/>
  <c r="M52" i="85"/>
  <c r="S51" i="85"/>
  <c r="R51" i="85"/>
  <c r="Q51" i="85"/>
  <c r="P51" i="85"/>
  <c r="O51" i="85"/>
  <c r="N51" i="85"/>
  <c r="S50" i="85"/>
  <c r="R50" i="85"/>
  <c r="Q50" i="85"/>
  <c r="P50" i="85"/>
  <c r="O50" i="85"/>
  <c r="N50" i="85"/>
  <c r="M50" i="85"/>
  <c r="S49" i="85"/>
  <c r="R49" i="85"/>
  <c r="Q49" i="85"/>
  <c r="P49" i="85"/>
  <c r="O49" i="85"/>
  <c r="N49" i="85"/>
  <c r="M49" i="85"/>
  <c r="S48" i="85"/>
  <c r="R48" i="85"/>
  <c r="Q48" i="85"/>
  <c r="P48" i="85"/>
  <c r="O48" i="85"/>
  <c r="N48" i="85"/>
  <c r="M48" i="85"/>
  <c r="S47" i="85"/>
  <c r="R47" i="85"/>
  <c r="Q47" i="85"/>
  <c r="P47" i="85"/>
  <c r="O47" i="85"/>
  <c r="N47" i="85"/>
  <c r="M47" i="85"/>
  <c r="S46" i="85"/>
  <c r="R46" i="85"/>
  <c r="Q46" i="85"/>
  <c r="P46" i="85"/>
  <c r="O46" i="85"/>
  <c r="N46" i="85"/>
  <c r="M46" i="85"/>
  <c r="S45" i="85"/>
  <c r="R45" i="85"/>
  <c r="Q45" i="85"/>
  <c r="P45" i="85"/>
  <c r="O45" i="85"/>
  <c r="N45" i="85"/>
  <c r="M45" i="85"/>
  <c r="S44" i="85"/>
  <c r="R44" i="85"/>
  <c r="Q44" i="85"/>
  <c r="P44" i="85"/>
  <c r="O44" i="85"/>
  <c r="N44" i="85"/>
  <c r="S43" i="85"/>
  <c r="R43" i="85"/>
  <c r="Q43" i="85"/>
  <c r="P43" i="85"/>
  <c r="O43" i="85"/>
  <c r="N43" i="85"/>
  <c r="M43" i="85"/>
  <c r="S42" i="85"/>
  <c r="R42" i="85"/>
  <c r="Q42" i="85"/>
  <c r="P42" i="85"/>
  <c r="O42" i="85"/>
  <c r="N42" i="85"/>
  <c r="U42" i="85" s="1"/>
  <c r="S41" i="85"/>
  <c r="R41" i="85"/>
  <c r="Q41" i="85"/>
  <c r="P41" i="85"/>
  <c r="N41" i="85"/>
  <c r="U41" i="85" s="1"/>
  <c r="M41" i="85"/>
  <c r="S40" i="85"/>
  <c r="R40" i="85"/>
  <c r="Q40" i="85"/>
  <c r="P40" i="85"/>
  <c r="O40" i="85"/>
  <c r="N40" i="85"/>
  <c r="M40" i="85"/>
  <c r="S39" i="85"/>
  <c r="R39" i="85"/>
  <c r="Q39" i="85"/>
  <c r="P39" i="85"/>
  <c r="O39" i="85"/>
  <c r="N39" i="85"/>
  <c r="M39" i="85"/>
  <c r="S38" i="85"/>
  <c r="R38" i="85"/>
  <c r="Q38" i="85"/>
  <c r="P38" i="85"/>
  <c r="O38" i="85"/>
  <c r="N38" i="85"/>
  <c r="M38" i="85"/>
  <c r="S37" i="85"/>
  <c r="R37" i="85"/>
  <c r="Q37" i="85"/>
  <c r="P37" i="85"/>
  <c r="O37" i="85"/>
  <c r="N37" i="85"/>
  <c r="M37" i="85"/>
  <c r="S36" i="85"/>
  <c r="R36" i="85"/>
  <c r="Q36" i="85"/>
  <c r="P36" i="85"/>
  <c r="N36" i="85"/>
  <c r="S35" i="85"/>
  <c r="R35" i="85"/>
  <c r="Q35" i="85"/>
  <c r="P35" i="85"/>
  <c r="O35" i="85"/>
  <c r="N35" i="85"/>
  <c r="M35" i="85"/>
  <c r="S34" i="85"/>
  <c r="R34" i="85"/>
  <c r="Q34" i="85"/>
  <c r="P34" i="85"/>
  <c r="O34" i="85"/>
  <c r="N34" i="85"/>
  <c r="S27" i="85"/>
  <c r="R27" i="85"/>
  <c r="Q27" i="85"/>
  <c r="P27" i="85"/>
  <c r="N27" i="85"/>
  <c r="M27" i="85"/>
  <c r="S26" i="85"/>
  <c r="R26" i="85"/>
  <c r="Q26" i="85"/>
  <c r="P26" i="85"/>
  <c r="O26" i="85"/>
  <c r="N26" i="85"/>
  <c r="M26" i="85"/>
  <c r="S25" i="85"/>
  <c r="R25" i="85"/>
  <c r="Q25" i="85"/>
  <c r="P25" i="85"/>
  <c r="O25" i="85"/>
  <c r="N25" i="85"/>
  <c r="M25" i="85"/>
  <c r="S24" i="85"/>
  <c r="R24" i="85"/>
  <c r="Q24" i="85"/>
  <c r="P24" i="85"/>
  <c r="O24" i="85"/>
  <c r="N24" i="85"/>
  <c r="M24" i="85"/>
  <c r="S23" i="85"/>
  <c r="R23" i="85"/>
  <c r="Q23" i="85"/>
  <c r="P23" i="85"/>
  <c r="M23" i="85"/>
  <c r="S22" i="85"/>
  <c r="R22" i="85"/>
  <c r="Q22" i="85"/>
  <c r="P22" i="85"/>
  <c r="O22" i="85"/>
  <c r="N22" i="85"/>
  <c r="M22" i="85"/>
  <c r="S21" i="85"/>
  <c r="R21" i="85"/>
  <c r="Q21" i="85"/>
  <c r="P21" i="85"/>
  <c r="O21" i="85"/>
  <c r="N21" i="85"/>
  <c r="M21" i="85"/>
  <c r="S20" i="85"/>
  <c r="R20" i="85"/>
  <c r="Q20" i="85"/>
  <c r="P20" i="85"/>
  <c r="M20" i="85"/>
  <c r="S19" i="85"/>
  <c r="R19" i="85"/>
  <c r="Q19" i="85"/>
  <c r="P19" i="85"/>
  <c r="N19" i="85"/>
  <c r="S18" i="85"/>
  <c r="R18" i="85"/>
  <c r="Q18" i="85"/>
  <c r="P18" i="85"/>
  <c r="O18" i="85"/>
  <c r="N18" i="85"/>
  <c r="M18" i="85"/>
  <c r="S17" i="85"/>
  <c r="R17" i="85"/>
  <c r="Q17" i="85"/>
  <c r="P17" i="85"/>
  <c r="M17" i="85"/>
  <c r="S16" i="85"/>
  <c r="R16" i="85"/>
  <c r="Q16" i="85"/>
  <c r="P16" i="85"/>
  <c r="O16" i="85"/>
  <c r="N16" i="85"/>
  <c r="M16" i="85"/>
  <c r="S15" i="85"/>
  <c r="R15" i="85"/>
  <c r="Q15" i="85"/>
  <c r="P15" i="85"/>
  <c r="O15" i="85"/>
  <c r="N15" i="85"/>
  <c r="M15" i="85"/>
  <c r="S14" i="85"/>
  <c r="R14" i="85"/>
  <c r="Q14" i="85"/>
  <c r="P14" i="85"/>
  <c r="O14" i="85"/>
  <c r="N14" i="85"/>
  <c r="M14" i="85"/>
  <c r="S13" i="85"/>
  <c r="R13" i="85"/>
  <c r="Q13" i="85"/>
  <c r="P13" i="85"/>
  <c r="M13" i="85"/>
  <c r="U13" i="85" s="1"/>
  <c r="S12" i="85"/>
  <c r="R12" i="85"/>
  <c r="Q12" i="85"/>
  <c r="P12" i="85"/>
  <c r="O12" i="85"/>
  <c r="N12" i="85"/>
  <c r="M12" i="85"/>
  <c r="S11" i="85"/>
  <c r="R11" i="85"/>
  <c r="Q11" i="85"/>
  <c r="P11" i="85"/>
  <c r="O11" i="85"/>
  <c r="N11" i="85"/>
  <c r="M11" i="85"/>
  <c r="S10" i="85"/>
  <c r="R10" i="85"/>
  <c r="Q10" i="85"/>
  <c r="P10" i="85"/>
  <c r="N10" i="85"/>
  <c r="M10" i="85"/>
  <c r="S9" i="85"/>
  <c r="R9" i="85"/>
  <c r="Q9" i="85"/>
  <c r="P9" i="85"/>
  <c r="N9" i="85"/>
  <c r="S8" i="85"/>
  <c r="R8" i="85"/>
  <c r="Q8" i="85"/>
  <c r="P8" i="85"/>
  <c r="O8" i="85"/>
  <c r="N8" i="85"/>
  <c r="M8" i="85"/>
  <c r="N73" i="69"/>
  <c r="S72" i="69"/>
  <c r="R72" i="69"/>
  <c r="R73" i="69" s="1"/>
  <c r="Q72" i="69"/>
  <c r="Q73" i="69" s="1"/>
  <c r="N71" i="69"/>
  <c r="O71" i="69"/>
  <c r="O73" i="69" s="1"/>
  <c r="P71" i="69"/>
  <c r="P73" i="69" s="1"/>
  <c r="M71" i="69"/>
  <c r="M73" i="69" s="1"/>
  <c r="H73" i="69"/>
  <c r="I72" i="69"/>
  <c r="I73" i="69" s="1"/>
  <c r="H72" i="69"/>
  <c r="E71" i="69"/>
  <c r="E73" i="69" s="1"/>
  <c r="F71" i="69"/>
  <c r="F73" i="69" s="1"/>
  <c r="G71" i="69"/>
  <c r="G73" i="69" s="1"/>
  <c r="D71" i="69"/>
  <c r="D73" i="69" s="1"/>
  <c r="T290" i="85" l="1"/>
  <c r="T288" i="85"/>
  <c r="T242" i="85"/>
  <c r="T248" i="85"/>
  <c r="U43" i="85"/>
  <c r="U88" i="85"/>
  <c r="U105" i="85"/>
  <c r="T149" i="85"/>
  <c r="U104" i="85"/>
  <c r="U97" i="85"/>
  <c r="T148" i="85"/>
  <c r="T259" i="85"/>
  <c r="T271" i="85"/>
  <c r="T291" i="85"/>
  <c r="U14" i="85"/>
  <c r="U34" i="85"/>
  <c r="U103" i="85"/>
  <c r="U115" i="85"/>
  <c r="U121" i="85"/>
  <c r="U134" i="85"/>
  <c r="T159" i="85"/>
  <c r="T233" i="85"/>
  <c r="T289" i="85"/>
  <c r="U21" i="85"/>
  <c r="U89" i="85"/>
  <c r="U94" i="85"/>
  <c r="U100" i="85"/>
  <c r="T205" i="85"/>
  <c r="T231" i="85"/>
  <c r="T243" i="85"/>
  <c r="T255" i="85"/>
  <c r="T263" i="85"/>
  <c r="T222" i="85"/>
  <c r="T220" i="85"/>
  <c r="T161" i="85"/>
  <c r="T158" i="85"/>
  <c r="U122" i="85"/>
  <c r="U90" i="85"/>
  <c r="U63" i="85"/>
  <c r="U80" i="85"/>
  <c r="U79" i="85"/>
  <c r="U78" i="85"/>
  <c r="U77" i="85"/>
  <c r="U44" i="85"/>
  <c r="U51" i="85"/>
  <c r="U10" i="85"/>
  <c r="U22" i="85"/>
  <c r="S71" i="69"/>
  <c r="S73" i="69" s="1"/>
  <c r="T175" i="85"/>
  <c r="U17" i="85"/>
  <c r="U25" i="85"/>
  <c r="U37" i="85"/>
  <c r="U46" i="85"/>
  <c r="U53" i="85"/>
  <c r="U66" i="85"/>
  <c r="U73" i="85"/>
  <c r="U96" i="85"/>
  <c r="U9" i="85"/>
  <c r="U16" i="85"/>
  <c r="U24" i="85"/>
  <c r="U36" i="85"/>
  <c r="U45" i="85"/>
  <c r="U52" i="85"/>
  <c r="U65" i="85"/>
  <c r="U91" i="85"/>
  <c r="U102" i="85"/>
  <c r="T145" i="85"/>
  <c r="T157" i="85"/>
  <c r="T199" i="85"/>
  <c r="U8" i="85"/>
  <c r="U15" i="85"/>
  <c r="U23" i="85"/>
  <c r="U35" i="85"/>
  <c r="U95" i="85"/>
  <c r="U101" i="85"/>
  <c r="U116" i="85"/>
  <c r="U123" i="85"/>
  <c r="T142" i="85"/>
  <c r="T144" i="85"/>
  <c r="T197" i="85"/>
  <c r="T196" i="85"/>
  <c r="U107" i="85"/>
  <c r="T160" i="85"/>
  <c r="T174" i="85"/>
  <c r="T208" i="85"/>
  <c r="T241" i="85"/>
  <c r="T247" i="85"/>
  <c r="U106" i="85"/>
  <c r="T173" i="85"/>
  <c r="U130" i="85"/>
  <c r="T262" i="85"/>
  <c r="T261" i="85"/>
  <c r="U11" i="85"/>
  <c r="U19" i="85"/>
  <c r="U27" i="85"/>
  <c r="U39" i="85"/>
  <c r="U48" i="85"/>
  <c r="U68" i="85"/>
  <c r="U69" i="85"/>
  <c r="U75" i="85"/>
  <c r="U99" i="85"/>
  <c r="U117" i="85"/>
  <c r="U125" i="85"/>
  <c r="T146" i="85"/>
  <c r="T162" i="85"/>
  <c r="T177" i="85"/>
  <c r="T190" i="85"/>
  <c r="T198" i="85"/>
  <c r="T217" i="85"/>
  <c r="T244" i="85"/>
  <c r="T257" i="85"/>
  <c r="T195" i="85"/>
  <c r="U18" i="85"/>
  <c r="U26" i="85"/>
  <c r="U38" i="85"/>
  <c r="U47" i="85"/>
  <c r="U61" i="85"/>
  <c r="U62" i="85"/>
  <c r="U67" i="85"/>
  <c r="U74" i="85"/>
  <c r="U93" i="85"/>
  <c r="U98" i="85"/>
  <c r="U124" i="85"/>
  <c r="U131" i="85"/>
  <c r="T143" i="85"/>
  <c r="T176" i="85"/>
  <c r="T189" i="85"/>
  <c r="T216" i="85"/>
  <c r="T256" i="85"/>
  <c r="T293" i="85"/>
  <c r="U92" i="85"/>
  <c r="T203" i="85"/>
  <c r="T202" i="85"/>
  <c r="U72" i="85"/>
  <c r="U120" i="85"/>
  <c r="U128" i="85"/>
  <c r="T165" i="85"/>
  <c r="T180" i="85"/>
  <c r="T193" i="85"/>
  <c r="T201" i="85"/>
  <c r="T207" i="85"/>
  <c r="T246" i="85"/>
  <c r="T260" i="85"/>
  <c r="T272" i="85"/>
  <c r="U129" i="85"/>
  <c r="T194" i="85"/>
  <c r="U50" i="85"/>
  <c r="U71" i="85"/>
  <c r="U119" i="85"/>
  <c r="U127" i="85"/>
  <c r="U133" i="85"/>
  <c r="T164" i="85"/>
  <c r="T179" i="85"/>
  <c r="T192" i="85"/>
  <c r="T200" i="85"/>
  <c r="T206" i="85"/>
  <c r="T245" i="85"/>
  <c r="U12" i="85"/>
  <c r="U20" i="85"/>
  <c r="U40" i="85"/>
  <c r="U49" i="85"/>
  <c r="U70" i="85"/>
  <c r="U118" i="85"/>
  <c r="U132" i="85"/>
  <c r="T163" i="85"/>
  <c r="T178" i="85"/>
  <c r="T191" i="85"/>
  <c r="T218" i="85"/>
  <c r="T258" i="85"/>
  <c r="J71" i="69"/>
  <c r="G14" i="82"/>
  <c r="H14" i="82"/>
  <c r="I14" i="82"/>
  <c r="J14" i="82"/>
  <c r="J13" i="82"/>
  <c r="I13" i="82"/>
  <c r="H13" i="82"/>
  <c r="G13" i="82"/>
  <c r="G9" i="82"/>
  <c r="H9" i="82"/>
  <c r="I9" i="82"/>
  <c r="G10" i="82"/>
  <c r="H10" i="82"/>
  <c r="I10" i="82"/>
  <c r="G11" i="82"/>
  <c r="H11" i="82"/>
  <c r="I11" i="82"/>
  <c r="I8" i="82"/>
  <c r="H8" i="82"/>
  <c r="G8" i="82"/>
  <c r="J6" i="82"/>
  <c r="I6" i="82"/>
  <c r="F6" i="82" s="1"/>
  <c r="H6" i="82"/>
  <c r="G6" i="82"/>
  <c r="D6" i="82" s="1"/>
  <c r="D14" i="82"/>
  <c r="E14" i="82"/>
  <c r="F14" i="82"/>
  <c r="D13" i="82"/>
  <c r="E9" i="82"/>
  <c r="F9" i="82"/>
  <c r="E10" i="82"/>
  <c r="E11" i="82"/>
  <c r="D8" i="82"/>
  <c r="E6" i="82" l="1"/>
  <c r="E222" i="52"/>
  <c r="D222" i="52"/>
  <c r="C222" i="52"/>
  <c r="E221" i="52"/>
  <c r="D221" i="52"/>
  <c r="C221" i="52"/>
  <c r="J72" i="69"/>
  <c r="J73" i="69" s="1"/>
  <c r="R75" i="80"/>
  <c r="S75" i="80"/>
  <c r="T75" i="80"/>
  <c r="Q75" i="80"/>
  <c r="Q72" i="79"/>
  <c r="R72" i="79"/>
  <c r="S72" i="79"/>
  <c r="P72" i="79"/>
  <c r="Q71" i="75"/>
  <c r="R71" i="75"/>
  <c r="S71" i="75"/>
  <c r="P71" i="75"/>
  <c r="S214" i="52"/>
  <c r="R214" i="52"/>
  <c r="Q214" i="52"/>
  <c r="P214" i="52"/>
  <c r="S213" i="52"/>
  <c r="R213" i="52"/>
  <c r="Q213" i="52"/>
  <c r="P213" i="52"/>
  <c r="S212" i="52"/>
  <c r="R212" i="52"/>
  <c r="Q212" i="52"/>
  <c r="P212" i="52"/>
  <c r="S211" i="52"/>
  <c r="R211" i="52"/>
  <c r="Q211" i="52"/>
  <c r="P211" i="52"/>
  <c r="S210" i="52"/>
  <c r="R210" i="52"/>
  <c r="Q210" i="52"/>
  <c r="P210" i="52"/>
  <c r="S209" i="52"/>
  <c r="R209" i="52"/>
  <c r="Q209" i="52"/>
  <c r="P209" i="52"/>
  <c r="S208" i="52"/>
  <c r="R208" i="52"/>
  <c r="Q208" i="52"/>
  <c r="P208" i="52"/>
  <c r="S207" i="52"/>
  <c r="R207" i="52"/>
  <c r="Q207" i="52"/>
  <c r="P207" i="52"/>
  <c r="S206" i="52"/>
  <c r="R206" i="52"/>
  <c r="Q206" i="52"/>
  <c r="P206" i="52"/>
  <c r="S205" i="52"/>
  <c r="R205" i="52"/>
  <c r="Q205" i="52"/>
  <c r="P205" i="52"/>
  <c r="S204" i="52"/>
  <c r="R204" i="52"/>
  <c r="Q204" i="52"/>
  <c r="P204" i="52"/>
  <c r="S203" i="52"/>
  <c r="R203" i="52"/>
  <c r="Q203" i="52"/>
  <c r="P203" i="52"/>
  <c r="S202" i="52"/>
  <c r="R202" i="52"/>
  <c r="Q202" i="52"/>
  <c r="P202" i="52"/>
  <c r="S201" i="52"/>
  <c r="R201" i="52"/>
  <c r="Q201" i="52"/>
  <c r="P201" i="52"/>
  <c r="S200" i="52"/>
  <c r="R200" i="52"/>
  <c r="Q200" i="52"/>
  <c r="P200" i="52"/>
  <c r="S199" i="52"/>
  <c r="R199" i="52"/>
  <c r="Q199" i="52"/>
  <c r="P199" i="52"/>
  <c r="S198" i="52"/>
  <c r="R198" i="52"/>
  <c r="Q198" i="52"/>
  <c r="P198" i="52"/>
  <c r="S197" i="52"/>
  <c r="R197" i="52"/>
  <c r="Q197" i="52"/>
  <c r="P197" i="52"/>
  <c r="S196" i="52"/>
  <c r="R196" i="52"/>
  <c r="Q196" i="52"/>
  <c r="P196" i="52"/>
  <c r="S195" i="52"/>
  <c r="R195" i="52"/>
  <c r="Q195" i="52"/>
  <c r="P195" i="52"/>
  <c r="N63" i="77"/>
  <c r="I63" i="77"/>
  <c r="D63" i="77"/>
  <c r="C8" i="18"/>
  <c r="C9" i="18"/>
  <c r="C10" i="18" s="1"/>
  <c r="C11" i="18" s="1"/>
  <c r="C12" i="18" s="1"/>
  <c r="C13" i="18" s="1"/>
  <c r="C14" i="18" s="1"/>
  <c r="C15" i="18" s="1"/>
  <c r="C16" i="18" s="1"/>
  <c r="C17" i="18" s="1"/>
  <c r="C18" i="18" s="1"/>
  <c r="C19" i="18" s="1"/>
  <c r="C20" i="18" s="1"/>
  <c r="C4" i="18"/>
  <c r="C5" i="18" s="1"/>
  <c r="C6" i="18" s="1"/>
  <c r="N63" i="73"/>
  <c r="I63" i="73"/>
  <c r="D63" i="73"/>
  <c r="S183" i="52"/>
  <c r="R183" i="52"/>
  <c r="Q183" i="52"/>
  <c r="P183" i="52"/>
  <c r="S182" i="52"/>
  <c r="R182" i="52"/>
  <c r="Q182" i="52"/>
  <c r="P182" i="52"/>
  <c r="S181" i="52"/>
  <c r="R181" i="52"/>
  <c r="Q181" i="52"/>
  <c r="P181" i="52"/>
  <c r="S180" i="52"/>
  <c r="R180" i="52"/>
  <c r="Q180" i="52"/>
  <c r="P180" i="52"/>
  <c r="S179" i="52"/>
  <c r="R179" i="52"/>
  <c r="Q179" i="52"/>
  <c r="P179" i="52"/>
  <c r="S178" i="52"/>
  <c r="R178" i="52"/>
  <c r="Q178" i="52"/>
  <c r="P178" i="52"/>
  <c r="S177" i="52"/>
  <c r="R177" i="52"/>
  <c r="Q177" i="52"/>
  <c r="P177" i="52"/>
  <c r="S176" i="52"/>
  <c r="R176" i="52"/>
  <c r="Q176" i="52"/>
  <c r="P176" i="52"/>
  <c r="S175" i="52"/>
  <c r="R175" i="52"/>
  <c r="Q175" i="52"/>
  <c r="P175" i="52"/>
  <c r="S169" i="52"/>
  <c r="R169" i="52"/>
  <c r="Q169" i="52"/>
  <c r="P169" i="52"/>
  <c r="S168" i="52"/>
  <c r="R168" i="52"/>
  <c r="Q168" i="52"/>
  <c r="P168" i="52"/>
  <c r="S167" i="52"/>
  <c r="R167" i="52"/>
  <c r="Q167" i="52"/>
  <c r="P167" i="52"/>
  <c r="P166" i="52"/>
  <c r="S166" i="52"/>
  <c r="R166" i="52"/>
  <c r="Q166" i="52"/>
  <c r="S165" i="52"/>
  <c r="R165" i="52"/>
  <c r="Q165" i="52"/>
  <c r="P165" i="52"/>
  <c r="S164" i="52"/>
  <c r="R164" i="52"/>
  <c r="Q164" i="52"/>
  <c r="P164" i="52"/>
  <c r="S163" i="52"/>
  <c r="R163" i="52"/>
  <c r="Q163" i="52"/>
  <c r="P163" i="52"/>
  <c r="S162" i="52"/>
  <c r="R162" i="52"/>
  <c r="Q162" i="52"/>
  <c r="P162" i="52"/>
  <c r="S156" i="52"/>
  <c r="R156" i="52"/>
  <c r="Q156" i="52"/>
  <c r="P156" i="52"/>
  <c r="S155" i="52"/>
  <c r="R155" i="52"/>
  <c r="Q155" i="52"/>
  <c r="P155" i="52"/>
  <c r="S154" i="52"/>
  <c r="R154" i="52"/>
  <c r="Q154" i="52"/>
  <c r="P154" i="52"/>
  <c r="S153" i="52"/>
  <c r="R153" i="52"/>
  <c r="Q153" i="52"/>
  <c r="P153" i="52"/>
  <c r="S152" i="52"/>
  <c r="R152" i="52"/>
  <c r="Q152" i="52"/>
  <c r="P152" i="52"/>
  <c r="S151" i="52"/>
  <c r="R151" i="52"/>
  <c r="Q151" i="52"/>
  <c r="P151" i="52"/>
  <c r="S150" i="52"/>
  <c r="R150" i="52"/>
  <c r="Q150" i="52"/>
  <c r="P150" i="52"/>
  <c r="S149" i="52"/>
  <c r="R149" i="52"/>
  <c r="Q149" i="52"/>
  <c r="P149" i="52"/>
  <c r="S148" i="52"/>
  <c r="R148" i="52"/>
  <c r="Q148" i="52"/>
  <c r="P148" i="52"/>
  <c r="S141" i="52"/>
  <c r="R141" i="52"/>
  <c r="Q141" i="52"/>
  <c r="P141" i="52"/>
  <c r="S140" i="52"/>
  <c r="R140" i="52"/>
  <c r="Q140" i="52"/>
  <c r="P140" i="52"/>
  <c r="S139" i="52"/>
  <c r="R139" i="52"/>
  <c r="Q139" i="52"/>
  <c r="P139" i="52"/>
  <c r="S138" i="52"/>
  <c r="R138" i="52"/>
  <c r="Q138" i="52"/>
  <c r="P138" i="52"/>
  <c r="S137" i="52"/>
  <c r="R137" i="52"/>
  <c r="Q137" i="52"/>
  <c r="P137" i="52"/>
  <c r="S136" i="52"/>
  <c r="R136" i="52"/>
  <c r="Q136" i="52"/>
  <c r="P136" i="52"/>
  <c r="S135" i="52"/>
  <c r="R135" i="52"/>
  <c r="Q135" i="52"/>
  <c r="P135" i="52"/>
  <c r="S134" i="52"/>
  <c r="R134" i="52"/>
  <c r="Q134" i="52"/>
  <c r="P134" i="52"/>
  <c r="S133" i="52"/>
  <c r="R133" i="52"/>
  <c r="Q133" i="52"/>
  <c r="P133" i="52"/>
  <c r="S132" i="52"/>
  <c r="R132" i="52"/>
  <c r="Q132" i="52"/>
  <c r="P132" i="52"/>
  <c r="S131" i="52"/>
  <c r="R131" i="52"/>
  <c r="Q131" i="52"/>
  <c r="P131" i="52"/>
  <c r="S130" i="52"/>
  <c r="R130" i="52"/>
  <c r="Q130" i="52"/>
  <c r="P130" i="52"/>
  <c r="S129" i="52"/>
  <c r="R129" i="52"/>
  <c r="Q129" i="52"/>
  <c r="P129" i="52"/>
  <c r="S128" i="52"/>
  <c r="R128" i="52"/>
  <c r="Q128" i="52"/>
  <c r="P128" i="52"/>
  <c r="S127" i="52"/>
  <c r="R127" i="52"/>
  <c r="Q127" i="52"/>
  <c r="P127" i="52"/>
  <c r="S126" i="52"/>
  <c r="R126" i="52"/>
  <c r="Q126" i="52"/>
  <c r="P126" i="52"/>
  <c r="S125" i="52"/>
  <c r="R125" i="52"/>
  <c r="Q125" i="52"/>
  <c r="P125" i="52"/>
  <c r="S124" i="52"/>
  <c r="R124" i="52"/>
  <c r="Q124" i="52"/>
  <c r="P124" i="52"/>
  <c r="S123" i="52"/>
  <c r="R123" i="52"/>
  <c r="Q123" i="52"/>
  <c r="P123" i="52"/>
  <c r="S122" i="52"/>
  <c r="R122" i="52"/>
  <c r="Q122" i="52"/>
  <c r="P122" i="52"/>
  <c r="S121" i="52"/>
  <c r="R121" i="52"/>
  <c r="Q121" i="52"/>
  <c r="P121" i="52"/>
  <c r="S112" i="52"/>
  <c r="R112" i="52"/>
  <c r="Q112" i="52"/>
  <c r="P112" i="52"/>
  <c r="S111" i="52"/>
  <c r="R111" i="52"/>
  <c r="Q111" i="52"/>
  <c r="P111" i="52"/>
  <c r="S110" i="52"/>
  <c r="R110" i="52"/>
  <c r="Q110" i="52"/>
  <c r="P110" i="52"/>
  <c r="S109" i="52"/>
  <c r="R109" i="52"/>
  <c r="Q109" i="52"/>
  <c r="P109" i="52"/>
  <c r="S108" i="52"/>
  <c r="R108" i="52"/>
  <c r="Q108" i="52"/>
  <c r="P108" i="52"/>
  <c r="S107" i="52"/>
  <c r="R107" i="52"/>
  <c r="Q107" i="52"/>
  <c r="P107" i="52"/>
  <c r="S106" i="52"/>
  <c r="R106" i="52"/>
  <c r="Q106" i="52"/>
  <c r="P106" i="52"/>
  <c r="P105" i="52"/>
  <c r="S105" i="52"/>
  <c r="R105" i="52"/>
  <c r="Q105" i="52"/>
  <c r="Q104" i="52"/>
  <c r="S104" i="52"/>
  <c r="R104" i="52"/>
  <c r="P104" i="52"/>
  <c r="P103" i="52"/>
  <c r="S103" i="52"/>
  <c r="R103" i="52"/>
  <c r="Q103" i="52"/>
  <c r="R102" i="52"/>
  <c r="S102" i="52"/>
  <c r="Q102" i="52"/>
  <c r="P102" i="52"/>
  <c r="P101" i="52"/>
  <c r="S101" i="52"/>
  <c r="R101" i="52"/>
  <c r="Q101" i="52"/>
  <c r="Q100" i="52"/>
  <c r="S100" i="52"/>
  <c r="R100" i="52"/>
  <c r="P100" i="52"/>
  <c r="S99" i="52"/>
  <c r="R99" i="52"/>
  <c r="Q99" i="52"/>
  <c r="P99" i="52"/>
  <c r="S98" i="52"/>
  <c r="R98" i="52"/>
  <c r="Q98" i="52"/>
  <c r="P98" i="52"/>
  <c r="P97" i="52"/>
  <c r="S97" i="52"/>
  <c r="R97" i="52"/>
  <c r="Q97" i="52"/>
  <c r="P96" i="52"/>
  <c r="S96" i="52"/>
  <c r="R96" i="52"/>
  <c r="Q96" i="52"/>
  <c r="S95" i="52"/>
  <c r="R95" i="52"/>
  <c r="Q95" i="52"/>
  <c r="P95" i="52"/>
  <c r="P94" i="52"/>
  <c r="S94" i="52"/>
  <c r="R94" i="52"/>
  <c r="Q94" i="52"/>
  <c r="Q93" i="52"/>
  <c r="S93" i="52"/>
  <c r="R93" i="52"/>
  <c r="P93" i="52"/>
  <c r="S83" i="52"/>
  <c r="R83" i="52"/>
  <c r="Q83" i="52"/>
  <c r="P83" i="52"/>
  <c r="S82" i="52"/>
  <c r="R82" i="52"/>
  <c r="Q82" i="52"/>
  <c r="P82" i="52"/>
  <c r="S81" i="52"/>
  <c r="R81" i="52"/>
  <c r="Q81" i="52"/>
  <c r="P81" i="52"/>
  <c r="S80" i="52"/>
  <c r="R80" i="52"/>
  <c r="Q80" i="52"/>
  <c r="P80" i="52"/>
  <c r="S79" i="52"/>
  <c r="R79" i="52"/>
  <c r="Q79" i="52"/>
  <c r="P79" i="52"/>
  <c r="S78" i="52"/>
  <c r="R78" i="52"/>
  <c r="Q78" i="52"/>
  <c r="P78" i="52"/>
  <c r="Q77" i="52"/>
  <c r="S77" i="52"/>
  <c r="R77" i="52"/>
  <c r="P77" i="52"/>
  <c r="P76" i="52"/>
  <c r="S76" i="52"/>
  <c r="R76" i="52"/>
  <c r="Q76" i="52"/>
  <c r="R75" i="52"/>
  <c r="Q75" i="52"/>
  <c r="S75" i="52"/>
  <c r="P75" i="52"/>
  <c r="R74" i="52"/>
  <c r="S74" i="52"/>
  <c r="Q74" i="52"/>
  <c r="P74" i="52"/>
  <c r="S73" i="52"/>
  <c r="R73" i="52"/>
  <c r="Q73" i="52"/>
  <c r="P73" i="52"/>
  <c r="S72" i="52"/>
  <c r="R72" i="52"/>
  <c r="Q72" i="52"/>
  <c r="P72" i="52"/>
  <c r="S71" i="52"/>
  <c r="R71" i="52"/>
  <c r="Q71" i="52"/>
  <c r="P71" i="52"/>
  <c r="S70" i="52"/>
  <c r="R70" i="52"/>
  <c r="Q70" i="52"/>
  <c r="P70" i="52"/>
  <c r="S69" i="52"/>
  <c r="R69" i="52"/>
  <c r="Q69" i="52"/>
  <c r="P69" i="52"/>
  <c r="S68" i="52"/>
  <c r="R68" i="52"/>
  <c r="Q68" i="52"/>
  <c r="P68" i="52"/>
  <c r="S67" i="52"/>
  <c r="R67" i="52"/>
  <c r="Q67" i="52"/>
  <c r="P67" i="52"/>
  <c r="S66" i="52"/>
  <c r="R66" i="52"/>
  <c r="Q66" i="52"/>
  <c r="P66" i="52"/>
  <c r="S65" i="52"/>
  <c r="R65" i="52"/>
  <c r="Q65" i="52"/>
  <c r="P65" i="52"/>
  <c r="P64" i="52"/>
  <c r="S64" i="52"/>
  <c r="R64" i="52"/>
  <c r="Q64" i="52"/>
  <c r="Q54" i="52"/>
  <c r="S54" i="52"/>
  <c r="R54" i="52"/>
  <c r="P54" i="52"/>
  <c r="P53" i="52"/>
  <c r="S53" i="52"/>
  <c r="R53" i="52"/>
  <c r="Q53" i="52"/>
  <c r="S52" i="52"/>
  <c r="R52" i="52"/>
  <c r="Q52" i="52"/>
  <c r="P52" i="52"/>
  <c r="S51" i="52"/>
  <c r="R51" i="52"/>
  <c r="Q51" i="52"/>
  <c r="P51" i="52"/>
  <c r="S50" i="52"/>
  <c r="R50" i="52"/>
  <c r="Q50" i="52"/>
  <c r="P50" i="52"/>
  <c r="S49" i="52"/>
  <c r="R49" i="52"/>
  <c r="Q49" i="52"/>
  <c r="P49" i="52"/>
  <c r="S48" i="52"/>
  <c r="R48" i="52"/>
  <c r="Q48" i="52"/>
  <c r="P48" i="52"/>
  <c r="S47" i="52"/>
  <c r="R47" i="52"/>
  <c r="Q47" i="52"/>
  <c r="P47" i="52"/>
  <c r="S46" i="52"/>
  <c r="R46" i="52"/>
  <c r="Q46" i="52"/>
  <c r="P46" i="52"/>
  <c r="S45" i="52"/>
  <c r="R45" i="52"/>
  <c r="Q45" i="52"/>
  <c r="P45" i="52"/>
  <c r="S44" i="52"/>
  <c r="R44" i="52"/>
  <c r="Q44" i="52"/>
  <c r="P44" i="52"/>
  <c r="S43" i="52"/>
  <c r="R43" i="52"/>
  <c r="Q43" i="52"/>
  <c r="P43" i="52"/>
  <c r="Q42" i="52"/>
  <c r="S42" i="52"/>
  <c r="R42" i="52"/>
  <c r="P42" i="52"/>
  <c r="R41" i="52"/>
  <c r="S41" i="52"/>
  <c r="Q41" i="52"/>
  <c r="P41" i="52"/>
  <c r="S40" i="52"/>
  <c r="R40" i="52"/>
  <c r="Q40" i="52"/>
  <c r="P40" i="52"/>
  <c r="S39" i="52"/>
  <c r="R39" i="52"/>
  <c r="Q39" i="52"/>
  <c r="P39" i="52"/>
  <c r="S38" i="52"/>
  <c r="R38" i="52"/>
  <c r="Q38" i="52"/>
  <c r="P38" i="52"/>
  <c r="P37" i="52"/>
  <c r="S37" i="52"/>
  <c r="R37" i="52"/>
  <c r="Q37" i="52"/>
  <c r="S36" i="52"/>
  <c r="R36" i="52"/>
  <c r="Q36" i="52"/>
  <c r="P36" i="52"/>
  <c r="S35" i="52"/>
  <c r="R35" i="52"/>
  <c r="Q35" i="52"/>
  <c r="P35" i="52"/>
  <c r="Q26" i="52"/>
  <c r="S26" i="52"/>
  <c r="R26" i="52"/>
  <c r="P26" i="52"/>
  <c r="Q25" i="52"/>
  <c r="S25" i="52"/>
  <c r="R25" i="52"/>
  <c r="P25" i="52"/>
  <c r="S24" i="52"/>
  <c r="R24" i="52"/>
  <c r="Q24" i="52"/>
  <c r="P24" i="52"/>
  <c r="S23" i="52"/>
  <c r="R23" i="52"/>
  <c r="Q23" i="52"/>
  <c r="P23" i="52"/>
  <c r="S22" i="52"/>
  <c r="R22" i="52"/>
  <c r="Q22" i="52"/>
  <c r="P22" i="52"/>
  <c r="S21" i="52"/>
  <c r="R21" i="52"/>
  <c r="Q21" i="52"/>
  <c r="P21" i="52"/>
  <c r="S20" i="52"/>
  <c r="R20" i="52"/>
  <c r="Q20" i="52"/>
  <c r="P20" i="52"/>
  <c r="S19" i="52"/>
  <c r="R19" i="52"/>
  <c r="Q19" i="52"/>
  <c r="P19" i="52"/>
  <c r="S18" i="52"/>
  <c r="R18" i="52"/>
  <c r="Q18" i="52"/>
  <c r="P18" i="52"/>
  <c r="Q17" i="52"/>
  <c r="S17" i="52"/>
  <c r="R17" i="52"/>
  <c r="P17" i="52"/>
  <c r="Q16" i="52"/>
  <c r="P16" i="52"/>
  <c r="S16" i="52"/>
  <c r="R16" i="52"/>
  <c r="S15" i="52"/>
  <c r="R15" i="52"/>
  <c r="Q15" i="52"/>
  <c r="P15" i="52"/>
  <c r="S14" i="52"/>
  <c r="R14" i="52"/>
  <c r="Q14" i="52"/>
  <c r="P14" i="52"/>
  <c r="S13" i="52"/>
  <c r="R13" i="52"/>
  <c r="Q13" i="52"/>
  <c r="P13" i="52"/>
  <c r="R12" i="52"/>
  <c r="S12" i="52"/>
  <c r="Q12" i="52"/>
  <c r="P12" i="52"/>
  <c r="S11" i="52"/>
  <c r="R11" i="52"/>
  <c r="Q11" i="52"/>
  <c r="P11" i="52"/>
  <c r="R10" i="52"/>
  <c r="S10" i="52"/>
  <c r="Q10" i="52"/>
  <c r="P10" i="52"/>
  <c r="S9" i="52"/>
  <c r="R9" i="52"/>
  <c r="Q9" i="52"/>
  <c r="P9" i="52"/>
  <c r="S8" i="52"/>
  <c r="R8" i="52"/>
  <c r="Q8" i="52"/>
  <c r="P8" i="52"/>
  <c r="S7" i="52"/>
  <c r="R7" i="52"/>
  <c r="Q7" i="52"/>
  <c r="P7" i="52"/>
  <c r="D48" i="51"/>
  <c r="F222" i="52" l="1"/>
  <c r="F221" i="5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D:\PROYECTOSGEN\EstadoMV\EstadisticaOficial2017_1Sem\ConsolidadoEspacialEstadisticas2017_1.mdb" keepAlive="1" name="ConsolidadoEspacialEstadisticas2017_1" type="5" refreshedVersion="5">
    <dbPr connection="Provider=Microsoft.ACE.OLEDB.12.0;User ID=Admin;Data Source=D:\PROYECTOSGEN\EstadoMV\EstadisticaOficial2017_1Sem\ConsolidadoEspacialEstadisticas2017_1.mdb;Mode=ReadWrite;Extended Properties=&quot;&quot;;Jet OLEDB:System database=&quot;&quot;;Jet OLEDB:Registry Path=&quot;&quot;;Jet OLEDB:Engine Type=5;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1TClasifMVEstadoKmCarrilPorc" commandType="3"/>
  </connection>
  <connection id="2" xr16:uid="{00000000-0015-0000-FFFF-FFFF01000000}" sourceFile="D:\PROYECTOSGEN\EstadoMV\EstadisticaOficial2017_1Sem\ConsolidadoEspacialEstadisticas2017_1.mdb" odcFile="D:\Users\cccamarg1\Documents\Mis archivos de origen de datos\ConsolidadoEspacialEstadisticas2017_1 ConsolidadoCzEst2017_1.odc" keepAlive="1" name="ConsolidadoEspacialEstadisticas2017_1 ConsolidadoCzEst2017_1" type="5" refreshedVersion="5">
    <dbPr connection="Provider=Microsoft.ACE.OLEDB.12.0;User ID=Admin;Data Source=D:\PROYECTOSGEN\EstadoMV\EstadisticaOficial2017_1Sem\ConsolidadoEspacialEstadisticas2017_1.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nsolidadoCzEst2017_1" commandType="3"/>
  </connection>
  <connection id="3" xr16:uid="{00000000-0015-0000-FFFF-FFFF02000000}" sourceFile="D:\PROYECTOSGEN\EstadoMV\EstadisticaOficial2017_1Sem\ConsolidadoEspacialEstadisticas2017_1.mdb" keepAlive="1" name="ConsolidadoEspacialEstadisticas2017_11" type="5" refreshedVersion="5">
    <dbPr connection="Provider=Microsoft.ACE.OLEDB.12.0;User ID=Admin;Data Source=D:\PROYECTOSGEN\EstadoMV\EstadisticaOficial2017_1Sem\ConsolidadoEspacialEstadisticas2017_1.mdb;Mode=ReadWrite;Extended Properties=&quot;&quot;;Jet OLEDB:System database=&quot;&quot;;Jet OLEDB:Registry Path=&quot;&quot;;Jet OLEDB:Engine Type=5;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grupaLocClasifEstKmCarrilPorc" commandType="3"/>
  </connection>
  <connection id="4" xr16:uid="{00000000-0015-0000-FFFF-FFFF03000000}" sourceFile="D:\PROYECTOSGEN\EstadoMV\EstadisticaOficial2017_1Sem\ConsolidadoEspacialEstadisticas2017_1.mdb" keepAlive="1" name="ConsolidadoEspacialEstadisticas2017_111" type="5" refreshedVersion="5">
    <dbPr connection="Provider=Microsoft.ACE.OLEDB.12.0;User ID=Admin;Data Source=D:\PROYECTOSGEN\EstadoMV\EstadisticaOficial2017_1Sem\ConsolidadoEspacialEstadisticas2017_1.mdb;Mode=ReadWrite;Extended Properties=&quot;&quot;;Jet OLEDB:System database=&quot;&quot;;Jet OLEDB:Registry Path=&quot;&quot;;Jet OLEDB:Engine Type=5;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grupaLocClasifEstKmCarrilPorc" commandType="3"/>
  </connection>
  <connection id="5" xr16:uid="{00000000-0015-0000-FFFF-FFFF04000000}" sourceFile="D:\EstadisticaOficial2017_2Sem\ConsolidadoEspacialEstadisticas2017_2.mdb" keepAlive="1" name="ConsolidadoEspacialEstadisticas2017_2" type="5" refreshedVersion="6">
    <dbPr connection="Provider=Microsoft.ACE.OLEDB.12.0;User ID=Admin;Data Source=D:\EstadisticaOficial2017_2Sem\ConsolidadoEspacialEstadisticas2017_2.mdb;Mode=ReadWrite;Extended Properties=&quot;&quot;;Jet OLEDB:System database=&quot;&quot;;Jet OLEDB:Registry Path=&quot;&quot;;Jet OLEDB:Engine Type=5;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000000ConsultaVerificaDetTabla" commandType="3"/>
  </connection>
  <connection id="6" xr16:uid="{00000000-0015-0000-FFFF-FFFF05000000}" sourceFile="D:\EstadisticaOficial2017_2Sem\ConsolidadoEspacialEstadisticas2017_2.mdb" keepAlive="1" name="ConsolidadoEspacialEstadisticas2017_21" type="5" refreshedVersion="6">
    <dbPr connection="Provider=Microsoft.ACE.OLEDB.12.0;User ID=Admin;Data Source=D:\EstadisticaOficial2017_2Sem\ConsolidadoEspacialEstadisticas2017_2.mdb;Mode=ReadWrite;Extended Properties=&quot;&quot;;Jet OLEDB:System database=&quot;&quot;;Jet OLEDB:Registry Path=&quot;&quot;;Jet OLEDB:Engine Type=5;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000000ConsultaVerificaDetTabla" commandType="3"/>
  </connection>
  <connection id="7" xr16:uid="{00000000-0015-0000-FFFF-FFFF06000000}" sourceFile="D:\PROYECTOSGEN\EstadoMV\EstadisticaOficial2018_1Sem\ConsolidadoEspacialEstadisticas2018_1.mdb" keepAlive="1" name="ConsolidadoEspacialEstadisticas2018_1" type="5" refreshedVersion="5" saveData="1">
    <dbPr connection="Provider=Microsoft.ACE.OLEDB.12.0;User ID=Admin;Data Source=D:\PROYECTOSGEN\EstadoMV\EstadisticaOficial2018_1Sem\ConsolidadoEspacialEstadisticas2018_1.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blaBaseCalculoEstadisticasSiempre" commandType="3"/>
  </connection>
  <connection id="8" xr16:uid="{00000000-0015-0000-FFFF-FFFF07000000}" sourceFile="D:\PROYECTOSGEN\EstadoMV\EstadisticaOficial2018_2Sem\ConsolidadoEspacialEstadisticas2018_2.mdb" keepAlive="1" name="ConsolidadoEspacialEstadisticas2018_2" type="5" refreshedVersion="5" background="1" saveData="1">
    <dbPr connection="Provider=Microsoft.ACE.OLEDB.12.0;User ID=Admin;Data Source=D:\PROYECTOSGEN\EstadoMV\EstadisticaOficial2018_2Sem\ConsolidadoEspacialEstadisticas2018_2.mdb;Mode=ReadWrite;Extended Properties=&quot;&quot;;Jet OLEDB:System database=&quot;&quot;;Jet OLEDB:Registry Path=&quot;&quot;;Jet OLEDB:Engine Type=5;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blaBaseCalculoEstadisticasSiempre" commandType="3"/>
  </connection>
  <connection id="9" xr16:uid="{00000000-0015-0000-FFFF-FFFF08000000}" sourceFile="D:\PROYECTOSGEN\EstadoMV\EstadisticaOficial2018_2Sem\ConsolidadoEspacialEstadisticas2018_2.mdb" keepAlive="1" name="ConsolidadoEspacialEstadisticas2018_21" type="5" refreshedVersion="5" background="1" saveData="1">
    <dbPr connection="Provider=Microsoft.ACE.OLEDB.12.0;User ID=Admin;Data Source=D:\PROYECTOSGEN\EstadoMV\EstadisticaOficial2018_2Sem\ConsolidadoEspacialEstadisticas2018_2.mdb;Mode=ReadWrite;Extended Properties=&quot;&quot;;Jet OLEDB:System database=&quot;&quot;;Jet OLEDB:Registry Path=&quot;&quot;;Jet OLEDB:Engine Type=5;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blaBaseCalculoEstadisticasSiempre" commandType="3"/>
  </connection>
  <connection id="10" xr16:uid="{00000000-0015-0000-FFFF-FFFF09000000}" sourceFile="D:\PROYECTOSGEN\EstadoMV\EstadisticaOficial2018_2Sem\ConsolidadoEspacialEstadisticas2018_2.mdb" keepAlive="1" name="ConsolidadoEspacialEstadisticas2018_22" type="5" refreshedVersion="5" background="1" saveData="1">
    <dbPr connection="Provider=Microsoft.ACE.OLEDB.12.0;User ID=Admin;Data Source=D:\PROYECTOSGEN\EstadoMV\EstadisticaOficial2018_2Sem\ConsolidadoEspacialEstadisticas2018_2.mdb;Mode=ReadWrite;Extended Properties=&quot;&quot;;Jet OLEDB:System database=&quot;&quot;;Jet OLEDB:Registry Path=&quot;&quot;;Jet OLEDB:Engine Type=5;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blaBaseCalculoEstadisticasSiempre" commandType="3"/>
  </connection>
  <connection id="11" xr16:uid="{00000000-0015-0000-FFFF-FFFF0A000000}" sourceFile="F:\EstadisticaOficial2019_1Sem\ConsolidadoEspacialEstadisticas2019_1.mdb" keepAlive="1" name="ConsolidadoEspacialEstadisticas2019_11" type="5" refreshedVersion="5" background="1">
    <dbPr connection="Provider=Microsoft.ACE.OLEDB.12.0;User ID=Admin;Data Source=D:\PROYECTOSGEN\EstadoMV\EstadisticaOficial2019_1Sem\ConsolidadoEspacialEstadisticas2019_1.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blaBaseCalculoEstadisticasSiempre" commandType="3"/>
  </connection>
  <connection id="12" xr16:uid="{00000000-0015-0000-FFFF-FFFF0B000000}" sourceFile="F:\EstadisticaOficial2019_1Sem\ConsolidadoEspacialEstadisticas2019_1.mdb" keepAlive="1" name="ConsolidadoEspacialEstadisticas2019_12" type="5" refreshedVersion="5" background="1">
    <dbPr connection="Provider=Microsoft.ACE.OLEDB.12.0;User ID=Admin;Data Source=D:\PROYECTOSGEN\EstadoMV\EstadisticaOficial2019_1Sem\ConsolidadoEspacialEstadisticas2019_1.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blaBaseCalculoEstadisticasSiempreRural" commandType="3"/>
  </connection>
  <connection id="13" xr16:uid="{00000000-0015-0000-FFFF-FFFF0C000000}" sourceFile="D:\PROYECTOSGEN\EstadoMV\EstadisticaOficial2019_1Sem\ConsolidadoEspacialEstadisticas2019_1Fusion.mdb" keepAlive="1" name="ConsolidadoEspacialEstadisticas2019_1Fusion" type="5" refreshedVersion="5">
    <dbPr connection="Provider=Microsoft.ACE.OLEDB.12.0;User ID=Admin;Data Source=D:\PROYECTOSGEN\EstadoMV\EstadisticaOficial2019_1Sem\ConsolidadoEspacialEstadisticas2019_1Fusion.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blaBaseCalculoEstadisticasSiempreFusion" commandType="3"/>
  </connection>
  <connection id="14" xr16:uid="{00000000-0015-0000-FFFF-FFFF0D000000}" sourceFile="D:\PROYECTOSGEN\EstadoMV\EstadisticaOficial2019_1Sem\ConsolidadoEspacialEstadisticas2019_1Fusion.mdb" keepAlive="1" name="ConsolidadoEspacialEstadisticas2019_1Fusion1" type="5" refreshedVersion="5">
    <dbPr connection="Provider=Microsoft.ACE.OLEDB.12.0;User ID=Admin;Data Source=D:\PROYECTOSGEN\EstadoMV\EstadisticaOficial2019_1Sem\ConsolidadoEspacialEstadisticas2019_1Fusion.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blaBaseCalculoEstadisticasSiempreFusion" commandType="3"/>
  </connection>
  <connection id="15" xr16:uid="{00000000-0015-0000-FFFF-FFFF0E000000}" sourceFile="C:\Users\Carlos\Documents\0TRABAJOIDU\EstadisticaOficial2019_2Sem\ConsolidadoEspacialEstadisticas2019_2Fusion.mdb" odcFile="C:\Users\Carlos\Documents\Mis archivos de origen de datos\ConsolidadoEspacialEstadisticas2019_2Fusion.od.odc" keepAlive="1" name="ConsolidadoEspacialEstadisticas2019_2Fusion.od1" type="5" refreshedVersion="6" background="1" saveData="1">
    <dbPr connection="Provider=Microsoft.ACE.OLEDB.12.0;User ID=Admin;Data Source=C:\Users\Carlos\Documents\0TRABAJOIDU\EstadisticaOficial2019_2Sem\ConsolidadoEspacialEstadisticas2019_2Fusion.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nsolidadoCzEst2019_2_Fusion" commandType="3"/>
  </connection>
  <connection id="16" xr16:uid="{00000000-0015-0000-FFFF-FFFF0F000000}" sourceFile="C:\Users\Carlos\Documents\0TRABAJOIDU\EstadisticaOficial2019_2Sem\ConsolidadoEspacialEstadisticas2019_2Fusion.mdb" keepAlive="1" name="ConsolidadoEspacialEstadisticas2019_2Fusion4" type="5" refreshedVersion="6" background="1">
    <dbPr connection="Provider=Microsoft.ACE.OLEDB.12.0;User ID=Admin;Data Source=C:\Users\Carlos\Documents\0TRABAJOIDU\EstadisticaOficial2019_2Sem\ConsolidadoEspacialEstadisticas2019_2Fusion.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nsolidadoCzEst2019_2_Fusion" commandType="3"/>
  </connection>
  <connection id="17" xr16:uid="{00000000-0015-0000-FFFF-FFFF10000000}" sourceFile="D:\PROYECTOSGEN\EstadoMV\EstadisticaOficial2016_1Sem\ConsolidadoEspacialEstadisticas2016_1.mdb" keepAlive="1" name="Estadisticas2016_1 - 00TAgrupaLocClasifEstKmCarrilPorc" type="5" refreshedVersion="5" background="1" saveData="1">
    <dbPr connection="Provider=Microsoft.ACE.OLEDB.12.0;User ID=Admin;Data Source=D:\PROYECTOSGEN\EstadoMV\EstadisticaOficial2016_1Sem\ConsolidadoEspacialEstadisticas2016_1.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grupaLocClasifEstKmCarrilPorc" commandType="3"/>
  </connection>
  <connection id="18" xr16:uid="{00000000-0015-0000-FFFF-FFFF11000000}" sourceFile="D:\PROYECTOSGEN\EstadoMV\EstadisticaOficial2016_1Sem\ConsolidadoEspacialEstadisticas2016_1.mdb" keepAlive="1" name="Estadisticas2016_1 - 00TAgrupaLocClasifEstKmCarrilPorc1" type="5" refreshedVersion="5" background="1" saveData="1">
    <dbPr connection="Provider=Microsoft.ACE.OLEDB.12.0;User ID=Admin;Data Source=D:\PROYECTOSGEN\EstadoMV\EstadisticaOficial2016_1Sem\ConsolidadoEspacialEstadisticas2016_1.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0TAgrupaLocClasifEstKmCarrilPorc" commandType="3"/>
  </connection>
  <connection id="19" xr16:uid="{00000000-0015-0000-FFFF-FFFF12000000}" sourceFile="D:\PROYECTOSGEN\EstadoMV\EstadisticaOficial2016_1Sem\ConsolidadoEspacialEstadisticas2016_1.mdb" keepAlive="1" name="Estadisticas2016_1 - 01TClasifMVEstadoKmCarrilPorc" type="5" refreshedVersion="5" background="1" saveData="1">
    <dbPr connection="Provider=Microsoft.ACE.OLEDB.12.0;User ID=Admin;Data Source=D:\PROYECTOSGEN\EstadoMV\EstadisticaOficial2016_1Sem\ConsolidadoEspacialEstadisticas2016_1.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01TClasifMVEstadoKmCarrilPorc" commandType="3"/>
  </connection>
</connections>
</file>

<file path=xl/sharedStrings.xml><?xml version="1.0" encoding="utf-8"?>
<sst xmlns="http://schemas.openxmlformats.org/spreadsheetml/2006/main" count="1690" uniqueCount="228">
  <si>
    <t>BUENO</t>
  </si>
  <si>
    <t>REGULAR</t>
  </si>
  <si>
    <t>MALO</t>
  </si>
  <si>
    <t>Total general</t>
  </si>
  <si>
    <t>ARTERIAL</t>
  </si>
  <si>
    <t>INTERMEDIA</t>
  </si>
  <si>
    <t>LOCAL</t>
  </si>
  <si>
    <t>TRONCAL</t>
  </si>
  <si>
    <t xml:space="preserve"> CHAPINERO</t>
  </si>
  <si>
    <t xml:space="preserve"> SANTA FE</t>
  </si>
  <si>
    <t xml:space="preserve"> SAN CRISTÓBAL</t>
  </si>
  <si>
    <t xml:space="preserve"> USME</t>
  </si>
  <si>
    <t xml:space="preserve"> TUNJUELITO</t>
  </si>
  <si>
    <t xml:space="preserve"> BOSA</t>
  </si>
  <si>
    <t xml:space="preserve"> KENNEDY</t>
  </si>
  <si>
    <t xml:space="preserve"> FONTIBÓN</t>
  </si>
  <si>
    <t xml:space="preserve"> ENGATIVÁ</t>
  </si>
  <si>
    <t xml:space="preserve"> SUBA</t>
  </si>
  <si>
    <t xml:space="preserve"> BARRIOS UNIDOS</t>
  </si>
  <si>
    <t xml:space="preserve"> TEUSAQUILLO</t>
  </si>
  <si>
    <t xml:space="preserve"> LOS MÁRTIRES</t>
  </si>
  <si>
    <t xml:space="preserve"> ANTONIO NARIÑO</t>
  </si>
  <si>
    <t xml:space="preserve"> PUENTE ARANDA</t>
  </si>
  <si>
    <t xml:space="preserve"> CANDELARIA</t>
  </si>
  <si>
    <t xml:space="preserve"> RAFAEL URIBE URIBE</t>
  </si>
  <si>
    <t xml:space="preserve"> CIUDAD BOLÍVAR</t>
  </si>
  <si>
    <t>NOMBRE INDICADOR</t>
  </si>
  <si>
    <t xml:space="preserve"> USAQUÉN</t>
  </si>
  <si>
    <t xml:space="preserve">MAPAS </t>
  </si>
  <si>
    <t>Troncal</t>
  </si>
  <si>
    <t>Arterial</t>
  </si>
  <si>
    <t>Intermedia</t>
  </si>
  <si>
    <t>Local</t>
  </si>
  <si>
    <t>1  Usaquén</t>
  </si>
  <si>
    <t>2  Chapinero</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</si>
  <si>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</si>
  <si>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</si>
  <si>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</si>
  <si>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</si>
  <si>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</si>
  <si>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</si>
  <si>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</si>
  <si>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</si>
  <si>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</si>
  <si>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</si>
  <si>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</si>
  <si>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</si>
  <si>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</si>
  <si>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</si>
  <si>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BUENO %</t>
  </si>
  <si>
    <t>REGULAR %</t>
  </si>
  <si>
    <t>MALO %</t>
  </si>
  <si>
    <t>CLASIFICAMVFINAL</t>
  </si>
  <si>
    <t>3  Santa Fe</t>
  </si>
  <si>
    <t>4  San Cristóbal</t>
  </si>
  <si>
    <t>19  Ciudad Bolívar</t>
  </si>
  <si>
    <t>Localidad</t>
  </si>
  <si>
    <t>TOTAL                  Km-Carril</t>
  </si>
  <si>
    <t>1. Generalidades</t>
  </si>
  <si>
    <t xml:space="preserve">Gráfica 1. Intervalos de Clasificación PCI personalizada para Bogotá D.C
</t>
  </si>
  <si>
    <t xml:space="preserve">Fuente: Instituto de Desarrollo Urbano 
</t>
  </si>
  <si>
    <t xml:space="preserve"> BUENO - KM CARRIL</t>
  </si>
  <si>
    <t xml:space="preserve"> REGULAR  - KM CARRIL</t>
  </si>
  <si>
    <t xml:space="preserve"> MALO  - KM CARRIL</t>
  </si>
  <si>
    <t xml:space="preserve">Total general </t>
  </si>
  <si>
    <t>BUENO
 Km-carril</t>
  </si>
  <si>
    <t>REGULAR
 Km-carril</t>
  </si>
  <si>
    <t>MALO
 Km-carril</t>
  </si>
  <si>
    <t xml:space="preserve"> Total general  </t>
  </si>
  <si>
    <t xml:space="preserve"> Total KM CARRIL</t>
  </si>
  <si>
    <t>TRONCAL - km carril</t>
  </si>
  <si>
    <t>TRONCAL - %</t>
  </si>
  <si>
    <t>ClasificaMV</t>
  </si>
  <si>
    <t>TKmCarrilR</t>
  </si>
  <si>
    <t>Estado</t>
  </si>
  <si>
    <t>%</t>
  </si>
  <si>
    <t>BUENO - KM CARRIL</t>
  </si>
  <si>
    <t>REGULAR  - KM CARRIL</t>
  </si>
  <si>
    <t>MALO  - KM CARRIL</t>
  </si>
  <si>
    <t>Total general  - KM CARRIL</t>
  </si>
  <si>
    <t>ARTERIAL - km carril</t>
  </si>
  <si>
    <t>ARTERIAL - %</t>
  </si>
  <si>
    <t>INTERMEDIA - km carril</t>
  </si>
  <si>
    <t>INTERMEDIA - %</t>
  </si>
  <si>
    <t>LOCAL - km carril</t>
  </si>
  <si>
    <t>LOCAL - %</t>
  </si>
  <si>
    <t>Valores</t>
  </si>
  <si>
    <t>Total Bogotá</t>
  </si>
  <si>
    <t xml:space="preserve">Total general  </t>
  </si>
  <si>
    <t xml:space="preserve"> BUENO</t>
  </si>
  <si>
    <t xml:space="preserve"> REGULAR</t>
  </si>
  <si>
    <t xml:space="preserve"> MALO</t>
  </si>
  <si>
    <t>TOTAL - km carril</t>
  </si>
  <si>
    <t>TODAS LAS MALLAS</t>
  </si>
  <si>
    <t>Rural</t>
  </si>
  <si>
    <t>20 Sumapaz</t>
  </si>
  <si>
    <t>Incluye urbana y Rural</t>
  </si>
  <si>
    <t>Bogotá Urbana</t>
  </si>
  <si>
    <t xml:space="preserve"> </t>
  </si>
  <si>
    <t>Malla Vial Rural</t>
  </si>
  <si>
    <t>RURAL - %</t>
  </si>
  <si>
    <t>RURAL - km carril</t>
  </si>
  <si>
    <t>RURAL PRINCIPAL - km carril</t>
  </si>
  <si>
    <t>RURAL PRINCIPAL- %</t>
  </si>
  <si>
    <t>RURAL NO PRINCIPAL- km carril</t>
  </si>
  <si>
    <t>RURAL NO PRINCIPAL - %</t>
  </si>
  <si>
    <t>KmCaInd</t>
  </si>
  <si>
    <t>Malla Vial Principal Rural</t>
  </si>
  <si>
    <t>Rural Principal</t>
  </si>
  <si>
    <t>Rural No Principal</t>
  </si>
  <si>
    <t>PCI</t>
  </si>
  <si>
    <t xml:space="preserve">Rural </t>
  </si>
  <si>
    <t>TOTAL</t>
  </si>
  <si>
    <t>URCI</t>
  </si>
  <si>
    <t>BUENO TOTAL</t>
  </si>
  <si>
    <t>REGULAR TOTAL</t>
  </si>
  <si>
    <t>MALO TOTAL</t>
  </si>
  <si>
    <t>BUENO - KM CARRIL TOTAL</t>
  </si>
  <si>
    <t>REGULAR  - KM CARRIL TOTAL</t>
  </si>
  <si>
    <t>MALO  - KM CARRIL TOTAL</t>
  </si>
  <si>
    <t>Total general  - KM CARRIL TOTAL</t>
  </si>
  <si>
    <t>Localidad PCI</t>
  </si>
  <si>
    <t>BUENO PCI</t>
  </si>
  <si>
    <t>REGULAR PCI</t>
  </si>
  <si>
    <t>MALO PCI</t>
  </si>
  <si>
    <t>BUENO - KM CARRIL PCI</t>
  </si>
  <si>
    <t>REGULAR  - KM CARRIL PCI</t>
  </si>
  <si>
    <t>MALO  - KM CARRIL PCI</t>
  </si>
  <si>
    <t>Total general  - KM CARRIL PCI</t>
  </si>
  <si>
    <t>BUENO URCI</t>
  </si>
  <si>
    <t>REGULAR URCI</t>
  </si>
  <si>
    <t>MALO URCI</t>
  </si>
  <si>
    <t>BUENO - KM CARRIL URCI</t>
  </si>
  <si>
    <t>REGULAR  - KM CARRIL URCI</t>
  </si>
  <si>
    <t>MALO  - KM CARRIL URCI</t>
  </si>
  <si>
    <t>Total general  - KM CARRIL URCI</t>
  </si>
  <si>
    <t>Suma de BUENO - KM CARRIL TOTAL</t>
  </si>
  <si>
    <t>Suma de REGULAR  - KM CARRIL TOTAL</t>
  </si>
  <si>
    <t>Suma de MALO  - KM CARRIL TOTAL</t>
  </si>
  <si>
    <t>Suma de Total general  - KM CARRIL TOTAL</t>
  </si>
  <si>
    <t>Suma de BUENO - KM CARRIL PCI</t>
  </si>
  <si>
    <t>Suma de REGULAR  - KM CARRIL PCI</t>
  </si>
  <si>
    <t>Suma de MALO  - KM CARRIL PCI</t>
  </si>
  <si>
    <t>Suma de Total general  - KM CARRIL PCI</t>
  </si>
  <si>
    <t>Suma de BUENO - KM CARRIL URCI</t>
  </si>
  <si>
    <t>Suma de REGULAR  - KM CARRIL URCI</t>
  </si>
  <si>
    <t>Suma de MALO  - KM CARRIL URCI</t>
  </si>
  <si>
    <t>Suma de Total general  - KM CARRIL URCI</t>
  </si>
  <si>
    <t xml:space="preserve"> BUENO </t>
  </si>
  <si>
    <t xml:space="preserve"> REGULAR </t>
  </si>
  <si>
    <t xml:space="preserve"> MALO </t>
  </si>
  <si>
    <t>Suma de BUENO - KM CARRIL</t>
  </si>
  <si>
    <t>Suma de REGULAR  - KM CARRIL</t>
  </si>
  <si>
    <t>Suma de MALO  - KM CARRIL</t>
  </si>
  <si>
    <t>Suma de Total general  - KM CARRIL</t>
  </si>
  <si>
    <t>Total Malla Vial Rural</t>
  </si>
  <si>
    <t>Total Malla Vial Urbana</t>
  </si>
  <si>
    <t>Total Malla Vial Bogotá</t>
  </si>
  <si>
    <t>TIPO DE MALLA</t>
  </si>
  <si>
    <t>TIPO DE SUPERFICIE</t>
  </si>
  <si>
    <t>Flexible, Rígida y Articulada</t>
  </si>
  <si>
    <t>Afirmado</t>
  </si>
  <si>
    <t>Total General</t>
  </si>
  <si>
    <t>Rural por tipo de malla</t>
  </si>
  <si>
    <t xml:space="preserve">Gráfica 2. Intervalos de Clasificación URCI personalizada para Bogotá D.C.
</t>
  </si>
  <si>
    <t xml:space="preserve">BUENO </t>
  </si>
  <si>
    <t xml:space="preserve">REGULAR </t>
  </si>
  <si>
    <t xml:space="preserve">MALO </t>
  </si>
  <si>
    <t xml:space="preserve">REGULAR  </t>
  </si>
  <si>
    <t xml:space="preserve"> Total general  - </t>
  </si>
  <si>
    <t>Est2019_2</t>
  </si>
  <si>
    <t>Total TKmCarril</t>
  </si>
  <si>
    <t>Total %</t>
  </si>
  <si>
    <t>TKmCarril</t>
  </si>
  <si>
    <t>Total TkmCarril</t>
  </si>
  <si>
    <t>TkmCarril</t>
  </si>
  <si>
    <t>ARTERIAL- %</t>
  </si>
  <si>
    <t>`</t>
  </si>
  <si>
    <t>TOTAL RURAL - FUSIONADAS (MALLAS PRINCIPAL Y NO PRINCIPAL)</t>
  </si>
  <si>
    <t>TOTAL RURAL - FUSIONADAS (MALLAS PRINCIPAL Y NO PRINCIPAL) - %</t>
  </si>
  <si>
    <t>TOTAL GENERAL RURAL</t>
  </si>
  <si>
    <t>RURAL PRINCIPAL</t>
  </si>
  <si>
    <t>RURAL PRINCIPAL - %</t>
  </si>
  <si>
    <t>RURAL NO PRINCIPAL</t>
  </si>
  <si>
    <t>TOTAL URBANA - FUSIONADAS (MALLAS TRONCAL, ARTERIAL, INTERMEDIA Y LOCAL)</t>
  </si>
  <si>
    <t>TOTAL GENERAL URBANO</t>
  </si>
  <si>
    <t>TOTAL BOGOTÁ - FUSIONADAS (MALLA URBANA Y RURAL)</t>
  </si>
  <si>
    <t>TOTAL BOGOTÁ - FUSIONADAS (MALLA URBANA Y RURAL) - %</t>
  </si>
  <si>
    <t>TOTAL GENERAL BOGOTÁ (URBANO Y RURAL)</t>
  </si>
  <si>
    <t>TOTAL URBANA - FUSIONADAS (MALLAS TRONCAL, ARTERIAL, INTERMEDIA Y LOCAL) con ESTADO</t>
  </si>
  <si>
    <t xml:space="preserve">Malla Vial Rural Principal </t>
  </si>
  <si>
    <t xml:space="preserve">Malla Vial Rural No Principal </t>
  </si>
  <si>
    <t>Rural por tipo de superficie</t>
  </si>
  <si>
    <t>RURAL PRINCIPAL PCI</t>
  </si>
  <si>
    <t>RURAL PRINCIPAL URCI</t>
  </si>
  <si>
    <t>Km-Carr</t>
  </si>
  <si>
    <t>RURAL PRINCIPAL PCI - %</t>
  </si>
  <si>
    <t>RURAL PRINCIPAL URCI - %</t>
  </si>
  <si>
    <t>RURAL NO PRINCIPAL PCI</t>
  </si>
  <si>
    <t>RURAL NO PRINCIPAL URCI</t>
  </si>
  <si>
    <t>RURAL NO PRINCIPAL PCI - %</t>
  </si>
  <si>
    <t>RURAL NO PRINCIPAL URCI - %</t>
  </si>
  <si>
    <t>2. Extensión Malla Vial</t>
  </si>
  <si>
    <t>3. Estado Malla Vial</t>
  </si>
  <si>
    <t>CIERRE DE CIFRAS</t>
  </si>
  <si>
    <t>TOTAL RURAL PCI (SUPERFICIES FLEXIBLE, RÍGIDO, ARTICULADO)</t>
  </si>
  <si>
    <t>TOTAL RURAL PCI -% (SUPERFICIES FLEXIBLE, RÍGIDO, ARTICULADO)</t>
  </si>
  <si>
    <t>TOTAL RURAL URCI (SUPERFICIES FLEXIBLE, RÍGIDO, ARTICULADO)</t>
  </si>
  <si>
    <t>TOTAL RURAL URCI -% (SUPERFICIES FLEXIBLE, RÍGIDO, ARTICULADO)</t>
  </si>
  <si>
    <t>Estado20Est1</t>
  </si>
  <si>
    <t>Total KmCarril</t>
  </si>
  <si>
    <t>KmCarril</t>
  </si>
  <si>
    <t xml:space="preserve">BUENO - KM CARRIL URCI </t>
  </si>
  <si>
    <t xml:space="preserve">Suma de BUENO - KM CARRIL URCI </t>
  </si>
  <si>
    <t>Suma de KmCarConBici</t>
  </si>
  <si>
    <t>Malo</t>
  </si>
  <si>
    <t>Regular</t>
  </si>
  <si>
    <t>DATOS ORIGINALES  - Oscar</t>
  </si>
  <si>
    <t xml:space="preserve">Este visor presenta la extensión de la totalidad de la malla vial de la Ciudad (Urbana y Rural) y el estado de condición superficial de los pavimentos que la conforman, a partir de la información disponible en el Sistema de Información Integral para la Planeación y Seguimiento de la Infraestructura Vial y el Espacio Público -SIIPVIALES- con corte al 31 de diciembre de 2020. A continuación, se relacionan algunas precisiones para tener en cuenta:
</t>
  </si>
  <si>
    <t xml:space="preserve">a) La cartografía corresponde a la malla vial urbana y rural de Bogotá D.C.
b) Para la malla vial urbana, el cálculo de las cifras de extensión y estado se efectuó acorde con la clasificación vial establecida en el Decreto Distrital 190 de 2004, así: Malla vial troncal, arterial, intermedia y local.
c) Para la malla vial rural, el cálculo de las cifras de extensión y estado se efectuó acorde con la clasificación vial establecida en el artículo 407 del Decreto Distrital 190 de 2004. En este visor se ha clasificado esta malla en dos tipos: Malla Vial Rural Principal y Malla Vial Rural No Principal. Esta clasificación es temporal y está sujeta a su definición por parte del Ministerio del Transporte en el Sistema Integral Nacional de Información de Carreteras-SINC y teniendo como base la metodología para la categorización de la Red Vial Nacional (Resolución 1322 de 2018 del Ministerio de Transporte).
d) Para el cálculo de la extensión y estado no se tuvieron en cuenta 140,14 km-carril, por lo siguiente: 108,74 km-carril se encuentran en la malla vial clasificada como “Expansión” y 31,4 km-carril correspondientes a malla vial clasificada como “Fuera del Distrito”. De estos 140,14 km-carril, se dispone de estado para 45,29, así: 2,77 “Fuera del Distrito” y 42,52 “Expansión”.
e) Por efecto de actualización de base de datos geográficas durante el segundo semestre del 2020 se tiene reducción (Ajuste cartográfico de calzadas e infraestructura de puentes) de 1,04 Km-carril aprox. en comparación al 2020-I. 
</t>
  </si>
  <si>
    <t>f) De los 15.192,52 Km-carril de extensión calculados para la malla vial urbana y rural, 67.37 Km-carril corresponden al área de las calzadas de la malla vial urbana destinada para la Red de Ciclorruta.
g) La extensión y el estado se presentan en kilómetro-carril. Este término es implementado por el IDU como unidad de superficie para reportar los indicadores sobre la malla vial de la ciudad, así como las metas de ejecución de obras de construcción y conservación.
h) El kilómetro-carril es un patrón de medida representado por un área equivalente a un carril tipo de 3,5 m en una longitud de 1 kilómetro (3,5 m x 1000 m), el cual es derivado de la unidad de medida metro cuadrado (m2) y busca estandarizar la información del área de superficie de la malla vial y expresarla en función del área y no de la longitud, ya que la unidad de medición lineal no representa de forma clara la magnitud de la sección transversal de las vías (Arterial, Intermedia y Local). El carril tipo de 3,5 m, corresponde al máximo ancho de carril de acuerdo con las secciones viales definidas en el anexo técnico 3 del Decreto Distrital 619 de 2000 y ratificado en el POT Vigente (Decreto 190 de 2004).</t>
  </si>
  <si>
    <t xml:space="preserve">a) La información cartográfica de la malla vial se elaboró a partir de la ortofotografía suministrada por la Infraestructura de Datos Espaciales de la Ciudad -IDECA y la Empresa de Acueducto y Alcantarillado de Bogotá -EAAB-ESP, con fecha de toma del año 2014 aproximadamente, a partir de lo cual se realizó la vectorización a nivel de polígono. Esta información se actualiza permanentemente a través de un proceso de digitalización de los objetos nuevos y ajuste de los existentes, usando un servicio de imágenes satelitales ortorrectificadas suministradas al IDU trimestralmente, así como la información proveniente de planos récord estandarizados resultantes de la ejecución de los proyectos de infraestructura vial.
La extensión con corte al 31 de diciembre de 2020 se calculó a partir la información contenida en el SIGIDU, previa realización de las siguientes actividades:
- Verificación general de la asignación del tipo de malla respecto a información histórica de los segmentos.
- Actualización de la extensión de la malla vial en función de aquellas intervenciones que generaron modificaciones geométricas a las vías existentes (eliminación e incorporación).
- Actualización cartográfica de la base de datos a través del mejoramiento de la geometría de los elementos geográficos de la malla vial.
</t>
  </si>
  <si>
    <t>El estado de la malla vial de la ciudad (urbana y rural) con corte al 31 de diciembre de 2020, se calculó a partir de la información contenida en SIIPVIALES, así:
a) Malla Vial Urbana
- Para los pavimentos de la malla vial urbana con superficie flexible, rígida o articulada (adoquín), el estado se determina a partir del Índice de Condición del Pavimento (PCI), establecido en las normas ASTM-D-6433 y ASTM-E-2840, con la clasificación definida en la gráfica 1. 
- Para las vías con superficie en afirmado y tierra de la malla vial urbana, el estado se reporta en la clasificación “MAL ESTADO”.</t>
  </si>
  <si>
    <t>b) Malla Vial Rural
- Para los pavimentos de la malla vial rural con superficie flexible, rígida o articulada (adoquín), el estado se determina a partir del Índice de Condición del Pavimento (PCI), establecido en las normas ASTM-D-6433 y ASTM-E-2840, con la clasificación presentada en la Gráfica 1, es decir, de la misma manera que para la malla vial urbana.
- Para las vías con superficie en afirmado y tierra de la malla vial rural, el estado se determina a partir del Índice de Condición de Vías Sin Superficie (URCI), establecido en el Manual Técnico TM-5-626, con la siguiente clasificación:</t>
  </si>
  <si>
    <t xml:space="preserve">c) Para la actualización del estado de la malla vial urbana 2020-II, se tomó como información base el dato de PCI disponible en el SIGIDU calculado en el año 2016 producto de la ejecución del proyecto de “Levantamiento, procesamiento y análisis de la información del diagnóstico de pavimentos de la malla vial de Bogotá”, y se realizaron análisis y cálculos para su actualización en función de los siguientes ítems:
- Reportes de intervenciones (Acciones de Movilidad, mantenimiento, rehabilitación, reconstrucción y construcción) posteriores a la fecha de cálculo del PCI, asignando una calificación de acuerdo con el tipo de intervención ejecutada.
- Los reportes corresponden a las intervenciones realizadas por las Entidades Distritales ejecutoras: IDU, UAERMV, ENEL - CODENSA, Secretaría Distrital del Hábitat, Caja de la Vivienda Popular y Alcaldías Locales, a 31 de diciembre de 2020. Las localidades de Usaquén, San Cristóbal, Tunjuelito, Bosa, Kennedy, Suba, Teusaquillo, Los Mártires, La Candelaria y Ciudad Bolívar NO reportaron información consolidada y únicamente se utilizaron los registros parciales que suministraron en el transcurso de este período.
- Intervenciones reportadas a través del programa de Bogotá con menos huecos por parte del IDU y la UAERMV.
- Haciendo uso del software especializado se aplicaron modelos de deterioro a los pavimentos que no tuvieron reporte de intervención durante el segundo semestre del 2020.
d) En el SIGIDU se cuenta con un valor de PCI calculado en el segundo semestre de 2019, el cual proviene de labores realizadas por cuadrillas en campo que realizaron diagnóstico de pavimentos en calzadas de la malla vial troncal, arterial, intermedia y local que no presentaban información sobre su estado, lo cual corresponde a 5.598 elementos calzada diagnosticados equivalentes a 555,65 Km-Carril. Los valores de PCI correspondientes a las 5.598 calzadas mencionadas fueron proyectados para así obtener el Índice de condición y clasificación respectiva con corte al 31 de diciembre de 2020.
</t>
  </si>
  <si>
    <t xml:space="preserve">g) Para el cálculo del estado de la malla vial rural, no se tuvo en cuenta un total de extensión de 154,05 km-carril correspondientes a Malla Rural No Principal, por los siguientes aspectos:
- Por corresponder a superficies en placa huella y piedra laja.
- Por no disponer de diagnóstico producto de la ejecución del contrato IDU 1554 de 2017, debido a restricción de acceso por los siguientes motivos:
•	Estar en obra
•	Condiciones climáticas adversas para la ejecución de los ensayos
•	Uso peatonal exclusivo
•	Dificultad en maniobra de equipos por estado de las vías
•	No se encontraban en la cartografía general
</t>
  </si>
  <si>
    <t xml:space="preserve">e) Para el reporte del estado de la malla vial rural 2020-II, se tomaron los indicadores PCI y URCI disponibles en el SIGIDU, determinados en el año 2018 producto de la ejecución del Contrato IDU-1554-2017, y se realizaron análisis y cálculos para su actualización en función de los siguientes ítems:
- Haciendo uso de software especializado se aplicaron modelos de deterioro a los pavimentos que no tuvieron reporte de intervención durante el segundo semestre del 2020.
- Reportes de intervenciones (Acciones de Movilidad, mantenimiento, rehabilitación, reconstrucción y construcción) posteriores a la fecha de cálculo del PCI, asignando una calificación de acuerdo con el tipo de intervención ejecutada.
f) Para el cálculo del estado de la malla vial urbana, no se tuvo en cuenta un total de extensión de 855,84 km-carril (Arterial 4,59 km-carril, Intermedia 7,43 km-carril, Local 843,82 km-carril), por los siguientes aspectos:
- Por corresponder a superficies en piedra laja.
- Por no disponer de diagnóstico producto de la ejecución producto de la ejecución de los contratos IDU 1784, 1801 y 1802 de 2015, debido a restricción de acceso por los siguientes motivos:
•	Estar en obra
•	Inseguridad de la zona
•	Uso peatonal exclusivo
•	No se encontraban en la cartografía general
</t>
  </si>
  <si>
    <t xml:space="preserve">
i) Se incluyen las intervenciones de conservación y construcción ejecutadas y reportadas por las Entidades Distritales que cuentan con competencia para la ejecución de obras en la malla vial de la Ciudad, entre las que se encuentran: Instituto de Desarrollo Urbano (IDU), Unidad Administrativa Especial de Rehabilitación y Mantenimiento Vial (UAERMV), Caja de la Vivienda Popular (CVP), Secretaría Distrital del Hábitat, Alcaldías Locales y Empresas de Servicios Públicos, entre otras.
j) La metodología de cálculo de la extensión y estado de la malla vial de la ciudad se realiza con base en el instructivo IN-IC-12 “DETERMINACIÓN DE LAS ESTADÍSTICAS DE MALLA VIAL” publicado en la intranet del IDU, el cual documenta el procedimiento de actualización del estado teniendo en cuenta tres casos:
- La calzada cuenta con diagnóstico realizado en el periodo de la actualización.
- La calzada cuenta con el reporte de intervenciones realizadas por las Entidades Distritales ejecutoras: se actualiza el inventario de daños y se calcula el indicador de estado.
- La calzada no cuenta con reportes de intervenciones: Se aplican modelos de deterioro haciendo, los cuales actualmente tienen en cuenta diferentes familias de calzadas en función del tipo de malla, tipo de superficie y circulación de rutas de SITP.
k) Las cifras presentadas en cada una de las tablas y gráficas pueden diferir de las fuentes originales de los datos por efecto de redondeo.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</si>
</sst>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_(&quot;$&quot;\ * #,##0.00_);_(&quot;$&quot;\ * \(#,##0.00\);_(&quot;$&quot;\ * &quot;-&quot;??_);_(@_)"/>
    <numFmt numFmtId="165" formatCode="0.0"/>
    <numFmt numFmtId="166" formatCode="#,##0.0"/>
    <numFmt numFmtId="167" formatCode="0.0%"/>
  </numFmts>
  <fonts count="58"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0"/>
      <name val="Arial"/>
      <family val="2"/>
    </font>
    <font>
      <b/>
      <sz val="11"/>
      <color theme="0"/>
      <name val="Gill Sans MT"/>
      <family val="2"/>
    </font>
    <font>
      <sz val="11"/>
      <color rgb="FF0070C0"/>
      <name val="Calibri"/>
      <family val="2"/>
      <scheme val="minor"/>
    </font>
    <font>
      <b/>
      <sz val="12"/>
      <name val="Arial Rounded MT Bold"/>
      <family val="2"/>
    </font>
    <font>
      <sz val="16"/>
      <color theme="0"/>
      <name val="Gill Sans MT"/>
      <family val="2"/>
    </font>
    <font>
      <sz val="14"/>
      <color theme="0" tint="-0.499984740745262"/>
      <name val="Gill Sans MT"/>
      <family val="2"/>
    </font>
    <font>
      <b/>
      <sz val="11"/>
      <color theme="1"/>
      <name val="Calibri"/>
      <family val="2"/>
      <scheme val="minor"/>
    </font>
    <font>
      <sz val="40"/>
      <color rgb="FFFF0000"/>
      <name val="Calibri"/>
      <family val="2"/>
      <scheme val="minor"/>
    </font>
    <font>
      <b/>
      <sz val="40"/>
      <color rgb="FFFF0000"/>
      <name val="Arial Rounded MT Bold"/>
      <family val="2"/>
    </font>
    <font>
      <b/>
      <sz val="22"/>
      <name val="Arial"/>
      <family val="2"/>
    </font>
    <font>
      <sz val="22"/>
      <color theme="1"/>
      <name val="Calibri"/>
      <family val="2"/>
      <scheme val="minor"/>
    </font>
    <font>
      <sz val="11"/>
      <color theme="1" tint="0.249977111117893"/>
      <name val="Maiandra GD"/>
      <family val="2"/>
    </font>
    <font>
      <sz val="11"/>
      <color rgb="FFFF0000"/>
      <name val="Calibri"/>
      <family val="2"/>
      <scheme val="minor"/>
    </font>
    <font>
      <sz val="11"/>
      <color rgb="FF000000"/>
      <name val="Calibri"/>
      <family val="2"/>
      <charset val="1"/>
    </font>
    <font>
      <sz val="12"/>
      <color theme="1"/>
      <name val="Calibri"/>
      <family val="2"/>
      <scheme val="minor"/>
    </font>
    <font>
      <sz val="11"/>
      <color theme="0"/>
      <name val="Calibri"/>
      <family val="2"/>
    </font>
    <font>
      <sz val="12"/>
      <color theme="0"/>
      <name val="Calibri"/>
      <family val="2"/>
      <scheme val="minor"/>
    </font>
    <font>
      <sz val="11"/>
      <name val="Calibri"/>
      <family val="2"/>
      <scheme val="minor"/>
    </font>
    <font>
      <sz val="12"/>
      <color rgb="FFFF0000"/>
      <name val="Calibri"/>
      <family val="2"/>
      <scheme val="minor"/>
    </font>
    <font>
      <b/>
      <sz val="26"/>
      <color rgb="FFFF0000"/>
      <name val="Calibri"/>
      <family val="2"/>
      <charset val="1"/>
    </font>
    <font>
      <b/>
      <sz val="11"/>
      <color rgb="FFFFFFFF"/>
      <name val="Calibri"/>
      <family val="2"/>
      <charset val="1"/>
    </font>
    <font>
      <sz val="11"/>
      <color rgb="FFFF0000"/>
      <name val="Calibri"/>
      <family val="2"/>
      <charset val="1"/>
    </font>
    <font>
      <b/>
      <sz val="18"/>
      <color theme="0"/>
      <name val="Gill Sans MT"/>
      <family val="2"/>
    </font>
    <font>
      <sz val="16"/>
      <color theme="4" tint="-0.499984740745262"/>
      <name val="Maiandra GD"/>
      <family val="2"/>
    </font>
    <font>
      <b/>
      <sz val="11"/>
      <color theme="0"/>
      <name val="Calibri"/>
      <family val="2"/>
      <charset val="1"/>
    </font>
    <font>
      <sz val="11"/>
      <color theme="0"/>
      <name val="Calibri"/>
      <family val="2"/>
      <charset val="1"/>
    </font>
    <font>
      <sz val="11"/>
      <name val="Calibri"/>
      <family val="2"/>
      <charset val="1"/>
    </font>
    <font>
      <sz val="11"/>
      <name val="Calibri"/>
      <family val="2"/>
    </font>
    <font>
      <sz val="12"/>
      <name val="Calibri"/>
      <family val="2"/>
      <scheme val="minor"/>
    </font>
    <font>
      <sz val="11"/>
      <color rgb="FFFF0000"/>
      <name val="Calibri"/>
      <family val="2"/>
      <charset val="1"/>
      <scheme val="minor"/>
    </font>
    <font>
      <sz val="12"/>
      <color rgb="FFFF0000"/>
      <name val="Calibri"/>
      <family val="2"/>
      <charset val="1"/>
      <scheme val="minor"/>
    </font>
    <font>
      <b/>
      <sz val="11"/>
      <name val="Calibri"/>
      <family val="2"/>
      <scheme val="minor"/>
    </font>
    <font>
      <sz val="11"/>
      <color theme="5" tint="-0.249977111117893"/>
      <name val="Calibri"/>
      <family val="2"/>
      <scheme val="minor"/>
    </font>
    <font>
      <b/>
      <sz val="11"/>
      <color theme="5" tint="-0.249977111117893"/>
      <name val="Calibri"/>
      <family val="2"/>
      <scheme val="minor"/>
    </font>
    <font>
      <b/>
      <sz val="11"/>
      <color rgb="FF000000"/>
      <name val="Calibri"/>
      <family val="2"/>
    </font>
    <font>
      <sz val="11"/>
      <color theme="1" tint="0.34998626667073579"/>
      <name val="Calibri Light"/>
      <family val="2"/>
      <scheme val="major"/>
    </font>
    <font>
      <sz val="11"/>
      <color theme="1" tint="0.249977111117893"/>
      <name val="Calibri Light"/>
      <family val="2"/>
      <scheme val="major"/>
    </font>
    <font>
      <sz val="10"/>
      <color theme="1" tint="0.249977111117893"/>
      <name val="Calibri Light"/>
      <family val="2"/>
      <scheme val="major"/>
    </font>
    <font>
      <b/>
      <sz val="11"/>
      <color theme="1" tint="0.249977111117893"/>
      <name val="Calibri Light"/>
      <family val="2"/>
      <scheme val="major"/>
    </font>
    <font>
      <sz val="15"/>
      <color theme="4" tint="-0.499984740745262"/>
      <name val="Maiandra GD"/>
      <family val="2"/>
    </font>
    <font>
      <sz val="14"/>
      <color theme="0" tint="-0.499984740745262"/>
      <name val="Gill Sans MT"/>
      <family val="2"/>
    </font>
    <font>
      <b/>
      <sz val="18"/>
      <color theme="8" tint="-0.499984740745262"/>
      <name val="Gill Sans MT"/>
      <family val="2"/>
    </font>
    <font>
      <b/>
      <sz val="14"/>
      <color theme="0" tint="-0.499984740745262"/>
      <name val="Gill Sans MT"/>
      <family val="2"/>
    </font>
    <font>
      <b/>
      <sz val="12"/>
      <color theme="0"/>
      <name val="Gill Sans MT"/>
      <family val="2"/>
    </font>
    <font>
      <sz val="11"/>
      <color rgb="FFFF0000"/>
      <name val="Calibri"/>
      <family val="2"/>
    </font>
    <font>
      <sz val="11"/>
      <color theme="3" tint="-0.499984740745262"/>
      <name val="Calibri"/>
      <family val="2"/>
      <scheme val="minor"/>
    </font>
    <font>
      <b/>
      <sz val="11"/>
      <color theme="3" tint="-0.499984740745262"/>
      <name val="Calibri"/>
      <family val="2"/>
      <scheme val="minor"/>
    </font>
    <font>
      <b/>
      <sz val="20"/>
      <color rgb="FFFF0000"/>
      <name val="Calibri"/>
      <family val="2"/>
      <charset val="1"/>
    </font>
    <font>
      <sz val="11"/>
      <color theme="1"/>
      <name val="Calibri"/>
      <family val="2"/>
    </font>
    <font>
      <b/>
      <sz val="11"/>
      <color rgb="FFFFFFFF"/>
      <name val="Calibri"/>
      <family val="2"/>
    </font>
    <font>
      <b/>
      <sz val="16"/>
      <color rgb="FFFF0000"/>
      <name val="Calibri"/>
      <family val="2"/>
      <charset val="1"/>
    </font>
    <font>
      <b/>
      <sz val="20"/>
      <color theme="1"/>
      <name val="Calibri"/>
      <family val="2"/>
      <scheme val="minor"/>
    </font>
    <font>
      <b/>
      <sz val="12"/>
      <color rgb="FF6B751D"/>
      <name val="Calibri Light"/>
      <family val="2"/>
      <scheme val="major"/>
    </font>
    <font>
      <sz val="14"/>
      <color theme="0" tint="-0.499984740745262"/>
      <name val="Gill Sans MT"/>
    </font>
  </fonts>
  <fills count="44">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F5050"/>
        <bgColor indexed="64"/>
      </patternFill>
    </fill>
    <fill>
      <patternFill patternType="solid">
        <fgColor rgb="FF00B050"/>
        <bgColor indexed="64"/>
      </patternFill>
    </fill>
    <fill>
      <patternFill patternType="solid">
        <fgColor theme="7"/>
        <bgColor indexed="64"/>
      </patternFill>
    </fill>
    <fill>
      <patternFill patternType="solid">
        <fgColor rgb="FF00B0F0"/>
        <bgColor indexed="64"/>
      </patternFill>
    </fill>
    <fill>
      <patternFill patternType="solid">
        <fgColor indexed="47"/>
        <bgColor indexed="64"/>
      </patternFill>
    </fill>
    <fill>
      <patternFill patternType="solid">
        <fgColor theme="2"/>
        <bgColor indexed="64"/>
      </patternFill>
    </fill>
    <fill>
      <patternFill patternType="solid">
        <fgColor theme="4"/>
        <bgColor theme="4"/>
      </patternFill>
    </fill>
    <fill>
      <patternFill patternType="solid">
        <fgColor rgb="FF4472C4"/>
        <bgColor rgb="FF2F5597"/>
      </patternFill>
    </fill>
    <fill>
      <patternFill patternType="solid">
        <fgColor theme="1" tint="0.249977111117893"/>
        <bgColor theme="1" tint="0.249977111117893"/>
      </patternFill>
    </fill>
    <fill>
      <patternFill patternType="solid">
        <fgColor theme="4" tint="-0.249977111117893"/>
        <bgColor indexed="64"/>
      </patternFill>
    </fill>
    <fill>
      <patternFill patternType="solid">
        <fgColor rgb="FF990099"/>
        <bgColor indexed="64"/>
      </patternFill>
    </fill>
    <fill>
      <patternFill patternType="solid">
        <fgColor theme="9" tint="-0.249977111117893"/>
        <bgColor theme="9" tint="-0.249977111117893"/>
      </patternFill>
    </fill>
    <fill>
      <patternFill patternType="solid">
        <fgColor theme="8"/>
        <bgColor theme="8"/>
      </patternFill>
    </fill>
    <fill>
      <patternFill patternType="solid">
        <fgColor theme="5" tint="0.79998168889431442"/>
        <bgColor theme="5" tint="0.79998168889431442"/>
      </patternFill>
    </fill>
    <fill>
      <patternFill patternType="solid">
        <fgColor theme="7"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theme="5" tint="0.59999389629810485"/>
        <bgColor theme="5" tint="0.59999389629810485"/>
      </patternFill>
    </fill>
    <fill>
      <patternFill patternType="solid">
        <fgColor theme="7"/>
        <bgColor theme="7"/>
      </patternFill>
    </fill>
    <fill>
      <patternFill patternType="solid">
        <fgColor theme="1" tint="0.499984740745262"/>
        <bgColor theme="1" tint="0.499984740745262"/>
      </patternFill>
    </fill>
    <fill>
      <patternFill patternType="solid">
        <fgColor theme="0" tint="-0.249977111117893"/>
        <bgColor theme="0" tint="-0.249977111117893"/>
      </patternFill>
    </fill>
    <fill>
      <patternFill patternType="solid">
        <fgColor theme="1" tint="0.499984740745262"/>
        <bgColor indexed="64"/>
      </patternFill>
    </fill>
    <fill>
      <patternFill patternType="solid">
        <fgColor rgb="FFFFFF00"/>
        <bgColor indexed="64"/>
      </patternFill>
    </fill>
    <fill>
      <patternFill patternType="solid">
        <fgColor theme="1" tint="0.34998626667073579"/>
        <bgColor theme="7"/>
      </patternFill>
    </fill>
    <fill>
      <patternFill patternType="solid">
        <fgColor theme="4" tint="0.79998168889431442"/>
        <bgColor indexed="64"/>
      </patternFill>
    </fill>
    <fill>
      <patternFill patternType="solid">
        <fgColor theme="4" tint="0.79998168889431442"/>
        <bgColor rgb="FFDDEBF7"/>
      </patternFill>
    </fill>
    <fill>
      <patternFill patternType="solid">
        <fgColor rgb="FF404040"/>
        <bgColor rgb="FF404040"/>
      </patternFill>
    </fill>
    <fill>
      <patternFill patternType="solid">
        <fgColor rgb="FF808080"/>
        <bgColor rgb="FF808080"/>
      </patternFill>
    </fill>
    <fill>
      <patternFill patternType="solid">
        <fgColor theme="7" tint="0.79998168889431442"/>
        <bgColor indexed="64"/>
      </patternFill>
    </fill>
    <fill>
      <patternFill patternType="solid">
        <fgColor theme="7" tint="0.79998168889431442"/>
        <bgColor theme="0" tint="-0.249977111117893"/>
      </patternFill>
    </fill>
    <fill>
      <patternFill patternType="solid">
        <fgColor theme="1"/>
        <bgColor theme="1"/>
      </patternFill>
    </fill>
    <fill>
      <patternFill patternType="solid">
        <fgColor theme="0" tint="-4.9989318521683403E-2"/>
        <bgColor indexed="64"/>
      </patternFill>
    </fill>
    <fill>
      <patternFill patternType="solid">
        <fgColor rgb="FF92D050"/>
        <bgColor indexed="64"/>
      </patternFill>
    </fill>
    <fill>
      <patternFill patternType="solid">
        <fgColor theme="9"/>
        <bgColor indexed="64"/>
      </patternFill>
    </fill>
    <fill>
      <patternFill patternType="solid">
        <fgColor theme="7"/>
        <bgColor rgb="FF808080"/>
      </patternFill>
    </fill>
    <fill>
      <patternFill patternType="solid">
        <fgColor theme="7"/>
        <bgColor rgb="FF404040"/>
      </patternFill>
    </fill>
    <fill>
      <patternFill patternType="solid">
        <fgColor theme="7"/>
        <bgColor rgb="FFDDEBF7"/>
      </patternFill>
    </fill>
    <fill>
      <patternFill patternType="solid">
        <fgColor theme="5"/>
        <bgColor indexed="64"/>
      </patternFill>
    </fill>
    <fill>
      <patternFill patternType="solid">
        <fgColor rgb="FFCC00FF"/>
        <bgColor indexed="64"/>
      </patternFill>
    </fill>
  </fills>
  <borders count="44">
    <border>
      <left/>
      <right/>
      <top/>
      <bottom/>
      <diagonal/>
    </border>
    <border>
      <left/>
      <right/>
      <top/>
      <bottom style="thin">
        <color theme="4" tint="0.39997558519241921"/>
      </bottom>
      <diagonal/>
    </border>
    <border>
      <left style="thin">
        <color auto="1"/>
      </left>
      <right style="thin">
        <color auto="1"/>
      </right>
      <top style="thin">
        <color auto="1"/>
      </top>
      <bottom style="thin">
        <color auto="1"/>
      </bottom>
      <diagonal/>
    </border>
    <border>
      <left/>
      <right/>
      <top style="thick">
        <color rgb="FF2F5597"/>
      </top>
      <bottom/>
      <diagonal/>
    </border>
    <border>
      <left/>
      <right/>
      <top/>
      <bottom style="medium">
        <color theme="1" tint="0.499984740745262"/>
      </bottom>
      <diagonal/>
    </border>
    <border>
      <left style="hair">
        <color theme="3" tint="0.59996337778862885"/>
      </left>
      <right style="hair">
        <color theme="3" tint="0.59996337778862885"/>
      </right>
      <top style="hair">
        <color theme="3" tint="0.59996337778862885"/>
      </top>
      <bottom style="hair">
        <color theme="3" tint="0.59996337778862885"/>
      </bottom>
      <diagonal/>
    </border>
    <border>
      <left style="hair">
        <color theme="3" tint="0.59996337778862885"/>
      </left>
      <right/>
      <top style="hair">
        <color theme="3" tint="0.59996337778862885"/>
      </top>
      <bottom style="hair">
        <color theme="3" tint="0.59996337778862885"/>
      </bottom>
      <diagonal/>
    </border>
    <border>
      <left/>
      <right/>
      <top style="hair">
        <color theme="3" tint="0.59996337778862885"/>
      </top>
      <bottom/>
      <diagonal/>
    </border>
    <border>
      <left/>
      <right/>
      <top style="thin">
        <color theme="9" tint="0.79998168889431442"/>
      </top>
      <bottom style="thin">
        <color theme="9" tint="0.79998168889431442"/>
      </bottom>
      <diagonal/>
    </border>
    <border>
      <left/>
      <right/>
      <top style="double">
        <color theme="9" tint="-0.249977111117893"/>
      </top>
      <bottom/>
      <diagonal/>
    </border>
    <border>
      <left/>
      <right/>
      <top style="thin">
        <color theme="8" tint="-0.249977111117893"/>
      </top>
      <bottom style="medium">
        <color theme="8" tint="-0.249977111117893"/>
      </bottom>
      <diagonal/>
    </border>
    <border>
      <left/>
      <right/>
      <top style="thin">
        <color theme="7" tint="-0.249977111117893"/>
      </top>
      <bottom style="medium">
        <color theme="7" tint="-0.249977111117893"/>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medium">
        <color theme="1" tint="0.499984740745262"/>
      </right>
      <top/>
      <bottom/>
      <diagonal/>
    </border>
    <border>
      <left/>
      <right/>
      <top/>
      <bottom style="hair">
        <color theme="3" tint="0.59996337778862885"/>
      </bottom>
      <diagonal/>
    </border>
    <border>
      <left/>
      <right/>
      <top/>
      <bottom style="thin">
        <color theme="9" tint="-0.249977111117893"/>
      </bottom>
      <diagonal/>
    </border>
    <border>
      <left/>
      <right/>
      <top style="thin">
        <color theme="9" tint="-0.249977111117893"/>
      </top>
      <bottom style="thin">
        <color theme="9" tint="-0.249977111117893"/>
      </bottom>
      <diagonal/>
    </border>
    <border>
      <left/>
      <right/>
      <top style="thin">
        <color theme="9" tint="-0.249977111117893"/>
      </top>
      <bottom style="thin">
        <color theme="9" tint="0.59999389629810485"/>
      </bottom>
      <diagonal/>
    </border>
    <border>
      <left/>
      <right/>
      <top style="thin">
        <color theme="9" tint="-0.249977111117893"/>
      </top>
      <bottom style="thin">
        <color theme="9" tint="0.79998168889431442"/>
      </bottom>
      <diagonal/>
    </border>
    <border>
      <left/>
      <right/>
      <top style="medium">
        <color theme="8" tint="-0.249977111117893"/>
      </top>
      <bottom/>
      <diagonal/>
    </border>
    <border>
      <left style="thin">
        <color theme="5" tint="0.59999389629810485"/>
      </left>
      <right style="thin">
        <color theme="5" tint="0.59999389629810485"/>
      </right>
      <top/>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right/>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style="dotted">
        <color theme="0" tint="-0.24994659260841701"/>
      </top>
      <bottom style="dotted">
        <color theme="0" tint="-0.24994659260841701"/>
      </bottom>
      <diagonal/>
    </border>
    <border>
      <left/>
      <right/>
      <top style="thin">
        <color theme="9" tint="0.79998168889431442"/>
      </top>
      <bottom/>
      <diagonal/>
    </border>
    <border>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medium">
        <color theme="7" tint="-0.249977111117893"/>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theme="0"/>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style="medium">
        <color rgb="FF808080"/>
      </right>
      <top/>
      <bottom/>
      <diagonal/>
    </border>
    <border>
      <left/>
      <right/>
      <top/>
      <bottom style="medium">
        <color rgb="FF808080"/>
      </bottom>
      <diagonal/>
    </border>
    <border>
      <left/>
      <right style="medium">
        <color rgb="FF808080"/>
      </right>
      <top/>
      <bottom style="medium">
        <color rgb="FF808080"/>
      </bottom>
      <diagonal/>
    </border>
    <border>
      <left/>
      <right/>
      <top style="thin">
        <color rgb="FFD9D9D9"/>
      </top>
      <bottom style="thin">
        <color rgb="FFD9D9D9"/>
      </bottom>
      <diagonal/>
    </border>
    <border>
      <left/>
      <right/>
      <top style="thin">
        <color rgb="FFD9D9D9"/>
      </top>
      <bottom/>
      <diagonal/>
    </border>
    <border>
      <left/>
      <right/>
      <top style="thin">
        <color theme="1"/>
      </top>
      <bottom style="medium">
        <color theme="1" tint="0.499984740745262"/>
      </bottom>
      <diagonal/>
    </border>
  </borders>
  <cellStyleXfs count="8">
    <xf numFmtId="0" fontId="0" fillId="0" borderId="0"/>
    <xf numFmtId="0" fontId="4" fillId="0" borderId="0"/>
    <xf numFmtId="164" fontId="1" fillId="0" borderId="0" applyFont="0" applyFill="0" applyBorder="0" applyAlignment="0" applyProtection="0"/>
    <xf numFmtId="0" fontId="1" fillId="0" borderId="0"/>
    <xf numFmtId="0" fontId="17" fillId="0" borderId="0"/>
    <xf numFmtId="0" fontId="18" fillId="0" borderId="0"/>
    <xf numFmtId="9" fontId="18" fillId="0" borderId="0" applyFont="0" applyFill="0" applyBorder="0" applyAlignment="0" applyProtection="0"/>
    <xf numFmtId="9" fontId="1" fillId="0" borderId="0" applyFont="0" applyFill="0" applyBorder="0" applyAlignment="0" applyProtection="0"/>
  </cellStyleXfs>
  <cellXfs count="384">
    <xf numFmtId="0" fontId="0" fillId="0" borderId="0" xfId="0"/>
    <xf numFmtId="0" fontId="0" fillId="0" borderId="0" xfId="0" applyFill="1"/>
    <xf numFmtId="0" fontId="0" fillId="0" borderId="0" xfId="0" pivotButton="1"/>
    <xf numFmtId="0" fontId="7" fillId="8" borderId="2"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2" xfId="0" applyBorder="1"/>
    <xf numFmtId="0" fontId="0" fillId="0" borderId="0" xfId="0" applyFill="1" applyAlignment="1">
      <alignment horizontal="center"/>
    </xf>
    <xf numFmtId="0" fontId="11" fillId="0" borderId="0" xfId="0" applyFont="1"/>
    <xf numFmtId="0" fontId="12" fillId="0" borderId="0" xfId="0" applyFont="1" applyAlignment="1" applyProtection="1">
      <alignment horizontal="center" vertical="center"/>
      <protection locked="0"/>
    </xf>
    <xf numFmtId="0" fontId="13" fillId="8" borderId="2" xfId="0" applyFont="1" applyFill="1" applyBorder="1" applyAlignment="1" applyProtection="1">
      <alignment horizontal="center" vertical="center" wrapText="1"/>
    </xf>
    <xf numFmtId="0" fontId="14" fillId="0" borderId="0" xfId="0" applyFont="1" applyAlignment="1">
      <alignment horizontal="center"/>
    </xf>
    <xf numFmtId="0" fontId="5" fillId="5" borderId="1" xfId="0" applyFont="1" applyFill="1" applyBorder="1" applyAlignment="1">
      <alignment horizontal="center" wrapText="1"/>
    </xf>
    <xf numFmtId="0" fontId="5" fillId="6" borderId="1" xfId="0" applyFont="1" applyFill="1" applyBorder="1" applyAlignment="1">
      <alignment horizontal="center" wrapText="1"/>
    </xf>
    <xf numFmtId="0" fontId="5" fillId="4" borderId="1" xfId="0" applyFont="1" applyFill="1" applyBorder="1" applyAlignment="1">
      <alignment horizontal="center" wrapText="1"/>
    </xf>
    <xf numFmtId="0" fontId="5" fillId="2" borderId="1" xfId="0" applyFont="1" applyFill="1" applyBorder="1" applyAlignment="1">
      <alignment horizontal="center" wrapText="1"/>
    </xf>
    <xf numFmtId="164" fontId="0" fillId="0" borderId="0" xfId="2" applyFont="1"/>
    <xf numFmtId="0" fontId="14" fillId="9" borderId="0" xfId="0" applyFont="1" applyFill="1" applyAlignment="1">
      <alignment horizontal="center" vertical="center"/>
    </xf>
    <xf numFmtId="0" fontId="1" fillId="0" borderId="0" xfId="3"/>
    <xf numFmtId="0" fontId="1" fillId="3" borderId="0" xfId="3" applyFill="1"/>
    <xf numFmtId="0" fontId="1" fillId="7" borderId="0" xfId="3" applyFill="1"/>
    <xf numFmtId="49" fontId="15" fillId="3" borderId="0" xfId="3" applyNumberFormat="1" applyFont="1" applyFill="1" applyBorder="1" applyAlignment="1">
      <alignment vertical="justify" wrapText="1"/>
    </xf>
    <xf numFmtId="49" fontId="15" fillId="3" borderId="0" xfId="3" applyNumberFormat="1" applyFont="1" applyFill="1" applyBorder="1" applyAlignment="1">
      <alignment vertical="justify"/>
    </xf>
    <xf numFmtId="0" fontId="17" fillId="0" borderId="0" xfId="4"/>
    <xf numFmtId="0" fontId="18" fillId="0" borderId="0" xfId="5"/>
    <xf numFmtId="0" fontId="5" fillId="5" borderId="1" xfId="5" applyFont="1" applyFill="1" applyBorder="1" applyAlignment="1">
      <alignment horizontal="center" wrapText="1"/>
    </xf>
    <xf numFmtId="0" fontId="5" fillId="6" borderId="1" xfId="5" applyFont="1" applyFill="1" applyBorder="1" applyAlignment="1">
      <alignment horizontal="center" wrapText="1"/>
    </xf>
    <xf numFmtId="0" fontId="5" fillId="4" borderId="1" xfId="5" applyFont="1" applyFill="1" applyBorder="1" applyAlignment="1">
      <alignment horizontal="center" wrapText="1"/>
    </xf>
    <xf numFmtId="0" fontId="5" fillId="2" borderId="1" xfId="5" applyFont="1" applyFill="1" applyBorder="1" applyAlignment="1">
      <alignment horizontal="center" wrapText="1"/>
    </xf>
    <xf numFmtId="0" fontId="3" fillId="0" borderId="0" xfId="5" applyFont="1"/>
    <xf numFmtId="0" fontId="19" fillId="0" borderId="0" xfId="4" applyFont="1"/>
    <xf numFmtId="0" fontId="21" fillId="0" borderId="0" xfId="5" applyFont="1" applyFill="1" applyBorder="1"/>
    <xf numFmtId="0" fontId="17" fillId="0" borderId="0" xfId="4" applyFill="1"/>
    <xf numFmtId="0" fontId="19" fillId="3" borderId="0" xfId="4" applyFont="1" applyFill="1" applyBorder="1"/>
    <xf numFmtId="0" fontId="22" fillId="0" borderId="0" xfId="5" applyFont="1"/>
    <xf numFmtId="0" fontId="23" fillId="0" borderId="0" xfId="4" applyFont="1"/>
    <xf numFmtId="0" fontId="17" fillId="0" borderId="0" xfId="4" applyFont="1"/>
    <xf numFmtId="0" fontId="24" fillId="11" borderId="3" xfId="4" applyFont="1" applyFill="1" applyBorder="1"/>
    <xf numFmtId="9" fontId="17" fillId="0" borderId="0" xfId="4" applyNumberFormat="1"/>
    <xf numFmtId="0" fontId="1" fillId="0" borderId="0" xfId="3" applyFill="1"/>
    <xf numFmtId="0" fontId="2" fillId="10" borderId="2" xfId="3" applyFont="1" applyFill="1" applyBorder="1"/>
    <xf numFmtId="1" fontId="1" fillId="0" borderId="0" xfId="3" applyNumberFormat="1"/>
    <xf numFmtId="3" fontId="1" fillId="0" borderId="0" xfId="3" applyNumberFormat="1"/>
    <xf numFmtId="0" fontId="6" fillId="0" borderId="0" xfId="3" applyFont="1" applyAlignment="1">
      <alignment vertical="center"/>
    </xf>
    <xf numFmtId="1" fontId="1" fillId="0" borderId="0" xfId="3" applyNumberFormat="1" applyAlignment="1">
      <alignment vertical="center"/>
    </xf>
    <xf numFmtId="0" fontId="22" fillId="3" borderId="0" xfId="0" applyFont="1" applyFill="1"/>
    <xf numFmtId="0" fontId="25" fillId="0" borderId="0" xfId="4" applyFont="1"/>
    <xf numFmtId="165" fontId="0" fillId="0" borderId="0" xfId="0" applyNumberFormat="1"/>
    <xf numFmtId="9" fontId="17" fillId="0" borderId="0" xfId="4" applyNumberFormat="1" applyFill="1"/>
    <xf numFmtId="165" fontId="17" fillId="0" borderId="0" xfId="4" applyNumberFormat="1" applyFill="1"/>
    <xf numFmtId="0" fontId="28" fillId="11" borderId="3" xfId="4" applyFont="1" applyFill="1" applyBorder="1"/>
    <xf numFmtId="0" fontId="29" fillId="0" borderId="0" xfId="4" applyFont="1"/>
    <xf numFmtId="0" fontId="24" fillId="2" borderId="3" xfId="4" applyFont="1" applyFill="1" applyBorder="1"/>
    <xf numFmtId="0" fontId="24" fillId="2" borderId="0" xfId="4" applyFont="1" applyFill="1" applyBorder="1"/>
    <xf numFmtId="0" fontId="23" fillId="0" borderId="0" xfId="4" applyFont="1" applyFill="1"/>
    <xf numFmtId="0" fontId="29" fillId="2" borderId="0" xfId="4" applyFont="1" applyFill="1"/>
    <xf numFmtId="0" fontId="28" fillId="2" borderId="3" xfId="4" applyFont="1" applyFill="1" applyBorder="1"/>
    <xf numFmtId="9" fontId="17" fillId="0" borderId="0" xfId="6" applyFont="1" applyFill="1" applyBorder="1" applyAlignment="1" applyProtection="1"/>
    <xf numFmtId="0" fontId="29" fillId="13" borderId="0" xfId="4" applyFont="1" applyFill="1"/>
    <xf numFmtId="0" fontId="28" fillId="13" borderId="3" xfId="4" applyFont="1" applyFill="1" applyBorder="1"/>
    <xf numFmtId="0" fontId="3" fillId="0" borderId="0" xfId="0" applyFont="1"/>
    <xf numFmtId="0" fontId="3" fillId="3" borderId="0" xfId="0" applyFont="1" applyFill="1"/>
    <xf numFmtId="9" fontId="3" fillId="3" borderId="0" xfId="0" applyNumberFormat="1" applyFont="1" applyFill="1"/>
    <xf numFmtId="0" fontId="20" fillId="0" borderId="0" xfId="5" applyFont="1"/>
    <xf numFmtId="0" fontId="19" fillId="3" borderId="0" xfId="4" applyFont="1" applyFill="1"/>
    <xf numFmtId="0" fontId="20" fillId="3" borderId="0" xfId="5" applyFont="1" applyFill="1"/>
    <xf numFmtId="166" fontId="9" fillId="0" borderId="0" xfId="0" applyNumberFormat="1" applyFont="1" applyAlignment="1">
      <alignment horizontal="center"/>
    </xf>
    <xf numFmtId="0" fontId="30" fillId="0" borderId="0" xfId="4" applyFont="1"/>
    <xf numFmtId="0" fontId="31" fillId="0" borderId="0" xfId="4" applyFont="1"/>
    <xf numFmtId="0" fontId="32" fillId="0" borderId="0" xfId="5" applyFont="1"/>
    <xf numFmtId="0" fontId="21" fillId="0" borderId="0" xfId="0" pivotButton="1" applyFont="1"/>
    <xf numFmtId="0" fontId="33" fillId="0" borderId="0" xfId="5" applyFont="1"/>
    <xf numFmtId="0" fontId="25" fillId="3" borderId="0" xfId="4" applyFont="1" applyFill="1"/>
    <xf numFmtId="0" fontId="33" fillId="0" borderId="0" xfId="0" applyFont="1"/>
    <xf numFmtId="0" fontId="33" fillId="3" borderId="0" xfId="5" applyFont="1" applyFill="1"/>
    <xf numFmtId="9" fontId="34" fillId="3" borderId="0" xfId="5" applyNumberFormat="1" applyFont="1" applyFill="1"/>
    <xf numFmtId="0" fontId="16" fillId="3" borderId="0" xfId="0" applyFont="1" applyFill="1"/>
    <xf numFmtId="9" fontId="16" fillId="3" borderId="0" xfId="0" applyNumberFormat="1" applyFont="1" applyFill="1"/>
    <xf numFmtId="0" fontId="16" fillId="0" borderId="0" xfId="3" applyFont="1"/>
    <xf numFmtId="0" fontId="0" fillId="0" borderId="12" xfId="0" applyBorder="1"/>
    <xf numFmtId="0" fontId="20" fillId="3" borderId="12" xfId="0" applyFont="1" applyFill="1" applyBorder="1"/>
    <xf numFmtId="0" fontId="3" fillId="3" borderId="12" xfId="3" applyFont="1" applyFill="1" applyBorder="1"/>
    <xf numFmtId="0" fontId="3" fillId="3" borderId="12" xfId="0" applyFont="1" applyFill="1" applyBorder="1"/>
    <xf numFmtId="0" fontId="16" fillId="3" borderId="12" xfId="3" applyFont="1" applyFill="1" applyBorder="1"/>
    <xf numFmtId="0" fontId="22" fillId="3" borderId="12" xfId="0" applyFont="1" applyFill="1" applyBorder="1"/>
    <xf numFmtId="9" fontId="3" fillId="3" borderId="12" xfId="0" applyNumberFormat="1" applyFont="1" applyFill="1" applyBorder="1"/>
    <xf numFmtId="4" fontId="27" fillId="0" borderId="5" xfId="3" applyNumberFormat="1" applyFont="1" applyFill="1" applyBorder="1" applyAlignment="1">
      <alignment horizontal="center"/>
    </xf>
    <xf numFmtId="0" fontId="38" fillId="0" borderId="0" xfId="4" applyFont="1" applyFill="1"/>
    <xf numFmtId="0" fontId="38" fillId="0" borderId="0" xfId="4" applyFont="1"/>
    <xf numFmtId="0" fontId="0" fillId="0" borderId="0" xfId="0" applyFont="1" applyFill="1"/>
    <xf numFmtId="165" fontId="0" fillId="0" borderId="0" xfId="0" applyNumberFormat="1" applyFont="1" applyFill="1"/>
    <xf numFmtId="167" fontId="0" fillId="0" borderId="14" xfId="0" applyNumberFormat="1" applyFont="1" applyFill="1" applyBorder="1"/>
    <xf numFmtId="49" fontId="40" fillId="3" borderId="0" xfId="3" applyNumberFormat="1" applyFont="1" applyFill="1" applyBorder="1" applyAlignment="1">
      <alignment vertical="justify"/>
    </xf>
    <xf numFmtId="4" fontId="27" fillId="0" borderId="0" xfId="3" applyNumberFormat="1" applyFont="1" applyFill="1" applyBorder="1" applyAlignment="1">
      <alignment horizontal="center"/>
    </xf>
    <xf numFmtId="2" fontId="43" fillId="0" borderId="6" xfId="3" applyNumberFormat="1" applyFont="1" applyFill="1" applyBorder="1" applyAlignment="1"/>
    <xf numFmtId="2" fontId="26" fillId="14" borderId="7" xfId="3" applyNumberFormat="1" applyFont="1" applyFill="1" applyBorder="1" applyAlignment="1">
      <alignment vertical="center"/>
    </xf>
    <xf numFmtId="4" fontId="26" fillId="14" borderId="5" xfId="3" applyNumberFormat="1" applyFont="1" applyFill="1" applyBorder="1" applyAlignment="1">
      <alignment horizontal="center" vertical="center"/>
    </xf>
    <xf numFmtId="0" fontId="2" fillId="15" borderId="16" xfId="0" applyFont="1" applyFill="1" applyBorder="1"/>
    <xf numFmtId="0" fontId="3" fillId="15" borderId="16" xfId="0" applyFont="1" applyFill="1" applyBorder="1"/>
    <xf numFmtId="0" fontId="2" fillId="15" borderId="17" xfId="0" applyFont="1" applyFill="1" applyBorder="1"/>
    <xf numFmtId="0" fontId="3" fillId="15" borderId="18" xfId="0" applyFont="1" applyFill="1" applyBorder="1"/>
    <xf numFmtId="0" fontId="3" fillId="15" borderId="17" xfId="0" applyFont="1" applyFill="1" applyBorder="1"/>
    <xf numFmtId="0" fontId="3" fillId="15" borderId="19" xfId="0" applyFont="1" applyFill="1" applyBorder="1"/>
    <xf numFmtId="0" fontId="2" fillId="16" borderId="20" xfId="0" applyFont="1" applyFill="1" applyBorder="1"/>
    <xf numFmtId="0" fontId="2" fillId="0" borderId="20" xfId="0" applyFont="1" applyFill="1" applyBorder="1"/>
    <xf numFmtId="0" fontId="2" fillId="0" borderId="0" xfId="0" applyFont="1" applyFill="1"/>
    <xf numFmtId="165" fontId="0" fillId="0" borderId="13" xfId="0" applyNumberFormat="1" applyFont="1" applyFill="1" applyBorder="1"/>
    <xf numFmtId="165" fontId="10" fillId="0" borderId="13" xfId="0" applyNumberFormat="1" applyFont="1" applyFill="1" applyBorder="1"/>
    <xf numFmtId="0" fontId="0" fillId="0" borderId="0" xfId="0" applyAlignment="1">
      <alignment horizontal="center"/>
    </xf>
    <xf numFmtId="0" fontId="5" fillId="5" borderId="1" xfId="5" applyFont="1" applyFill="1" applyBorder="1" applyAlignment="1">
      <alignment horizontal="center" vertical="center" wrapText="1"/>
    </xf>
    <xf numFmtId="0" fontId="5" fillId="6" borderId="1" xfId="5"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17" fillId="0" borderId="0" xfId="4" applyAlignment="1">
      <alignment vertical="center"/>
    </xf>
    <xf numFmtId="9" fontId="17" fillId="0" borderId="0" xfId="7" applyFont="1"/>
    <xf numFmtId="0" fontId="3" fillId="3" borderId="0" xfId="0" applyFont="1" applyFill="1" applyBorder="1"/>
    <xf numFmtId="0" fontId="29" fillId="3" borderId="0" xfId="4" applyFont="1" applyFill="1" applyBorder="1"/>
    <xf numFmtId="0" fontId="5" fillId="3" borderId="0" xfId="5" applyFont="1" applyFill="1" applyBorder="1" applyAlignment="1">
      <alignment horizontal="center" wrapText="1"/>
    </xf>
    <xf numFmtId="0" fontId="2" fillId="10" borderId="2" xfId="3" applyFont="1" applyFill="1" applyBorder="1" applyAlignment="1">
      <alignment wrapText="1"/>
    </xf>
    <xf numFmtId="9" fontId="2" fillId="12" borderId="4" xfId="3" applyNumberFormat="1" applyFont="1" applyFill="1" applyBorder="1" applyAlignment="1">
      <alignment wrapText="1"/>
    </xf>
    <xf numFmtId="0" fontId="1" fillId="0" borderId="2" xfId="3" applyFont="1" applyBorder="1" applyAlignment="1">
      <alignment wrapText="1"/>
    </xf>
    <xf numFmtId="0" fontId="0" fillId="0" borderId="0" xfId="3" applyFont="1" applyFill="1" applyBorder="1" applyAlignment="1">
      <alignment wrapText="1"/>
    </xf>
    <xf numFmtId="165" fontId="17" fillId="0" borderId="0" xfId="4" applyNumberFormat="1"/>
    <xf numFmtId="0" fontId="17" fillId="0" borderId="0" xfId="4" applyBorder="1"/>
    <xf numFmtId="0" fontId="29" fillId="0" borderId="0" xfId="4" applyFont="1" applyAlignment="1">
      <alignment vertical="center"/>
    </xf>
    <xf numFmtId="0" fontId="1" fillId="0" borderId="0" xfId="3" applyAlignment="1">
      <alignment wrapText="1"/>
    </xf>
    <xf numFmtId="166" fontId="26" fillId="0" borderId="0" xfId="3" applyNumberFormat="1" applyFont="1" applyFill="1" applyBorder="1" applyAlignment="1">
      <alignment horizontal="center" vertical="center" wrapText="1"/>
    </xf>
    <xf numFmtId="2" fontId="26" fillId="14" borderId="15" xfId="3" applyNumberFormat="1" applyFont="1" applyFill="1" applyBorder="1" applyAlignment="1">
      <alignment vertical="center" wrapText="1"/>
    </xf>
    <xf numFmtId="166" fontId="26" fillId="14" borderId="5" xfId="3" applyNumberFormat="1" applyFont="1" applyFill="1" applyBorder="1" applyAlignment="1">
      <alignment horizontal="center" vertical="center" wrapText="1"/>
    </xf>
    <xf numFmtId="9" fontId="0" fillId="0" borderId="21" xfId="0" applyNumberFormat="1" applyFont="1" applyFill="1" applyBorder="1"/>
    <xf numFmtId="10" fontId="16" fillId="0" borderId="21" xfId="0" applyNumberFormat="1" applyFont="1" applyFill="1" applyBorder="1"/>
    <xf numFmtId="10" fontId="0" fillId="0" borderId="21" xfId="0" applyNumberFormat="1" applyFont="1" applyFill="1" applyBorder="1"/>
    <xf numFmtId="9" fontId="3" fillId="0" borderId="0" xfId="0" applyNumberFormat="1" applyFont="1" applyFill="1" applyBorder="1"/>
    <xf numFmtId="9" fontId="0" fillId="0" borderId="0" xfId="0" applyNumberFormat="1" applyFont="1" applyFill="1" applyBorder="1"/>
    <xf numFmtId="49" fontId="39" fillId="3" borderId="0" xfId="3" applyNumberFormat="1" applyFont="1" applyFill="1" applyBorder="1" applyAlignment="1">
      <alignment horizontal="left" vertical="justify" wrapText="1"/>
    </xf>
    <xf numFmtId="2" fontId="45" fillId="18" borderId="7" xfId="3" applyNumberFormat="1" applyFont="1" applyFill="1" applyBorder="1" applyAlignment="1">
      <alignment vertical="center"/>
    </xf>
    <xf numFmtId="4" fontId="45" fillId="18" borderId="5" xfId="3" applyNumberFormat="1" applyFont="1" applyFill="1" applyBorder="1" applyAlignment="1">
      <alignment horizontal="center" vertical="center"/>
    </xf>
    <xf numFmtId="2" fontId="45" fillId="19" borderId="15" xfId="3" applyNumberFormat="1" applyFont="1" applyFill="1" applyBorder="1" applyAlignment="1">
      <alignment vertical="center" wrapText="1"/>
    </xf>
    <xf numFmtId="4" fontId="45" fillId="19" borderId="5" xfId="3" applyNumberFormat="1" applyFont="1" applyFill="1" applyBorder="1" applyAlignment="1">
      <alignment horizontal="center" vertical="center" wrapText="1"/>
    </xf>
    <xf numFmtId="0" fontId="29" fillId="3" borderId="0" xfId="4" applyFont="1" applyFill="1"/>
    <xf numFmtId="0" fontId="5" fillId="3" borderId="1" xfId="5" applyFont="1" applyFill="1" applyBorder="1" applyAlignment="1">
      <alignment horizontal="center" wrapText="1"/>
    </xf>
    <xf numFmtId="0" fontId="5" fillId="5" borderId="0" xfId="5" applyFont="1" applyFill="1" applyBorder="1" applyAlignment="1">
      <alignment horizontal="center" vertical="center" wrapText="1"/>
    </xf>
    <xf numFmtId="0" fontId="5" fillId="6" borderId="0" xfId="5" applyFont="1" applyFill="1" applyBorder="1" applyAlignment="1">
      <alignment horizontal="center" vertical="center" wrapText="1"/>
    </xf>
    <xf numFmtId="0" fontId="5" fillId="4" borderId="0" xfId="5" applyFont="1" applyFill="1" applyBorder="1" applyAlignment="1">
      <alignment horizontal="center" vertical="center" wrapText="1"/>
    </xf>
    <xf numFmtId="0" fontId="5" fillId="0" borderId="0" xfId="5" applyFont="1" applyFill="1" applyBorder="1" applyAlignment="1">
      <alignment vertical="center" wrapText="1"/>
    </xf>
    <xf numFmtId="0" fontId="17" fillId="0" borderId="0" xfId="4" applyFill="1" applyBorder="1"/>
    <xf numFmtId="0" fontId="5" fillId="20" borderId="0" xfId="5" applyFont="1" applyFill="1" applyBorder="1" applyAlignment="1">
      <alignment horizontal="center" vertical="center" wrapText="1"/>
    </xf>
    <xf numFmtId="0" fontId="5" fillId="2" borderId="0" xfId="5" applyFont="1" applyFill="1" applyBorder="1" applyAlignment="1">
      <alignment horizontal="center" vertical="center" wrapText="1"/>
    </xf>
    <xf numFmtId="0" fontId="9" fillId="0" borderId="22" xfId="5" applyFont="1" applyFill="1" applyBorder="1" applyAlignment="1">
      <alignment vertical="center" wrapText="1"/>
    </xf>
    <xf numFmtId="0" fontId="46" fillId="0" borderId="22" xfId="5" applyFont="1" applyFill="1" applyBorder="1" applyAlignment="1">
      <alignment vertical="center" wrapText="1"/>
    </xf>
    <xf numFmtId="49" fontId="42" fillId="3" borderId="0" xfId="3" applyNumberFormat="1" applyFont="1" applyFill="1" applyBorder="1" applyAlignment="1">
      <alignment vertical="justify" wrapText="1"/>
    </xf>
    <xf numFmtId="49" fontId="42" fillId="3" borderId="0" xfId="3" applyNumberFormat="1" applyFont="1" applyFill="1" applyBorder="1" applyAlignment="1">
      <alignment vertical="justify"/>
    </xf>
    <xf numFmtId="0" fontId="1" fillId="21" borderId="0" xfId="3" applyFill="1"/>
    <xf numFmtId="4" fontId="44" fillId="0" borderId="0" xfId="0" applyNumberFormat="1" applyFont="1" applyAlignment="1">
      <alignment horizontal="center"/>
    </xf>
    <xf numFmtId="4" fontId="44" fillId="0" borderId="26" xfId="0" applyNumberFormat="1" applyFont="1" applyBorder="1" applyAlignment="1">
      <alignment horizontal="center"/>
    </xf>
    <xf numFmtId="0" fontId="5" fillId="3" borderId="0" xfId="5" applyFont="1" applyFill="1" applyBorder="1" applyAlignment="1">
      <alignment horizontal="center" vertical="center" wrapText="1"/>
    </xf>
    <xf numFmtId="0" fontId="47" fillId="5" borderId="1" xfId="5" applyFont="1" applyFill="1" applyBorder="1" applyAlignment="1">
      <alignment horizontal="center" vertical="center" wrapText="1"/>
    </xf>
    <xf numFmtId="0" fontId="47" fillId="6" borderId="1" xfId="5" applyFont="1" applyFill="1" applyBorder="1" applyAlignment="1">
      <alignment horizontal="center" vertical="center" wrapText="1"/>
    </xf>
    <xf numFmtId="0" fontId="47" fillId="4" borderId="1" xfId="5" applyFont="1" applyFill="1" applyBorder="1" applyAlignment="1">
      <alignment horizontal="center" vertical="center" wrapText="1"/>
    </xf>
    <xf numFmtId="0" fontId="47" fillId="2" borderId="1" xfId="5" applyFont="1" applyFill="1" applyBorder="1" applyAlignment="1">
      <alignment horizontal="center" vertical="center" wrapText="1"/>
    </xf>
    <xf numFmtId="0" fontId="0" fillId="0" borderId="0" xfId="0" applyNumberFormat="1"/>
    <xf numFmtId="0" fontId="9" fillId="0" borderId="22" xfId="5" applyFont="1" applyFill="1" applyBorder="1" applyAlignment="1">
      <alignment horizontal="center" vertical="center" wrapText="1"/>
    </xf>
    <xf numFmtId="42" fontId="10" fillId="0" borderId="9" xfId="0" applyNumberFormat="1" applyFont="1" applyBorder="1"/>
    <xf numFmtId="10" fontId="10" fillId="0" borderId="9" xfId="0" applyNumberFormat="1" applyFont="1" applyBorder="1"/>
    <xf numFmtId="42" fontId="10" fillId="0" borderId="10" xfId="0" applyNumberFormat="1" applyFont="1" applyBorder="1"/>
    <xf numFmtId="10" fontId="10" fillId="0" borderId="10" xfId="0" applyNumberFormat="1" applyFont="1" applyBorder="1"/>
    <xf numFmtId="0" fontId="37" fillId="22" borderId="27" xfId="0" applyFont="1" applyFill="1" applyBorder="1"/>
    <xf numFmtId="0" fontId="37" fillId="17" borderId="13" xfId="0" applyFont="1" applyFill="1" applyBorder="1"/>
    <xf numFmtId="0" fontId="37" fillId="17" borderId="28" xfId="0" applyFont="1" applyFill="1" applyBorder="1"/>
    <xf numFmtId="0" fontId="37" fillId="22" borderId="29" xfId="0" applyFont="1" applyFill="1" applyBorder="1"/>
    <xf numFmtId="0" fontId="37" fillId="17" borderId="30" xfId="0" applyFont="1" applyFill="1" applyBorder="1"/>
    <xf numFmtId="0" fontId="37" fillId="17" borderId="31" xfId="0" applyFont="1" applyFill="1" applyBorder="1"/>
    <xf numFmtId="0" fontId="2" fillId="23" borderId="32" xfId="0" applyFont="1" applyFill="1" applyBorder="1"/>
    <xf numFmtId="0" fontId="10" fillId="0" borderId="11" xfId="0" applyFont="1" applyBorder="1"/>
    <xf numFmtId="10" fontId="10" fillId="0" borderId="11" xfId="0" applyNumberFormat="1" applyFont="1" applyBorder="1"/>
    <xf numFmtId="0" fontId="2" fillId="24" borderId="33" xfId="0" applyFont="1" applyFill="1" applyBorder="1"/>
    <xf numFmtId="0" fontId="2" fillId="24" borderId="34" xfId="0" applyFont="1" applyFill="1" applyBorder="1"/>
    <xf numFmtId="0" fontId="2" fillId="24" borderId="35" xfId="0" applyFont="1" applyFill="1" applyBorder="1"/>
    <xf numFmtId="0" fontId="2" fillId="26" borderId="37" xfId="0" applyFont="1" applyFill="1" applyBorder="1"/>
    <xf numFmtId="0" fontId="48" fillId="3" borderId="0" xfId="4" applyFont="1" applyFill="1" applyBorder="1"/>
    <xf numFmtId="0" fontId="2" fillId="0" borderId="0" xfId="0" applyFont="1" applyFill="1" applyBorder="1"/>
    <xf numFmtId="0" fontId="3" fillId="0" borderId="0" xfId="0" applyFont="1" applyFill="1" applyBorder="1"/>
    <xf numFmtId="0" fontId="0" fillId="0" borderId="0" xfId="0" applyFill="1" applyBorder="1"/>
    <xf numFmtId="9" fontId="0" fillId="0" borderId="0" xfId="0" applyNumberFormat="1" applyFill="1" applyBorder="1"/>
    <xf numFmtId="0" fontId="10" fillId="0" borderId="0" xfId="0" applyFont="1" applyFill="1" applyBorder="1"/>
    <xf numFmtId="9" fontId="10" fillId="0" borderId="0" xfId="0" applyNumberFormat="1" applyFont="1" applyFill="1" applyBorder="1"/>
    <xf numFmtId="0" fontId="17" fillId="0" borderId="0" xfId="4" applyFont="1" applyFill="1" applyBorder="1"/>
    <xf numFmtId="0" fontId="0" fillId="0" borderId="0" xfId="0" applyNumberFormat="1" applyFont="1" applyFill="1" applyBorder="1"/>
    <xf numFmtId="9" fontId="17" fillId="0" borderId="0" xfId="4" applyNumberFormat="1" applyFill="1" applyBorder="1"/>
    <xf numFmtId="10" fontId="0" fillId="0" borderId="0" xfId="0" applyNumberFormat="1" applyFont="1" applyFill="1" applyBorder="1"/>
    <xf numFmtId="167" fontId="0" fillId="0" borderId="0" xfId="0" applyNumberFormat="1" applyFont="1" applyFill="1" applyBorder="1"/>
    <xf numFmtId="0" fontId="10" fillId="0" borderId="0" xfId="0" applyNumberFormat="1" applyFont="1" applyFill="1" applyBorder="1"/>
    <xf numFmtId="10" fontId="16" fillId="0" borderId="0" xfId="0" applyNumberFormat="1" applyFont="1" applyFill="1"/>
    <xf numFmtId="0" fontId="19" fillId="0" borderId="0" xfId="4" applyFont="1" applyFill="1"/>
    <xf numFmtId="165" fontId="3" fillId="0" borderId="0" xfId="0" applyNumberFormat="1" applyFont="1" applyFill="1"/>
    <xf numFmtId="9" fontId="3" fillId="0" borderId="0" xfId="0" applyNumberFormat="1" applyFont="1" applyFill="1"/>
    <xf numFmtId="9" fontId="19" fillId="0" borderId="0" xfId="4" applyNumberFormat="1" applyFont="1" applyFill="1"/>
    <xf numFmtId="10" fontId="3" fillId="0" borderId="0" xfId="0" applyNumberFormat="1" applyFont="1" applyFill="1"/>
    <xf numFmtId="167" fontId="3" fillId="0" borderId="0" xfId="0" applyNumberFormat="1" applyFont="1" applyFill="1"/>
    <xf numFmtId="0" fontId="3" fillId="0" borderId="0" xfId="0" applyFont="1" applyFill="1"/>
    <xf numFmtId="165" fontId="3" fillId="0" borderId="0" xfId="0" applyNumberFormat="1" applyFont="1" applyFill="1" applyBorder="1"/>
    <xf numFmtId="165" fontId="2" fillId="0" borderId="0" xfId="0" applyNumberFormat="1" applyFont="1" applyFill="1" applyBorder="1"/>
    <xf numFmtId="9" fontId="2" fillId="0" borderId="0" xfId="0" applyNumberFormat="1" applyFont="1" applyFill="1" applyBorder="1"/>
    <xf numFmtId="0" fontId="19" fillId="0" borderId="0" xfId="4" applyFont="1" applyFill="1" applyBorder="1"/>
    <xf numFmtId="9" fontId="19" fillId="0" borderId="0" xfId="4" applyNumberFormat="1" applyFont="1" applyFill="1" applyBorder="1"/>
    <xf numFmtId="0" fontId="29" fillId="0" borderId="0" xfId="4" applyFont="1" applyFill="1"/>
    <xf numFmtId="9" fontId="36" fillId="0" borderId="13" xfId="0" applyNumberFormat="1" applyFont="1" applyFill="1" applyBorder="1"/>
    <xf numFmtId="167" fontId="36" fillId="0" borderId="13" xfId="0" applyNumberFormat="1" applyFont="1" applyFill="1" applyBorder="1"/>
    <xf numFmtId="167" fontId="16" fillId="0" borderId="13" xfId="0" applyNumberFormat="1" applyFont="1" applyFill="1" applyBorder="1"/>
    <xf numFmtId="10" fontId="36" fillId="0" borderId="13" xfId="0" applyNumberFormat="1" applyFont="1" applyFill="1" applyBorder="1"/>
    <xf numFmtId="10" fontId="16" fillId="0" borderId="13" xfId="0" applyNumberFormat="1" applyFont="1" applyFill="1" applyBorder="1"/>
    <xf numFmtId="9" fontId="37" fillId="0" borderId="13" xfId="0" applyNumberFormat="1" applyFont="1" applyFill="1" applyBorder="1"/>
    <xf numFmtId="10" fontId="0" fillId="0" borderId="0" xfId="0" applyNumberFormat="1"/>
    <xf numFmtId="9" fontId="0" fillId="0" borderId="0" xfId="0" applyNumberFormat="1" applyFont="1" applyFill="1"/>
    <xf numFmtId="9" fontId="49" fillId="0" borderId="0" xfId="0" applyNumberFormat="1" applyFont="1" applyFill="1"/>
    <xf numFmtId="9" fontId="49" fillId="0" borderId="0" xfId="0" applyNumberFormat="1" applyFont="1" applyFill="1" applyBorder="1"/>
    <xf numFmtId="0" fontId="0" fillId="25" borderId="36" xfId="0" applyFill="1" applyBorder="1"/>
    <xf numFmtId="10" fontId="0" fillId="0" borderId="0" xfId="0" applyNumberFormat="1" applyFont="1" applyFill="1"/>
    <xf numFmtId="10" fontId="21" fillId="0" borderId="0" xfId="0" applyNumberFormat="1" applyFont="1" applyFill="1"/>
    <xf numFmtId="165" fontId="10" fillId="0" borderId="11" xfId="0" applyNumberFormat="1" applyFont="1" applyFill="1" applyBorder="1"/>
    <xf numFmtId="9" fontId="10" fillId="0" borderId="11" xfId="0" applyNumberFormat="1" applyFont="1" applyFill="1" applyBorder="1"/>
    <xf numFmtId="0" fontId="0" fillId="0" borderId="0" xfId="0" applyNumberFormat="1" applyFont="1" applyFill="1"/>
    <xf numFmtId="0" fontId="51" fillId="0" borderId="0" xfId="4" applyFont="1"/>
    <xf numFmtId="0" fontId="2" fillId="28" borderId="32" xfId="0" applyFont="1" applyFill="1" applyBorder="1"/>
    <xf numFmtId="0" fontId="2" fillId="28" borderId="0" xfId="0" applyFont="1" applyFill="1"/>
    <xf numFmtId="0" fontId="0" fillId="29" borderId="0" xfId="0" applyFill="1"/>
    <xf numFmtId="0" fontId="52" fillId="30" borderId="0" xfId="0" applyFont="1" applyFill="1"/>
    <xf numFmtId="10" fontId="52" fillId="30" borderId="0" xfId="0" applyNumberFormat="1" applyFont="1" applyFill="1"/>
    <xf numFmtId="10" fontId="52" fillId="30" borderId="38" xfId="0" applyNumberFormat="1" applyFont="1" applyFill="1" applyBorder="1"/>
    <xf numFmtId="10" fontId="0" fillId="29" borderId="0" xfId="0" applyNumberFormat="1" applyFill="1"/>
    <xf numFmtId="0" fontId="53" fillId="31" borderId="39" xfId="0" applyFont="1" applyFill="1" applyBorder="1"/>
    <xf numFmtId="10" fontId="53" fillId="31" borderId="39" xfId="0" applyNumberFormat="1" applyFont="1" applyFill="1" applyBorder="1"/>
    <xf numFmtId="10" fontId="53" fillId="31" borderId="40" xfId="0" applyNumberFormat="1" applyFont="1" applyFill="1" applyBorder="1"/>
    <xf numFmtId="165" fontId="35" fillId="0" borderId="0" xfId="0" applyNumberFormat="1" applyFont="1" applyFill="1" applyBorder="1"/>
    <xf numFmtId="167" fontId="35" fillId="0" borderId="14" xfId="0" applyNumberFormat="1" applyFont="1" applyFill="1" applyBorder="1"/>
    <xf numFmtId="0" fontId="23" fillId="0" borderId="0" xfId="4" applyFont="1" applyFill="1" applyBorder="1"/>
    <xf numFmtId="0" fontId="29" fillId="0" borderId="0" xfId="4" applyFont="1" applyFill="1" applyBorder="1"/>
    <xf numFmtId="0" fontId="2" fillId="0" borderId="0" xfId="0" applyFont="1" applyFill="1" applyBorder="1" applyAlignment="1">
      <alignment horizontal="center"/>
    </xf>
    <xf numFmtId="0" fontId="10" fillId="0" borderId="0" xfId="0" applyFont="1" applyFill="1" applyBorder="1" applyAlignment="1">
      <alignment horizontal="center"/>
    </xf>
    <xf numFmtId="0" fontId="0" fillId="0" borderId="0" xfId="0" applyFont="1" applyFill="1" applyBorder="1"/>
    <xf numFmtId="10" fontId="25" fillId="0" borderId="0" xfId="7" applyNumberFormat="1" applyFont="1" applyFill="1" applyBorder="1"/>
    <xf numFmtId="10" fontId="17" fillId="0" borderId="0" xfId="7" applyNumberFormat="1" applyFont="1" applyFill="1" applyBorder="1"/>
    <xf numFmtId="10" fontId="17" fillId="0" borderId="0" xfId="4" applyNumberFormat="1" applyFill="1" applyBorder="1"/>
    <xf numFmtId="9" fontId="17" fillId="0" borderId="0" xfId="7" applyFont="1" applyFill="1" applyBorder="1"/>
    <xf numFmtId="10" fontId="25" fillId="0" borderId="0" xfId="4" applyNumberFormat="1" applyFont="1" applyFill="1" applyBorder="1"/>
    <xf numFmtId="0" fontId="38" fillId="0" borderId="0" xfId="4" applyFont="1" applyFill="1" applyBorder="1"/>
    <xf numFmtId="9" fontId="35" fillId="0" borderId="0" xfId="7" applyFont="1" applyFill="1" applyBorder="1"/>
    <xf numFmtId="9" fontId="35" fillId="0" borderId="0" xfId="0" applyNumberFormat="1" applyFont="1" applyFill="1" applyBorder="1"/>
    <xf numFmtId="2" fontId="17" fillId="0" borderId="0" xfId="4" applyNumberFormat="1" applyFill="1" applyBorder="1"/>
    <xf numFmtId="10" fontId="16" fillId="0" borderId="0" xfId="0" applyNumberFormat="1" applyFont="1" applyFill="1" applyBorder="1"/>
    <xf numFmtId="0" fontId="0" fillId="0" borderId="8" xfId="0" applyBorder="1"/>
    <xf numFmtId="10" fontId="0" fillId="0" borderId="8" xfId="0" applyNumberFormat="1" applyBorder="1"/>
    <xf numFmtId="0" fontId="10" fillId="0" borderId="9" xfId="0" applyFont="1" applyBorder="1"/>
    <xf numFmtId="0" fontId="2" fillId="16" borderId="0" xfId="0" applyFont="1" applyFill="1"/>
    <xf numFmtId="0" fontId="10" fillId="0" borderId="10" xfId="0" applyFont="1" applyBorder="1"/>
    <xf numFmtId="0" fontId="10" fillId="0" borderId="27" xfId="0" applyFont="1" applyBorder="1"/>
    <xf numFmtId="0" fontId="0" fillId="0" borderId="13" xfId="0" applyBorder="1"/>
    <xf numFmtId="10" fontId="0" fillId="0" borderId="28" xfId="0" applyNumberFormat="1" applyBorder="1"/>
    <xf numFmtId="42" fontId="10" fillId="0" borderId="27" xfId="0" applyNumberFormat="1" applyFont="1" applyBorder="1"/>
    <xf numFmtId="0" fontId="10" fillId="0" borderId="13" xfId="0" applyFont="1" applyBorder="1"/>
    <xf numFmtId="10" fontId="10" fillId="0" borderId="28" xfId="0" applyNumberFormat="1" applyFont="1" applyBorder="1"/>
    <xf numFmtId="0" fontId="2" fillId="23" borderId="0" xfId="0" applyFont="1" applyFill="1"/>
    <xf numFmtId="0" fontId="54" fillId="0" borderId="0" xfId="4" applyFont="1"/>
    <xf numFmtId="10" fontId="53" fillId="32" borderId="42" xfId="0" applyNumberFormat="1" applyFont="1" applyFill="1" applyBorder="1"/>
    <xf numFmtId="165" fontId="0" fillId="0" borderId="0" xfId="0" applyNumberFormat="1" applyFont="1" applyFill="1" applyBorder="1"/>
    <xf numFmtId="167" fontId="35" fillId="0" borderId="0" xfId="0" applyNumberFormat="1" applyFont="1" applyFill="1" applyBorder="1"/>
    <xf numFmtId="2" fontId="9" fillId="0" borderId="22" xfId="5" applyNumberFormat="1" applyFont="1" applyFill="1" applyBorder="1" applyAlignment="1">
      <alignment horizontal="center" vertical="center" wrapText="1"/>
    </xf>
    <xf numFmtId="2" fontId="46" fillId="0" borderId="22" xfId="5" applyNumberFormat="1" applyFont="1" applyFill="1" applyBorder="1" applyAlignment="1">
      <alignment horizontal="center" vertical="center" wrapText="1"/>
    </xf>
    <xf numFmtId="9" fontId="0" fillId="0" borderId="0" xfId="0" applyNumberFormat="1" applyFill="1"/>
    <xf numFmtId="0" fontId="0" fillId="0" borderId="21" xfId="0" applyFont="1" applyFill="1" applyBorder="1"/>
    <xf numFmtId="0" fontId="3" fillId="7" borderId="0" xfId="0" applyFont="1" applyFill="1" applyBorder="1"/>
    <xf numFmtId="9" fontId="0" fillId="0" borderId="21" xfId="7" applyFont="1" applyFill="1" applyBorder="1"/>
    <xf numFmtId="0" fontId="17" fillId="0" borderId="12" xfId="4" applyBorder="1"/>
    <xf numFmtId="0" fontId="18" fillId="0" borderId="12" xfId="5" applyBorder="1"/>
    <xf numFmtId="0" fontId="19" fillId="3" borderId="12" xfId="4" applyFont="1" applyFill="1" applyBorder="1"/>
    <xf numFmtId="0" fontId="19" fillId="3" borderId="12" xfId="4" applyFont="1" applyFill="1" applyBorder="1" applyAlignment="1">
      <alignment vertical="center"/>
    </xf>
    <xf numFmtId="0" fontId="48" fillId="0" borderId="12" xfId="4" applyFont="1" applyBorder="1"/>
    <xf numFmtId="0" fontId="2" fillId="28" borderId="0" xfId="0" applyFont="1" applyFill="1" applyAlignment="1">
      <alignment horizontal="center"/>
    </xf>
    <xf numFmtId="10" fontId="0" fillId="0" borderId="0" xfId="0" applyNumberFormat="1" applyAlignment="1">
      <alignment horizontal="right"/>
    </xf>
    <xf numFmtId="10" fontId="3" fillId="15" borderId="16" xfId="0" applyNumberFormat="1" applyFont="1" applyFill="1" applyBorder="1" applyAlignment="1">
      <alignment horizontal="right"/>
    </xf>
    <xf numFmtId="10" fontId="3" fillId="15" borderId="18" xfId="0" applyNumberFormat="1" applyFont="1" applyFill="1" applyBorder="1" applyAlignment="1">
      <alignment horizontal="right"/>
    </xf>
    <xf numFmtId="10" fontId="3" fillId="15" borderId="19" xfId="0" applyNumberFormat="1" applyFont="1" applyFill="1" applyBorder="1" applyAlignment="1">
      <alignment horizontal="right"/>
    </xf>
    <xf numFmtId="10" fontId="0" fillId="0" borderId="8" xfId="0" applyNumberFormat="1" applyBorder="1" applyAlignment="1">
      <alignment horizontal="right"/>
    </xf>
    <xf numFmtId="9" fontId="0" fillId="0" borderId="0" xfId="0" applyNumberFormat="1" applyAlignment="1">
      <alignment horizontal="center"/>
    </xf>
    <xf numFmtId="9" fontId="0" fillId="27" borderId="0" xfId="0" applyNumberFormat="1" applyFill="1" applyAlignment="1">
      <alignment horizontal="center"/>
    </xf>
    <xf numFmtId="10" fontId="35" fillId="0" borderId="9" xfId="0" applyNumberFormat="1" applyFont="1" applyBorder="1" applyAlignment="1">
      <alignment horizontal="right"/>
    </xf>
    <xf numFmtId="10" fontId="2" fillId="16" borderId="20" xfId="0" applyNumberFormat="1" applyFont="1" applyFill="1" applyBorder="1" applyAlignment="1">
      <alignment horizontal="right"/>
    </xf>
    <xf numFmtId="10" fontId="2" fillId="16" borderId="0" xfId="0" applyNumberFormat="1" applyFont="1" applyFill="1" applyAlignment="1">
      <alignment horizontal="right"/>
    </xf>
    <xf numFmtId="10" fontId="35" fillId="0" borderId="10" xfId="0" applyNumberFormat="1" applyFont="1" applyBorder="1" applyAlignment="1">
      <alignment horizontal="right"/>
    </xf>
    <xf numFmtId="10" fontId="37" fillId="17" borderId="13" xfId="0" applyNumberFormat="1" applyFont="1" applyFill="1" applyBorder="1" applyAlignment="1">
      <alignment horizontal="right"/>
    </xf>
    <xf numFmtId="10" fontId="37" fillId="17" borderId="30" xfId="0" applyNumberFormat="1" applyFont="1" applyFill="1" applyBorder="1" applyAlignment="1">
      <alignment horizontal="right"/>
    </xf>
    <xf numFmtId="10" fontId="0" fillId="0" borderId="13" xfId="0" applyNumberFormat="1" applyBorder="1" applyAlignment="1">
      <alignment horizontal="right"/>
    </xf>
    <xf numFmtId="10" fontId="10" fillId="0" borderId="13" xfId="0" applyNumberFormat="1" applyFont="1" applyBorder="1" applyAlignment="1">
      <alignment horizontal="right"/>
    </xf>
    <xf numFmtId="10" fontId="2" fillId="23" borderId="32" xfId="0" applyNumberFormat="1" applyFont="1" applyFill="1" applyBorder="1" applyAlignment="1">
      <alignment horizontal="right"/>
    </xf>
    <xf numFmtId="10" fontId="2" fillId="23" borderId="0" xfId="0" applyNumberFormat="1" applyFont="1" applyFill="1" applyAlignment="1">
      <alignment horizontal="right"/>
    </xf>
    <xf numFmtId="10" fontId="10" fillId="0" borderId="11" xfId="0" applyNumberFormat="1" applyFont="1" applyBorder="1" applyAlignment="1">
      <alignment horizontal="right"/>
    </xf>
    <xf numFmtId="10" fontId="2" fillId="24" borderId="33" xfId="0" applyNumberFormat="1" applyFont="1" applyFill="1" applyBorder="1" applyAlignment="1">
      <alignment horizontal="right"/>
    </xf>
    <xf numFmtId="10" fontId="2" fillId="24" borderId="34" xfId="0" applyNumberFormat="1" applyFont="1" applyFill="1" applyBorder="1" applyAlignment="1">
      <alignment horizontal="right"/>
    </xf>
    <xf numFmtId="10" fontId="2" fillId="24" borderId="35" xfId="0" applyNumberFormat="1" applyFont="1" applyFill="1" applyBorder="1" applyAlignment="1">
      <alignment horizontal="right"/>
    </xf>
    <xf numFmtId="10" fontId="53" fillId="32" borderId="42" xfId="0" applyNumberFormat="1" applyFont="1" applyFill="1" applyBorder="1" applyAlignment="1">
      <alignment horizontal="right"/>
    </xf>
    <xf numFmtId="10" fontId="2" fillId="26" borderId="37" xfId="0" applyNumberFormat="1" applyFont="1" applyFill="1" applyBorder="1" applyAlignment="1">
      <alignment horizontal="right"/>
    </xf>
    <xf numFmtId="10" fontId="2" fillId="28" borderId="32" xfId="0" applyNumberFormat="1" applyFont="1" applyFill="1" applyBorder="1" applyAlignment="1">
      <alignment horizontal="right"/>
    </xf>
    <xf numFmtId="10" fontId="2" fillId="28" borderId="0" xfId="0" applyNumberFormat="1" applyFont="1" applyFill="1" applyAlignment="1">
      <alignment horizontal="right"/>
    </xf>
    <xf numFmtId="10" fontId="53" fillId="31" borderId="39" xfId="0" applyNumberFormat="1" applyFont="1" applyFill="1" applyBorder="1" applyAlignment="1">
      <alignment horizontal="right"/>
    </xf>
    <xf numFmtId="0" fontId="17" fillId="33" borderId="0" xfId="4" applyFill="1"/>
    <xf numFmtId="9" fontId="0" fillId="33" borderId="0" xfId="0" applyNumberFormat="1" applyFill="1" applyAlignment="1">
      <alignment horizontal="center"/>
    </xf>
    <xf numFmtId="0" fontId="0" fillId="33" borderId="0" xfId="0" applyFill="1"/>
    <xf numFmtId="0" fontId="17" fillId="33" borderId="0" xfId="0" applyFont="1" applyFill="1"/>
    <xf numFmtId="0" fontId="38" fillId="33" borderId="0" xfId="4" applyFont="1" applyFill="1"/>
    <xf numFmtId="9" fontId="17" fillId="33" borderId="0" xfId="0" applyNumberFormat="1" applyFont="1" applyFill="1"/>
    <xf numFmtId="9" fontId="17" fillId="33" borderId="0" xfId="6" applyFont="1" applyFill="1" applyBorder="1" applyAlignment="1" applyProtection="1"/>
    <xf numFmtId="0" fontId="38" fillId="33" borderId="0" xfId="0" applyFont="1" applyFill="1"/>
    <xf numFmtId="9" fontId="17" fillId="33" borderId="0" xfId="6" applyNumberFormat="1" applyFont="1" applyFill="1" applyBorder="1" applyAlignment="1" applyProtection="1"/>
    <xf numFmtId="9" fontId="0" fillId="33" borderId="0" xfId="0" applyNumberFormat="1" applyFill="1"/>
    <xf numFmtId="0" fontId="10" fillId="33" borderId="43" xfId="0" applyFont="1" applyFill="1" applyBorder="1"/>
    <xf numFmtId="9" fontId="17" fillId="33" borderId="0" xfId="4" applyNumberFormat="1" applyFill="1"/>
    <xf numFmtId="9" fontId="10" fillId="34" borderId="0" xfId="0" applyNumberFormat="1" applyFont="1" applyFill="1"/>
    <xf numFmtId="0" fontId="10" fillId="34" borderId="0" xfId="0" applyFont="1" applyFill="1"/>
    <xf numFmtId="9" fontId="0" fillId="0" borderId="0" xfId="7" applyFont="1"/>
    <xf numFmtId="9" fontId="49" fillId="6" borderId="0" xfId="0" applyNumberFormat="1" applyFont="1" applyFill="1"/>
    <xf numFmtId="0" fontId="3" fillId="35" borderId="0" xfId="0" applyFont="1" applyFill="1"/>
    <xf numFmtId="9" fontId="3" fillId="35" borderId="0" xfId="0" applyNumberFormat="1" applyFont="1" applyFill="1"/>
    <xf numFmtId="0" fontId="1" fillId="36" borderId="0" xfId="3" applyFill="1"/>
    <xf numFmtId="2" fontId="26" fillId="37" borderId="15" xfId="3" applyNumberFormat="1" applyFont="1" applyFill="1" applyBorder="1" applyAlignment="1">
      <alignment vertical="center" wrapText="1"/>
    </xf>
    <xf numFmtId="166" fontId="26" fillId="37" borderId="5" xfId="3" applyNumberFormat="1" applyFont="1" applyFill="1" applyBorder="1" applyAlignment="1">
      <alignment horizontal="center" vertical="center" wrapText="1"/>
    </xf>
    <xf numFmtId="4" fontId="26" fillId="37" borderId="5" xfId="3" applyNumberFormat="1" applyFont="1" applyFill="1" applyBorder="1" applyAlignment="1">
      <alignment horizontal="center" vertical="center" wrapText="1"/>
    </xf>
    <xf numFmtId="10" fontId="0" fillId="38" borderId="0" xfId="0" applyNumberFormat="1" applyFill="1" applyAlignment="1">
      <alignment horizontal="right"/>
    </xf>
    <xf numFmtId="9" fontId="0" fillId="0" borderId="0" xfId="0" applyNumberFormat="1"/>
    <xf numFmtId="10" fontId="0" fillId="6" borderId="8" xfId="0" applyNumberFormat="1" applyFill="1" applyBorder="1" applyAlignment="1">
      <alignment horizontal="right"/>
    </xf>
    <xf numFmtId="9" fontId="0" fillId="6" borderId="0" xfId="0" applyNumberFormat="1" applyFill="1" applyAlignment="1">
      <alignment horizontal="center"/>
    </xf>
    <xf numFmtId="10" fontId="35" fillId="6" borderId="9" xfId="0" applyNumberFormat="1" applyFont="1" applyFill="1" applyBorder="1" applyAlignment="1">
      <alignment horizontal="right"/>
    </xf>
    <xf numFmtId="10" fontId="0" fillId="6" borderId="0" xfId="0" applyNumberFormat="1" applyFill="1" applyAlignment="1">
      <alignment horizontal="right"/>
    </xf>
    <xf numFmtId="10" fontId="0" fillId="6" borderId="13" xfId="0" applyNumberFormat="1" applyFill="1" applyBorder="1" applyAlignment="1">
      <alignment horizontal="right"/>
    </xf>
    <xf numFmtId="0" fontId="0" fillId="0" borderId="36" xfId="0" applyBorder="1"/>
    <xf numFmtId="10" fontId="52" fillId="6" borderId="41" xfId="0" applyNumberFormat="1" applyFont="1" applyFill="1" applyBorder="1" applyAlignment="1">
      <alignment horizontal="right"/>
    </xf>
    <xf numFmtId="10" fontId="0" fillId="0" borderId="36" xfId="0" applyNumberFormat="1" applyBorder="1" applyAlignment="1">
      <alignment horizontal="right"/>
    </xf>
    <xf numFmtId="10" fontId="52" fillId="0" borderId="41" xfId="0" applyNumberFormat="1" applyFont="1" applyBorder="1" applyAlignment="1">
      <alignment horizontal="right"/>
    </xf>
    <xf numFmtId="10" fontId="52" fillId="0" borderId="41" xfId="0" applyNumberFormat="1" applyFont="1" applyBorder="1"/>
    <xf numFmtId="10" fontId="0" fillId="6" borderId="36" xfId="0" applyNumberFormat="1" applyFill="1" applyBorder="1" applyAlignment="1">
      <alignment horizontal="right"/>
    </xf>
    <xf numFmtId="10" fontId="53" fillId="39" borderId="42" xfId="0" applyNumberFormat="1" applyFont="1" applyFill="1" applyBorder="1" applyAlignment="1">
      <alignment horizontal="right"/>
    </xf>
    <xf numFmtId="0" fontId="52" fillId="0" borderId="0" xfId="0" applyFont="1"/>
    <xf numFmtId="10" fontId="52" fillId="0" borderId="0" xfId="0" applyNumberFormat="1" applyFont="1" applyAlignment="1">
      <alignment horizontal="right"/>
    </xf>
    <xf numFmtId="10" fontId="52" fillId="0" borderId="38" xfId="0" applyNumberFormat="1" applyFont="1" applyBorder="1"/>
    <xf numFmtId="2" fontId="0" fillId="0" borderId="0" xfId="0" applyNumberFormat="1"/>
    <xf numFmtId="10" fontId="52" fillId="6" borderId="0" xfId="0" applyNumberFormat="1" applyFont="1" applyFill="1" applyAlignment="1">
      <alignment horizontal="right"/>
    </xf>
    <xf numFmtId="10" fontId="53" fillId="40" borderId="39" xfId="0" applyNumberFormat="1" applyFont="1" applyFill="1" applyBorder="1" applyAlignment="1">
      <alignment horizontal="right"/>
    </xf>
    <xf numFmtId="0" fontId="2" fillId="28" borderId="0" xfId="0" applyFont="1" applyFill="1" applyAlignment="1">
      <alignment wrapText="1"/>
    </xf>
    <xf numFmtId="10" fontId="2" fillId="28" borderId="0" xfId="0" applyNumberFormat="1" applyFont="1" applyFill="1" applyAlignment="1">
      <alignment horizontal="right" wrapText="1"/>
    </xf>
    <xf numFmtId="0" fontId="0" fillId="38" borderId="0" xfId="0" applyFill="1"/>
    <xf numFmtId="10" fontId="52" fillId="41" borderId="0" xfId="0" applyNumberFormat="1" applyFont="1" applyFill="1"/>
    <xf numFmtId="10" fontId="0" fillId="6" borderId="0" xfId="0" applyNumberFormat="1" applyFill="1"/>
    <xf numFmtId="10" fontId="0" fillId="0" borderId="0" xfId="7" applyNumberFormat="1" applyFont="1"/>
    <xf numFmtId="0" fontId="49" fillId="42" borderId="0" xfId="0" applyFont="1" applyFill="1" applyAlignment="1">
      <alignment wrapText="1"/>
    </xf>
    <xf numFmtId="9" fontId="50" fillId="42" borderId="4" xfId="0" applyNumberFormat="1" applyFont="1" applyFill="1" applyBorder="1"/>
    <xf numFmtId="0" fontId="0" fillId="42" borderId="0" xfId="0" applyFill="1"/>
    <xf numFmtId="0" fontId="49" fillId="43" borderId="0" xfId="0" applyFont="1" applyFill="1" applyAlignment="1">
      <alignment wrapText="1"/>
    </xf>
    <xf numFmtId="9" fontId="49" fillId="43" borderId="0" xfId="0" applyNumberFormat="1" applyFont="1" applyFill="1"/>
    <xf numFmtId="0" fontId="0" fillId="43" borderId="0" xfId="0" applyNumberFormat="1" applyFont="1" applyFill="1"/>
    <xf numFmtId="4" fontId="57" fillId="0" borderId="0" xfId="0" applyNumberFormat="1" applyFont="1" applyAlignment="1">
      <alignment horizontal="center"/>
    </xf>
    <xf numFmtId="4" fontId="57" fillId="0" borderId="0" xfId="0" applyNumberFormat="1" applyFont="1" applyFill="1" applyAlignment="1">
      <alignment horizontal="center"/>
    </xf>
    <xf numFmtId="10" fontId="0" fillId="0" borderId="13" xfId="0" applyNumberFormat="1" applyFill="1" applyBorder="1" applyAlignment="1">
      <alignment horizontal="right"/>
    </xf>
    <xf numFmtId="0" fontId="0" fillId="0" borderId="13" xfId="0" applyFill="1" applyBorder="1"/>
    <xf numFmtId="0" fontId="14" fillId="9" borderId="2" xfId="0" applyFont="1" applyFill="1" applyBorder="1" applyAlignment="1">
      <alignment horizontal="center" vertical="center"/>
    </xf>
    <xf numFmtId="10" fontId="53" fillId="40" borderId="39" xfId="0" applyNumberFormat="1" applyFont="1" applyFill="1" applyBorder="1"/>
    <xf numFmtId="9" fontId="0" fillId="0" borderId="0" xfId="0" applyNumberFormat="1" applyFill="1" applyAlignment="1">
      <alignment horizontal="center"/>
    </xf>
    <xf numFmtId="4" fontId="46" fillId="0" borderId="22" xfId="5" applyNumberFormat="1" applyFont="1" applyFill="1" applyBorder="1" applyAlignment="1">
      <alignment horizontal="center" vertical="center" wrapText="1"/>
    </xf>
    <xf numFmtId="4" fontId="9" fillId="0" borderId="0" xfId="0" applyNumberFormat="1" applyFont="1" applyAlignment="1">
      <alignment horizontal="center"/>
    </xf>
    <xf numFmtId="0" fontId="55" fillId="18" borderId="0" xfId="0" applyFont="1" applyFill="1" applyAlignment="1">
      <alignment horizontal="center"/>
    </xf>
    <xf numFmtId="4" fontId="9" fillId="0" borderId="24" xfId="0" applyNumberFormat="1" applyFont="1" applyBorder="1" applyAlignment="1">
      <alignment horizontal="center" vertical="center" wrapText="1"/>
    </xf>
    <xf numFmtId="4" fontId="9" fillId="0" borderId="25" xfId="0" applyNumberFormat="1" applyFont="1" applyBorder="1" applyAlignment="1">
      <alignment horizontal="center" vertical="center" wrapText="1"/>
    </xf>
    <xf numFmtId="49" fontId="56" fillId="3" borderId="0" xfId="3" applyNumberFormat="1" applyFont="1" applyFill="1" applyBorder="1" applyAlignment="1">
      <alignment horizontal="left" vertical="justify"/>
    </xf>
    <xf numFmtId="49" fontId="39" fillId="3" borderId="0" xfId="3" applyNumberFormat="1" applyFont="1" applyFill="1" applyBorder="1" applyAlignment="1">
      <alignment horizontal="left" vertical="justify" wrapText="1"/>
    </xf>
    <xf numFmtId="49" fontId="41" fillId="3" borderId="0" xfId="3" applyNumberFormat="1" applyFont="1" applyFill="1" applyBorder="1" applyAlignment="1">
      <alignment horizontal="center" vertical="justify" wrapText="1"/>
    </xf>
    <xf numFmtId="49" fontId="41" fillId="3" borderId="0" xfId="3" applyNumberFormat="1" applyFont="1" applyFill="1" applyBorder="1" applyAlignment="1">
      <alignment horizontal="center" vertical="justify"/>
    </xf>
    <xf numFmtId="49" fontId="39" fillId="0" borderId="0" xfId="3" applyNumberFormat="1" applyFont="1" applyFill="1" applyBorder="1" applyAlignment="1">
      <alignment horizontal="left" vertical="justify" wrapText="1"/>
    </xf>
    <xf numFmtId="49" fontId="42" fillId="3" borderId="0" xfId="3" applyNumberFormat="1" applyFont="1" applyFill="1" applyBorder="1" applyAlignment="1">
      <alignment horizontal="center" vertical="justify" wrapText="1"/>
    </xf>
    <xf numFmtId="49" fontId="42" fillId="3" borderId="0" xfId="3" applyNumberFormat="1" applyFont="1" applyFill="1" applyBorder="1" applyAlignment="1">
      <alignment horizontal="left" vertical="justify" wrapText="1"/>
    </xf>
    <xf numFmtId="0" fontId="8" fillId="37" borderId="0" xfId="0" applyFont="1" applyFill="1" applyAlignment="1">
      <alignment horizontal="center"/>
    </xf>
    <xf numFmtId="4" fontId="46" fillId="0" borderId="24" xfId="0" applyNumberFormat="1" applyFont="1" applyBorder="1" applyAlignment="1">
      <alignment horizontal="center" vertical="center" wrapText="1"/>
    </xf>
    <xf numFmtId="4" fontId="46" fillId="0" borderId="25" xfId="0" applyNumberFormat="1" applyFont="1" applyBorder="1" applyAlignment="1">
      <alignment horizontal="center" vertical="center" wrapText="1"/>
    </xf>
    <xf numFmtId="0" fontId="5" fillId="20" borderId="23" xfId="5" applyFont="1" applyFill="1" applyBorder="1" applyAlignment="1">
      <alignment horizontal="center" vertical="center" wrapText="1"/>
    </xf>
    <xf numFmtId="0" fontId="5" fillId="5" borderId="23" xfId="5" applyFont="1" applyFill="1" applyBorder="1" applyAlignment="1">
      <alignment horizontal="center" vertical="center" wrapText="1"/>
    </xf>
    <xf numFmtId="0" fontId="5" fillId="6" borderId="23" xfId="5" applyFont="1" applyFill="1" applyBorder="1" applyAlignment="1">
      <alignment horizontal="center" vertical="center" wrapText="1"/>
    </xf>
    <xf numFmtId="0" fontId="5" fillId="4" borderId="23" xfId="5" applyFont="1" applyFill="1" applyBorder="1" applyAlignment="1">
      <alignment horizontal="center" vertical="center" wrapText="1"/>
    </xf>
    <xf numFmtId="0" fontId="5" fillId="2" borderId="23" xfId="5" applyFont="1" applyFill="1" applyBorder="1" applyAlignment="1">
      <alignment horizontal="center" vertical="center" wrapText="1"/>
    </xf>
  </cellXfs>
  <cellStyles count="8">
    <cellStyle name="Moneda 2" xfId="2" xr:uid="{00000000-0005-0000-0000-000000000000}"/>
    <cellStyle name="Normal" xfId="0" builtinId="0"/>
    <cellStyle name="Normal 2" xfId="3" xr:uid="{00000000-0005-0000-0000-000002000000}"/>
    <cellStyle name="Normal 3" xfId="4" xr:uid="{00000000-0005-0000-0000-000003000000}"/>
    <cellStyle name="Normal 4" xfId="5" xr:uid="{00000000-0005-0000-0000-000004000000}"/>
    <cellStyle name="Normal 5" xfId="1" xr:uid="{00000000-0005-0000-0000-000005000000}"/>
    <cellStyle name="Porcentaje" xfId="7" builtinId="5"/>
    <cellStyle name="Porcentaje 2" xfId="6" xr:uid="{00000000-0005-0000-0000-000007000000}"/>
  </cellStyles>
  <dxfs count="426">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font>
        <sz val="14"/>
        <color theme="0" tint="-0.499984740745262"/>
        <name val="Gill Sans MT"/>
        <scheme val="none"/>
      </font>
      <numFmt numFmtId="166" formatCode="#,##0.0"/>
      <alignment horizontal="center" readingOrder="0"/>
    </dxf>
    <dxf>
      <numFmt numFmtId="4" formatCode="#,##0.00"/>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font>
        <sz val="14"/>
        <color theme="0" tint="-0.499984740745262"/>
        <name val="Gill Sans MT"/>
        <scheme val="none"/>
      </font>
      <numFmt numFmtId="166" formatCode="#,##0.0"/>
      <alignment horizontal="center" readingOrder="0"/>
    </dxf>
    <dxf>
      <numFmt numFmtId="4" formatCode="#,##0.00"/>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font>
        <sz val="14"/>
        <color theme="0" tint="-0.499984740745262"/>
        <name val="Gill Sans MT"/>
        <scheme val="none"/>
      </font>
      <numFmt numFmtId="166" formatCode="#,##0.0"/>
      <alignment horizontal="center" readingOrder="0"/>
    </dxf>
    <dxf>
      <numFmt numFmtId="4" formatCode="#,##0.00"/>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font>
        <sz val="14"/>
        <color theme="0" tint="-0.499984740745262"/>
        <name val="Gill Sans MT"/>
        <scheme val="none"/>
      </font>
      <numFmt numFmtId="166" formatCode="#,##0.0"/>
      <alignment horizontal="center" readingOrder="0"/>
    </dxf>
    <dxf>
      <numFmt numFmtId="4" formatCode="#,##0.00"/>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font>
        <sz val="14"/>
        <color theme="0" tint="-0.499984740745262"/>
        <name val="Gill Sans MT"/>
        <scheme val="none"/>
      </font>
      <numFmt numFmtId="166" formatCode="#,##0.0"/>
      <alignment horizontal="center" readingOrder="0"/>
    </dxf>
    <dxf>
      <numFmt numFmtId="4" formatCode="#,##0.00"/>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font>
        <sz val="14"/>
        <color theme="0" tint="-0.499984740745262"/>
        <name val="Gill Sans MT"/>
        <scheme val="none"/>
      </font>
      <numFmt numFmtId="166" formatCode="#,##0.0"/>
      <alignment horizontal="center" readingOrder="0"/>
    </dxf>
    <dxf>
      <numFmt numFmtId="4" formatCode="#,##0.00"/>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numFmt numFmtId="13" formatCode="0%"/>
    </dxf>
    <dxf>
      <font>
        <color theme="0"/>
      </font>
    </dxf>
    <dxf>
      <fill>
        <patternFill>
          <bgColor theme="0"/>
        </patternFill>
      </fill>
    </dxf>
    <dxf>
      <font>
        <color theme="0"/>
      </font>
    </dxf>
    <dxf>
      <font>
        <color theme="0"/>
      </font>
    </dxf>
    <dxf>
      <font>
        <color theme="0"/>
      </font>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sz val="14"/>
        <color theme="0" tint="-0.499984740745262"/>
        <name val="Gill Sans MT"/>
        <scheme val="none"/>
      </font>
      <numFmt numFmtId="166" formatCode="#,##0.0"/>
      <alignment horizontal="center" readingOrder="0"/>
    </dxf>
    <dxf>
      <numFmt numFmtId="4" formatCode="#,##0.00"/>
    </dxf>
    <dxf>
      <numFmt numFmtId="4" formatCode="#,##0.00"/>
    </dxf>
    <dxf>
      <font>
        <sz val="14"/>
        <color theme="0" tint="-0.499984740745262"/>
        <name val="Gill Sans MT"/>
        <scheme val="none"/>
      </font>
      <numFmt numFmtId="166" formatCode="#,##0.0"/>
      <alignment horizontal="center" readingOrder="0"/>
    </dxf>
    <dxf>
      <numFmt numFmtId="4" formatCode="#,##0.00"/>
    </dxf>
    <dxf>
      <font>
        <sz val="14"/>
        <color theme="0" tint="-0.499984740745262"/>
        <name val="Gill Sans MT"/>
        <scheme val="none"/>
      </font>
      <numFmt numFmtId="166" formatCode="#,##0.0"/>
      <alignment horizontal="center"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bgColor theme="0"/>
        </patternFill>
      </fill>
    </dxf>
    <dxf>
      <fill>
        <patternFill>
          <bgColor theme="0"/>
        </patternFill>
      </fill>
    </dxf>
    <dxf>
      <fill>
        <patternFill>
          <bgColor theme="0"/>
        </patternFill>
      </fill>
    </dxf>
    <dxf>
      <border>
        <bottom style="thin">
          <color indexed="64"/>
        </bottom>
      </border>
    </dxf>
    <dxf>
      <border>
        <bottom style="thin">
          <color indexed="64"/>
        </bottom>
      </border>
    </dxf>
    <dxf>
      <border>
        <bottom style="thin">
          <color indexed="64"/>
        </bottom>
      </border>
    </dxf>
    <dxf>
      <font>
        <color theme="0"/>
      </font>
    </dxf>
    <dxf>
      <font>
        <color theme="0"/>
      </font>
    </dxf>
    <dxf>
      <font>
        <color theme="0"/>
      </font>
    </dxf>
    <dxf>
      <fill>
        <patternFill>
          <bgColor theme="0"/>
        </patternFill>
      </fill>
    </dxf>
    <dxf>
      <font>
        <color theme="0"/>
      </font>
    </dxf>
    <dxf>
      <numFmt numFmtId="13" formatCode="0%"/>
    </dxf>
    <dxf>
      <numFmt numFmtId="4" formatCode="#,##0.00"/>
    </dxf>
    <dxf>
      <font>
        <sz val="14"/>
        <color theme="0" tint="-0.499984740745262"/>
        <name val="Gill Sans MT"/>
        <scheme val="none"/>
      </font>
      <numFmt numFmtId="166" formatCode="#,##0.0"/>
      <alignment horizontal="center"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bgColor theme="0"/>
        </patternFill>
      </fill>
    </dxf>
    <dxf>
      <fill>
        <patternFill>
          <bgColor theme="0"/>
        </patternFill>
      </fill>
    </dxf>
    <dxf>
      <fill>
        <patternFill>
          <bgColor theme="0"/>
        </patternFill>
      </fill>
    </dxf>
    <dxf>
      <border>
        <bottom style="thin">
          <color indexed="64"/>
        </bottom>
      </border>
    </dxf>
    <dxf>
      <border>
        <bottom style="thin">
          <color indexed="64"/>
        </bottom>
      </border>
    </dxf>
    <dxf>
      <border>
        <bottom style="thin">
          <color indexed="64"/>
        </bottom>
      </border>
    </dxf>
    <dxf>
      <font>
        <color theme="0"/>
      </font>
    </dxf>
    <dxf>
      <font>
        <color theme="0"/>
      </font>
    </dxf>
    <dxf>
      <font>
        <color theme="0"/>
      </font>
    </dxf>
    <dxf>
      <fill>
        <patternFill>
          <bgColor theme="0"/>
        </patternFill>
      </fill>
    </dxf>
    <dxf>
      <font>
        <color theme="0"/>
      </font>
    </dxf>
    <dxf>
      <numFmt numFmtId="13" formatCode="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bgColor theme="0"/>
        </patternFill>
      </fill>
    </dxf>
    <dxf>
      <fill>
        <patternFill>
          <bgColor theme="0"/>
        </patternFill>
      </fill>
    </dxf>
    <dxf>
      <fill>
        <patternFill>
          <bgColor theme="0"/>
        </patternFill>
      </fill>
    </dxf>
    <dxf>
      <border>
        <bottom style="thin">
          <color indexed="64"/>
        </bottom>
      </border>
    </dxf>
    <dxf>
      <border>
        <bottom style="thin">
          <color indexed="64"/>
        </bottom>
      </border>
    </dxf>
    <dxf>
      <border>
        <bottom style="thin">
          <color indexed="64"/>
        </bottom>
      </border>
    </dxf>
    <dxf>
      <font>
        <color theme="0"/>
      </font>
    </dxf>
    <dxf>
      <font>
        <color theme="0"/>
      </font>
    </dxf>
    <dxf>
      <font>
        <color theme="0"/>
      </font>
    </dxf>
    <dxf>
      <fill>
        <patternFill>
          <bgColor theme="0"/>
        </patternFill>
      </fill>
    </dxf>
    <dxf>
      <font>
        <color theme="0"/>
      </font>
    </dxf>
    <dxf>
      <numFmt numFmtId="13" formatCode="0%"/>
    </dxf>
    <dxf>
      <font>
        <color theme="0"/>
      </font>
    </dxf>
    <dxf>
      <fill>
        <patternFill>
          <bgColor theme="0"/>
        </patternFill>
      </fill>
    </dxf>
    <dxf>
      <font>
        <color theme="0"/>
      </font>
    </dxf>
    <dxf>
      <numFmt numFmtId="13" formatCode="0%"/>
    </dxf>
    <dxf>
      <numFmt numFmtId="4" formatCode="#,##0.00"/>
    </dxf>
    <dxf>
      <font>
        <sz val="14"/>
        <color theme="0" tint="-0.499984740745262"/>
        <name val="Gill Sans MT"/>
        <scheme val="none"/>
      </font>
      <numFmt numFmtId="166" formatCode="#,##0.0"/>
      <alignment horizontal="center" readingOrder="0"/>
    </dxf>
    <dxf>
      <numFmt numFmtId="4" formatCode="#,##0.00"/>
    </dxf>
    <dxf>
      <font>
        <sz val="14"/>
        <color theme="0" tint="-0.499984740745262"/>
        <name val="Gill Sans MT"/>
        <scheme val="none"/>
      </font>
      <numFmt numFmtId="166" formatCode="#,##0.0"/>
      <alignment horizontal="center" readingOrder="0"/>
    </dxf>
    <dxf>
      <numFmt numFmtId="4" formatCode="#,##0.00"/>
    </dxf>
    <dxf>
      <font>
        <sz val="14"/>
        <color theme="0" tint="-0.499984740745262"/>
        <name val="Gill Sans MT"/>
        <scheme val="none"/>
      </font>
      <numFmt numFmtId="166" formatCode="#,##0.0"/>
      <alignment horizontal="center" readingOrder="0"/>
    </dxf>
    <dxf>
      <font>
        <color theme="0"/>
      </font>
    </dxf>
    <dxf>
      <fill>
        <patternFill>
          <bgColor theme="0"/>
        </patternFill>
      </fill>
    </dxf>
    <dxf>
      <font>
        <color theme="0"/>
      </font>
    </dxf>
    <dxf>
      <numFmt numFmtId="13" formatCode="0%"/>
    </dxf>
    <dxf>
      <font>
        <color theme="0"/>
      </font>
    </dxf>
    <dxf>
      <fill>
        <patternFill>
          <bgColor theme="0"/>
        </patternFill>
      </fill>
    </dxf>
    <dxf>
      <font>
        <color theme="0"/>
      </font>
    </dxf>
    <dxf>
      <numFmt numFmtId="13" formatCode="0%"/>
    </dxf>
    <dxf>
      <font>
        <color theme="0"/>
      </font>
    </dxf>
    <dxf>
      <font>
        <color theme="0"/>
      </font>
    </dxf>
    <dxf>
      <font>
        <color theme="0"/>
      </font>
    </dxf>
    <dxf>
      <fill>
        <patternFill>
          <bgColor theme="0"/>
        </patternFill>
      </fill>
    </dxf>
    <dxf>
      <fill>
        <patternFill>
          <bgColor theme="0"/>
        </patternFill>
      </fill>
    </dxf>
    <dxf>
      <fill>
        <patternFill>
          <bgColor theme="0"/>
        </patternFill>
      </fill>
    </dxf>
    <dxf>
      <font>
        <color theme="0"/>
      </font>
    </dxf>
    <dxf>
      <font>
        <color theme="0"/>
      </font>
    </dxf>
    <dxf>
      <font>
        <color theme="0"/>
      </font>
    </dxf>
    <dxf>
      <numFmt numFmtId="13" formatCode="0%"/>
    </dxf>
    <dxf>
      <numFmt numFmtId="4" formatCode="#,##0.00"/>
    </dxf>
    <dxf>
      <font>
        <sz val="14"/>
        <color theme="0" tint="-0.499984740745262"/>
        <name val="Gill Sans MT"/>
        <scheme val="none"/>
      </font>
      <numFmt numFmtId="166" formatCode="#,##0.0"/>
      <alignment horizontal="center" readingOrder="0"/>
    </dxf>
    <dxf>
      <font>
        <color theme="0"/>
      </font>
    </dxf>
    <dxf>
      <fill>
        <patternFill patternType="solid">
          <bgColor theme="0"/>
        </patternFill>
      </fill>
    </dxf>
    <dxf>
      <font>
        <color theme="0"/>
      </font>
    </dxf>
    <dxf>
      <numFmt numFmtId="13" formatCode="0%"/>
    </dxf>
    <dxf>
      <numFmt numFmtId="4" formatCode="#,##0.00"/>
    </dxf>
    <dxf>
      <numFmt numFmtId="166" formatCode="#,##0.0"/>
    </dxf>
    <dxf>
      <numFmt numFmtId="3" formatCode="#,##0"/>
    </dxf>
    <dxf>
      <numFmt numFmtId="166" formatCode="#,##0.0"/>
    </dxf>
    <dxf>
      <numFmt numFmtId="4" formatCode="#,##0.00"/>
    </dxf>
    <dxf>
      <font>
        <color auto="1"/>
      </font>
    </dxf>
    <dxf>
      <font>
        <color auto="1"/>
      </font>
    </dxf>
    <dxf>
      <font>
        <sz val="14"/>
        <color theme="0" tint="-0.499984740745262"/>
        <name val="Gill Sans MT"/>
        <scheme val="none"/>
      </font>
      <numFmt numFmtId="166" formatCode="#,##0.0"/>
      <alignment horizontal="center" readingOrder="0"/>
    </dxf>
    <dxf>
      <numFmt numFmtId="4" formatCode="#,##0.00"/>
    </dxf>
    <dxf>
      <numFmt numFmtId="166" formatCode="#,##0.0"/>
    </dxf>
    <dxf>
      <numFmt numFmtId="3" formatCode="#,##0"/>
    </dxf>
    <dxf>
      <font>
        <sz val="14"/>
        <color theme="0" tint="-0.499984740745262"/>
        <name val="Gill Sans MT"/>
        <scheme val="none"/>
      </font>
      <numFmt numFmtId="166" formatCode="#,##0.0"/>
      <alignment horizontal="center" readingOrder="0"/>
    </dxf>
    <dxf>
      <font>
        <color theme="0"/>
      </font>
    </dxf>
    <dxf>
      <font>
        <color theme="0"/>
      </font>
    </dxf>
    <dxf>
      <font>
        <color theme="0"/>
      </font>
    </dxf>
    <dxf>
      <fill>
        <patternFill patternType="solid">
          <bgColor theme="0"/>
        </patternFill>
      </fill>
    </dxf>
    <dxf>
      <numFmt numFmtId="13" formatCode="0%"/>
    </dxf>
    <dxf>
      <numFmt numFmtId="4" formatCode="#,##0.00"/>
    </dxf>
    <dxf>
      <font>
        <color theme="0"/>
      </font>
    </dxf>
    <dxf>
      <font>
        <sz val="14"/>
        <color theme="0" tint="-0.499984740745262"/>
        <name val="Gill Sans MT"/>
        <scheme val="none"/>
      </font>
      <numFmt numFmtId="166" formatCode="#,##0.0"/>
      <fill>
        <patternFill patternType="none">
          <fgColor indexed="64"/>
          <bgColor indexed="65"/>
        </patternFill>
      </fill>
      <alignment horizontal="center" readingOrder="0"/>
    </dxf>
    <dxf>
      <font>
        <color rgb="FFFF0000"/>
      </font>
    </dxf>
    <dxf>
      <fill>
        <patternFill patternType="solid">
          <bgColor theme="0"/>
        </patternFill>
      </fill>
    </dxf>
    <dxf>
      <font>
        <color theme="0"/>
      </font>
    </dxf>
    <dxf>
      <border>
        <left style="thin">
          <color theme="0"/>
        </left>
        <right style="thin">
          <color theme="0"/>
        </right>
        <top style="thin">
          <color theme="0"/>
        </top>
        <bottom style="thin">
          <color theme="0"/>
        </bottom>
        <vertical style="thin">
          <color theme="0"/>
        </vertical>
        <horizontal style="thin">
          <color theme="0"/>
        </horizontal>
      </border>
    </dxf>
    <dxf>
      <font>
        <color theme="0"/>
      </font>
    </dxf>
    <dxf>
      <fill>
        <patternFill>
          <bgColor theme="0"/>
        </patternFill>
      </fill>
    </dxf>
    <dxf>
      <fill>
        <patternFill>
          <bgColor theme="0"/>
        </patternFill>
      </fill>
    </dxf>
    <dxf>
      <fill>
        <patternFill>
          <bgColor theme="0"/>
        </patternFill>
      </fill>
    </dxf>
    <dxf>
      <font>
        <color auto="1"/>
      </font>
    </dxf>
    <dxf>
      <font>
        <color auto="1"/>
      </font>
    </dxf>
    <dxf>
      <font>
        <color auto="1"/>
      </font>
    </dxf>
    <dxf>
      <font>
        <color auto="1"/>
      </font>
    </dxf>
    <dxf>
      <fill>
        <patternFill patternType="solid">
          <bgColor theme="0"/>
        </patternFill>
      </fill>
    </dxf>
    <dxf>
      <font>
        <color theme="0"/>
      </font>
    </dxf>
    <dxf>
      <numFmt numFmtId="13" formatCode="0%"/>
    </dxf>
  </dxfs>
  <tableStyles count="0" defaultTableStyle="TableStyleMedium2" defaultPivotStyle="PivotStyleLight16"/>
  <colors>
    <mruColors>
      <color rgb="FFCC00FF"/>
      <color rgb="FF009999"/>
      <color rgb="FF6B751D"/>
      <color rgb="FFFF9900"/>
      <color rgb="FF009AD0"/>
      <color rgb="FF003399"/>
      <color rgb="FF990099"/>
      <color rgb="FFCC0099"/>
      <color rgb="FFFF5050"/>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pivotCacheDefinition" Target="pivotCache/pivotCacheDefinition4.xml"/><Relationship Id="rId39" Type="http://schemas.microsoft.com/office/2007/relationships/slicerCache" Target="slicerCaches/slicerCache8.xml"/><Relationship Id="rId21" Type="http://schemas.openxmlformats.org/officeDocument/2006/relationships/externalLink" Target="externalLinks/externalLink4.xml"/><Relationship Id="rId34" Type="http://schemas.microsoft.com/office/2007/relationships/slicerCache" Target="slicerCaches/slicerCache3.xml"/><Relationship Id="rId42" Type="http://schemas.openxmlformats.org/officeDocument/2006/relationships/connections" Target="connections.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32" Type="http://schemas.microsoft.com/office/2007/relationships/slicerCache" Target="slicerCaches/slicerCache1.xml"/><Relationship Id="rId37" Type="http://schemas.microsoft.com/office/2007/relationships/slicerCache" Target="slicerCaches/slicerCache6.xml"/><Relationship Id="rId40" Type="http://schemas.microsoft.com/office/2007/relationships/slicerCache" Target="slicerCaches/slicerCache9.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pivotCacheDefinition" Target="pivotCache/pivotCacheDefinition6.xml"/><Relationship Id="rId36" Type="http://schemas.microsoft.com/office/2007/relationships/slicerCache" Target="slicerCaches/slicerCache5.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pivotCacheDefinition" Target="pivotCache/pivotCacheDefinition9.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pivotCacheDefinition" Target="pivotCache/pivotCacheDefinition5.xml"/><Relationship Id="rId30" Type="http://schemas.openxmlformats.org/officeDocument/2006/relationships/pivotCacheDefinition" Target="pivotCache/pivotCacheDefinition8.xml"/><Relationship Id="rId35" Type="http://schemas.microsoft.com/office/2007/relationships/slicerCache" Target="slicerCaches/slicerCache4.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33" Type="http://schemas.microsoft.com/office/2007/relationships/slicerCache" Target="slicerCaches/slicerCache2.xml"/><Relationship Id="rId38" Type="http://schemas.microsoft.com/office/2007/relationships/slicerCache" Target="slicerCaches/slicerCache7.xml"/><Relationship Id="rId46" Type="http://schemas.openxmlformats.org/officeDocument/2006/relationships/customXml" Target="../customXml/item1.xml"/><Relationship Id="rId20" Type="http://schemas.openxmlformats.org/officeDocument/2006/relationships/externalLink" Target="externalLinks/externalLink3.xml"/><Relationship Id="rId4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922382647442299E-2"/>
          <c:y val="7.2491502136932603E-2"/>
          <c:w val="0.96907761735255804"/>
          <c:h val="0.73510836229158028"/>
        </c:manualLayout>
      </c:layout>
      <c:bar3DChart>
        <c:barDir val="col"/>
        <c:grouping val="clustered"/>
        <c:varyColors val="0"/>
        <c:ser>
          <c:idx val="3"/>
          <c:order val="0"/>
          <c:tx>
            <c:strRef>
              <c:f>'Datos Visor (2)'!$V$92</c:f>
              <c:strCache>
                <c:ptCount val="1"/>
                <c:pt idx="0">
                  <c:v>BUENO</c:v>
                </c:pt>
              </c:strCache>
            </c:strRef>
          </c:tx>
          <c:spPr>
            <a:solidFill>
              <a:srgbClr val="00B050"/>
            </a:solidFill>
          </c:spPr>
          <c:invertIfNegative val="0"/>
          <c:dLbls>
            <c:dLbl>
              <c:idx val="0"/>
              <c:layout>
                <c:manualLayout>
                  <c:x val="-8.4506144428453302E-4"/>
                  <c:y val="0.1078068983210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9A-43A1-86E4-E54BA79F278D}"/>
                </c:ext>
              </c:extLst>
            </c:dLbl>
            <c:dLbl>
              <c:idx val="1"/>
              <c:layout>
                <c:manualLayout>
                  <c:x val="-6.6080593493125298E-8"/>
                  <c:y val="9.2381819891120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9A-43A1-86E4-E54BA79F278D}"/>
                </c:ext>
              </c:extLst>
            </c:dLbl>
            <c:dLbl>
              <c:idx val="2"/>
              <c:layout>
                <c:manualLayout>
                  <c:x val="0"/>
                  <c:y val="9.63745486059815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9A-43A1-86E4-E54BA79F278D}"/>
                </c:ext>
              </c:extLst>
            </c:dLbl>
            <c:dLbl>
              <c:idx val="3"/>
              <c:layout>
                <c:manualLayout>
                  <c:x val="0"/>
                  <c:y val="9.50778729568602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9A-43A1-86E4-E54BA79F278D}"/>
                </c:ext>
              </c:extLst>
            </c:dLbl>
            <c:dLbl>
              <c:idx val="4"/>
              <c:layout>
                <c:manualLayout>
                  <c:x val="-5.1182627186024001E-5"/>
                  <c:y val="9.172780852368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9A-43A1-86E4-E54BA79F278D}"/>
                </c:ext>
              </c:extLst>
            </c:dLbl>
            <c:dLbl>
              <c:idx val="5"/>
              <c:layout>
                <c:manualLayout>
                  <c:x val="0"/>
                  <c:y val="9.7773399346869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9A-43A1-86E4-E54BA79F278D}"/>
                </c:ext>
              </c:extLst>
            </c:dLbl>
            <c:dLbl>
              <c:idx val="6"/>
              <c:layout>
                <c:manualLayout>
                  <c:x val="8.3922353716729399E-4"/>
                  <c:y val="9.8422263847160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9A-43A1-86E4-E54BA79F278D}"/>
                </c:ext>
              </c:extLst>
            </c:dLbl>
            <c:dLbl>
              <c:idx val="7"/>
              <c:layout>
                <c:manualLayout>
                  <c:x val="8.3922353716729399E-4"/>
                  <c:y val="9.90706016717213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9A-43A1-86E4-E54BA79F278D}"/>
                </c:ext>
              </c:extLst>
            </c:dLbl>
            <c:dLbl>
              <c:idx val="8"/>
              <c:layout>
                <c:manualLayout>
                  <c:x val="6.1542348449807395E-17"/>
                  <c:y val="9.90706016717213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9A-43A1-86E4-E54BA79F278D}"/>
                </c:ext>
              </c:extLst>
            </c:dLbl>
            <c:dLbl>
              <c:idx val="9"/>
              <c:layout>
                <c:manualLayout>
                  <c:x val="6.1542348449807395E-17"/>
                  <c:y val="0.1057593834523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79A-43A1-86E4-E54BA79F278D}"/>
                </c:ext>
              </c:extLst>
            </c:dLbl>
            <c:dLbl>
              <c:idx val="10"/>
              <c:layout>
                <c:manualLayout>
                  <c:x val="6.1542348449807395E-17"/>
                  <c:y val="9.303042105354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79A-43A1-86E4-E54BA79F278D}"/>
                </c:ext>
              </c:extLst>
            </c:dLbl>
            <c:dLbl>
              <c:idx val="11"/>
              <c:layout>
                <c:manualLayout>
                  <c:x val="8.3922353716729399E-4"/>
                  <c:y val="9.9719202834147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9A-43A1-86E4-E54BA79F278D}"/>
                </c:ext>
              </c:extLst>
            </c:dLbl>
            <c:dLbl>
              <c:idx val="12"/>
              <c:layout>
                <c:manualLayout>
                  <c:x val="8.3922353716729399E-4"/>
                  <c:y val="9.6374811943846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9A-43A1-86E4-E54BA79F278D}"/>
                </c:ext>
              </c:extLst>
            </c:dLbl>
            <c:dLbl>
              <c:idx val="13"/>
              <c:layout>
                <c:manualLayout>
                  <c:x val="0"/>
                  <c:y val="9.2381819891120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9A-43A1-86E4-E54BA79F278D}"/>
                </c:ext>
              </c:extLst>
            </c:dLbl>
            <c:dLbl>
              <c:idx val="14"/>
              <c:layout>
                <c:manualLayout>
                  <c:x val="1.6784470743345899E-3"/>
                  <c:y val="9.6374811943846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9A-43A1-86E4-E54BA79F278D}"/>
                </c:ext>
              </c:extLst>
            </c:dLbl>
            <c:dLbl>
              <c:idx val="15"/>
              <c:layout>
                <c:manualLayout>
                  <c:x val="8.3922353716729399E-4"/>
                  <c:y val="9.6374811943846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79A-43A1-86E4-E54BA79F278D}"/>
                </c:ext>
              </c:extLst>
            </c:dLbl>
            <c:dLbl>
              <c:idx val="16"/>
              <c:layout>
                <c:manualLayout>
                  <c:x val="0"/>
                  <c:y val="9.9719202834147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79A-43A1-86E4-E54BA79F278D}"/>
                </c:ext>
              </c:extLst>
            </c:dLbl>
            <c:dLbl>
              <c:idx val="17"/>
              <c:layout>
                <c:manualLayout>
                  <c:x val="1.6783809937412301E-3"/>
                  <c:y val="9.6374811943846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79A-43A1-86E4-E54BA79F278D}"/>
                </c:ext>
              </c:extLst>
            </c:dLbl>
            <c:dLbl>
              <c:idx val="18"/>
              <c:layout>
                <c:manualLayout>
                  <c:x val="8.3922353716741704E-4"/>
                  <c:y val="9.97189394962821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79A-43A1-86E4-E54BA79F278D}"/>
                </c:ext>
              </c:extLst>
            </c:dLbl>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(2)'!$U$93:$U$111</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(2)'!$V$93:$V$111</c:f>
              <c:numCache>
                <c:formatCode>0%</c:formatCode>
                <c:ptCount val="19"/>
                <c:pt idx="0">
                  <c:v>0.32</c:v>
                </c:pt>
                <c:pt idx="1">
                  <c:v>0.39</c:v>
                </c:pt>
                <c:pt idx="2">
                  <c:v>0.4</c:v>
                </c:pt>
                <c:pt idx="3">
                  <c:v>0.42</c:v>
                </c:pt>
                <c:pt idx="4">
                  <c:v>0.23</c:v>
                </c:pt>
                <c:pt idx="5">
                  <c:v>0.67</c:v>
                </c:pt>
                <c:pt idx="6">
                  <c:v>0.47</c:v>
                </c:pt>
                <c:pt idx="7">
                  <c:v>0.5</c:v>
                </c:pt>
                <c:pt idx="8">
                  <c:v>0.42</c:v>
                </c:pt>
                <c:pt idx="9">
                  <c:v>0.43</c:v>
                </c:pt>
                <c:pt idx="10">
                  <c:v>0.39</c:v>
                </c:pt>
                <c:pt idx="11">
                  <c:v>0.47</c:v>
                </c:pt>
                <c:pt idx="12">
                  <c:v>0.45</c:v>
                </c:pt>
                <c:pt idx="13">
                  <c:v>0.55000000000000004</c:v>
                </c:pt>
                <c:pt idx="14">
                  <c:v>0.66</c:v>
                </c:pt>
                <c:pt idx="15">
                  <c:v>0.47</c:v>
                </c:pt>
                <c:pt idx="16">
                  <c:v>0.49</c:v>
                </c:pt>
                <c:pt idx="17">
                  <c:v>0.44</c:v>
                </c:pt>
                <c:pt idx="18">
                  <c:v>0.36</c:v>
                </c:pt>
              </c:numCache>
            </c:numRef>
          </c:val>
          <c:extLst>
            <c:ext xmlns:c16="http://schemas.microsoft.com/office/drawing/2014/chart" uri="{C3380CC4-5D6E-409C-BE32-E72D297353CC}">
              <c16:uniqueId val="{00000013-579A-43A1-86E4-E54BA79F278D}"/>
            </c:ext>
          </c:extLst>
        </c:ser>
        <c:ser>
          <c:idx val="0"/>
          <c:order val="1"/>
          <c:tx>
            <c:strRef>
              <c:f>'Datos Visor (2)'!$W$92</c:f>
              <c:strCache>
                <c:ptCount val="1"/>
                <c:pt idx="0">
                  <c:v>REGULAR</c:v>
                </c:pt>
              </c:strCache>
            </c:strRef>
          </c:tx>
          <c:spPr>
            <a:solidFill>
              <a:schemeClr val="accent4"/>
            </a:solidFill>
          </c:spPr>
          <c:invertIfNegative val="0"/>
          <c:dLbls>
            <c:dLbl>
              <c:idx val="0"/>
              <c:layout>
                <c:manualLayout>
                  <c:x val="-8.5091980221285398E-4"/>
                  <c:y val="9.90706016717215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79A-43A1-86E4-E54BA79F278D}"/>
                </c:ext>
              </c:extLst>
            </c:dLbl>
            <c:dLbl>
              <c:idx val="1"/>
              <c:layout>
                <c:manualLayout>
                  <c:x val="0"/>
                  <c:y val="9.1084880904133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79A-43A1-86E4-E54BA79F278D}"/>
                </c:ext>
              </c:extLst>
            </c:dLbl>
            <c:dLbl>
              <c:idx val="2"/>
              <c:layout>
                <c:manualLayout>
                  <c:x val="0"/>
                  <c:y val="9.3030421053546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79A-43A1-86E4-E54BA79F278D}"/>
                </c:ext>
              </c:extLst>
            </c:dLbl>
            <c:dLbl>
              <c:idx val="3"/>
              <c:layout>
                <c:manualLayout>
                  <c:x val="0"/>
                  <c:y val="9.1733482066559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79A-43A1-86E4-E54BA79F278D}"/>
                </c:ext>
              </c:extLst>
            </c:dLbl>
            <c:dLbl>
              <c:idx val="4"/>
              <c:layout>
                <c:manualLayout>
                  <c:x val="3.0985228346431002E-17"/>
                  <c:y val="9.98212021490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79A-43A1-86E4-E54BA79F278D}"/>
                </c:ext>
              </c:extLst>
            </c:dLbl>
            <c:dLbl>
              <c:idx val="5"/>
              <c:layout>
                <c:manualLayout>
                  <c:x val="0"/>
                  <c:y val="9.50778729568602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79A-43A1-86E4-E54BA79F278D}"/>
                </c:ext>
              </c:extLst>
            </c:dLbl>
            <c:dLbl>
              <c:idx val="6"/>
              <c:layout>
                <c:manualLayout>
                  <c:x val="0"/>
                  <c:y val="9.303042105354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79A-43A1-86E4-E54BA79F278D}"/>
                </c:ext>
              </c:extLst>
            </c:dLbl>
            <c:dLbl>
              <c:idx val="7"/>
              <c:layout>
                <c:manualLayout>
                  <c:x val="0"/>
                  <c:y val="9.6374811943846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79A-43A1-86E4-E54BA79F278D}"/>
                </c:ext>
              </c:extLst>
            </c:dLbl>
            <c:dLbl>
              <c:idx val="8"/>
              <c:layout>
                <c:manualLayout>
                  <c:x val="8.9020773593326405E-4"/>
                  <c:y val="8.9686030163245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79A-43A1-86E4-E54BA79F278D}"/>
                </c:ext>
              </c:extLst>
            </c:dLbl>
            <c:dLbl>
              <c:idx val="9"/>
              <c:layout>
                <c:manualLayout>
                  <c:x val="-7.0095097252298704E-8"/>
                  <c:y val="8.6341639272945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79A-43A1-86E4-E54BA79F278D}"/>
                </c:ext>
              </c:extLst>
            </c:dLbl>
            <c:dLbl>
              <c:idx val="10"/>
              <c:layout>
                <c:manualLayout>
                  <c:x val="-7.0095097252298704E-8"/>
                  <c:y val="9.90706016717213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79A-43A1-86E4-E54BA79F278D}"/>
                </c:ext>
              </c:extLst>
            </c:dLbl>
            <c:dLbl>
              <c:idx val="11"/>
              <c:layout>
                <c:manualLayout>
                  <c:x val="0"/>
                  <c:y val="9.3030421053546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79A-43A1-86E4-E54BA79F278D}"/>
                </c:ext>
              </c:extLst>
            </c:dLbl>
            <c:dLbl>
              <c:idx val="12"/>
              <c:layout>
                <c:manualLayout>
                  <c:x val="0"/>
                  <c:y val="8.6341639272945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79A-43A1-86E4-E54BA79F278D}"/>
                </c:ext>
              </c:extLst>
            </c:dLbl>
            <c:dLbl>
              <c:idx val="13"/>
              <c:layout>
                <c:manualLayout>
                  <c:x val="8.4506649326074204E-4"/>
                  <c:y val="9.303042105354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79A-43A1-86E4-E54BA79F278D}"/>
                </c:ext>
              </c:extLst>
            </c:dLbl>
            <c:dLbl>
              <c:idx val="14"/>
              <c:layout>
                <c:manualLayout>
                  <c:x val="0"/>
                  <c:y val="8.6341639272945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79A-43A1-86E4-E54BA79F278D}"/>
                </c:ext>
              </c:extLst>
            </c:dLbl>
            <c:dLbl>
              <c:idx val="15"/>
              <c:layout>
                <c:manualLayout>
                  <c:x val="8.4506649326074204E-4"/>
                  <c:y val="8.9686030163245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579A-43A1-86E4-E54BA79F278D}"/>
                </c:ext>
              </c:extLst>
            </c:dLbl>
            <c:dLbl>
              <c:idx val="16"/>
              <c:layout>
                <c:manualLayout>
                  <c:x val="0"/>
                  <c:y val="9.50778729568602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579A-43A1-86E4-E54BA79F278D}"/>
                </c:ext>
              </c:extLst>
            </c:dLbl>
            <c:dLbl>
              <c:idx val="17"/>
              <c:layout>
                <c:manualLayout>
                  <c:x val="0"/>
                  <c:y val="9.5726210781420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579A-43A1-86E4-E54BA79F278D}"/>
                </c:ext>
              </c:extLst>
            </c:dLbl>
            <c:dLbl>
              <c:idx val="18"/>
              <c:layout>
                <c:manualLayout>
                  <c:x val="-5.0959135749750001E-5"/>
                  <c:y val="8.6341639272945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79A-43A1-86E4-E54BA79F278D}"/>
                </c:ext>
              </c:extLst>
            </c:dLbl>
            <c:spPr>
              <a:noFill/>
              <a:ln>
                <a:noFill/>
              </a:ln>
              <a:effectLst/>
            </c:spPr>
            <c:txPr>
              <a:bodyPr rot="-5400000" vert="horz" wrap="square" lIns="38100" tIns="19050" rIns="38100" bIns="19050" anchor="ctr">
                <a:spAutoFit/>
              </a:bodyPr>
              <a:lstStyle/>
              <a:p>
                <a:pPr>
                  <a:defRPr sz="11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(2)'!$U$93:$U$111</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(2)'!$W$93:$W$111</c:f>
              <c:numCache>
                <c:formatCode>0%</c:formatCode>
                <c:ptCount val="19"/>
                <c:pt idx="0">
                  <c:v>0.49</c:v>
                </c:pt>
                <c:pt idx="1">
                  <c:v>0.51</c:v>
                </c:pt>
                <c:pt idx="2">
                  <c:v>0.49</c:v>
                </c:pt>
                <c:pt idx="3">
                  <c:v>0.42</c:v>
                </c:pt>
                <c:pt idx="4">
                  <c:v>0.22</c:v>
                </c:pt>
                <c:pt idx="5">
                  <c:v>0.27</c:v>
                </c:pt>
                <c:pt idx="6">
                  <c:v>0.28999999999999998</c:v>
                </c:pt>
                <c:pt idx="7">
                  <c:v>0.28999999999999998</c:v>
                </c:pt>
                <c:pt idx="8">
                  <c:v>0.39</c:v>
                </c:pt>
                <c:pt idx="9">
                  <c:v>0.36</c:v>
                </c:pt>
                <c:pt idx="10">
                  <c:v>0.37</c:v>
                </c:pt>
                <c:pt idx="11">
                  <c:v>0.43</c:v>
                </c:pt>
                <c:pt idx="12">
                  <c:v>0.48</c:v>
                </c:pt>
                <c:pt idx="13">
                  <c:v>0.42</c:v>
                </c:pt>
                <c:pt idx="14">
                  <c:v>0.32</c:v>
                </c:pt>
                <c:pt idx="15">
                  <c:v>0.42</c:v>
                </c:pt>
                <c:pt idx="16">
                  <c:v>0.28000000000000003</c:v>
                </c:pt>
                <c:pt idx="17">
                  <c:v>0.39</c:v>
                </c:pt>
                <c:pt idx="18">
                  <c:v>0.3</c:v>
                </c:pt>
              </c:numCache>
            </c:numRef>
          </c:val>
          <c:extLst>
            <c:ext xmlns:c16="http://schemas.microsoft.com/office/drawing/2014/chart" uri="{C3380CC4-5D6E-409C-BE32-E72D297353CC}">
              <c16:uniqueId val="{00000027-579A-43A1-86E4-E54BA79F278D}"/>
            </c:ext>
          </c:extLst>
        </c:ser>
        <c:ser>
          <c:idx val="1"/>
          <c:order val="2"/>
          <c:tx>
            <c:strRef>
              <c:f>'Datos Visor (2)'!$X$92</c:f>
              <c:strCache>
                <c:ptCount val="1"/>
                <c:pt idx="0">
                  <c:v>MALO</c:v>
                </c:pt>
              </c:strCache>
            </c:strRef>
          </c:tx>
          <c:spPr>
            <a:solidFill>
              <a:srgbClr val="C00000"/>
            </a:solidFill>
          </c:spPr>
          <c:invertIfNegative val="0"/>
          <c:dLbls>
            <c:dLbl>
              <c:idx val="0"/>
              <c:layout>
                <c:manualLayout>
                  <c:x val="8.3922353716729399E-4"/>
                  <c:y val="9.1733482066559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579A-43A1-86E4-E54BA79F278D}"/>
                </c:ext>
              </c:extLst>
            </c:dLbl>
            <c:dLbl>
              <c:idx val="1"/>
              <c:layout>
                <c:manualLayout>
                  <c:x val="8.3922353716731003E-4"/>
                  <c:y val="9.31323328074475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79A-43A1-86E4-E54BA79F278D}"/>
                </c:ext>
              </c:extLst>
            </c:dLbl>
            <c:dLbl>
              <c:idx val="2"/>
              <c:layout>
                <c:manualLayout>
                  <c:x val="-1.83281699006061E-3"/>
                  <c:y val="8.2576433021079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79A-43A1-86E4-E54BA79F278D}"/>
                </c:ext>
              </c:extLst>
            </c:dLbl>
            <c:dLbl>
              <c:idx val="3"/>
              <c:layout>
                <c:manualLayout>
                  <c:x val="-6.6080593477739699E-8"/>
                  <c:y val="8.64435510268465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79A-43A1-86E4-E54BA79F278D}"/>
                </c:ext>
              </c:extLst>
            </c:dLbl>
            <c:dLbl>
              <c:idx val="4"/>
              <c:layout>
                <c:manualLayout>
                  <c:x val="-3.2637233194211603E-17"/>
                  <c:y val="9.9039986872336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79A-43A1-86E4-E54BA79F278D}"/>
                </c:ext>
              </c:extLst>
            </c:dLbl>
            <c:dLbl>
              <c:idx val="5"/>
              <c:layout>
                <c:manualLayout>
                  <c:x val="8.6254998666493703E-4"/>
                  <c:y val="5.8151584122096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79A-43A1-86E4-E54BA79F278D}"/>
                </c:ext>
              </c:extLst>
            </c:dLbl>
            <c:dLbl>
              <c:idx val="6"/>
              <c:layout>
                <c:manualLayout>
                  <c:x val="0"/>
                  <c:y val="0.1003675406587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79A-43A1-86E4-E54BA79F278D}"/>
                </c:ext>
              </c:extLst>
            </c:dLbl>
            <c:dLbl>
              <c:idx val="7"/>
              <c:layout>
                <c:manualLayout>
                  <c:x val="8.4503862939333595E-4"/>
                  <c:y val="9.5726210781420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79A-43A1-86E4-E54BA79F278D}"/>
                </c:ext>
              </c:extLst>
            </c:dLbl>
            <c:dLbl>
              <c:idx val="8"/>
              <c:layout>
                <c:manualLayout>
                  <c:x val="6.1542348449807395E-17"/>
                  <c:y val="9.5726210781420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79A-43A1-86E4-E54BA79F278D}"/>
                </c:ext>
              </c:extLst>
            </c:dLbl>
            <c:dLbl>
              <c:idx val="9"/>
              <c:layout>
                <c:manualLayout>
                  <c:x val="1.67844707433465E-3"/>
                  <c:y val="9.303042105354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79A-43A1-86E4-E54BA79F278D}"/>
                </c:ext>
              </c:extLst>
            </c:dLbl>
            <c:dLbl>
              <c:idx val="10"/>
              <c:layout>
                <c:manualLayout>
                  <c:x val="8.3922353716729399E-4"/>
                  <c:y val="9.63748119438470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79A-43A1-86E4-E54BA79F278D}"/>
                </c:ext>
              </c:extLst>
            </c:dLbl>
            <c:dLbl>
              <c:idx val="11"/>
              <c:layout>
                <c:manualLayout>
                  <c:x val="8.3919369798214096E-4"/>
                  <c:y val="8.3085120662343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79A-43A1-86E4-E54BA79F278D}"/>
                </c:ext>
              </c:extLst>
            </c:dLbl>
            <c:dLbl>
              <c:idx val="12"/>
              <c:layout>
                <c:manualLayout>
                  <c:x val="1.7017735238322299E-3"/>
                  <c:y val="6.4840365902697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79A-43A1-86E4-E54BA79F278D}"/>
                </c:ext>
              </c:extLst>
            </c:dLbl>
            <c:dLbl>
              <c:idx val="13"/>
              <c:layout>
                <c:manualLayout>
                  <c:x val="2.52936687654744E-3"/>
                  <c:y val="8.6340585921483703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79A-43A1-86E4-E54BA79F278D}"/>
                </c:ext>
              </c:extLst>
            </c:dLbl>
            <c:dLbl>
              <c:idx val="14"/>
              <c:layout>
                <c:manualLayout>
                  <c:x val="2.5351843328534798E-3"/>
                  <c:y val="3.9928480859637398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79A-43A1-86E4-E54BA79F278D}"/>
                </c:ext>
              </c:extLst>
            </c:dLbl>
            <c:dLbl>
              <c:idx val="15"/>
              <c:layout>
                <c:manualLayout>
                  <c:x val="8.4503862939333595E-4"/>
                  <c:y val="8.97879419171469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79A-43A1-86E4-E54BA79F278D}"/>
                </c:ext>
              </c:extLst>
            </c:dLbl>
            <c:dLbl>
              <c:idx val="16"/>
              <c:layout>
                <c:manualLayout>
                  <c:x val="1.6784470743345899E-3"/>
                  <c:y val="9.1084880904133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79A-43A1-86E4-E54BA79F278D}"/>
                </c:ext>
              </c:extLst>
            </c:dLbl>
            <c:dLbl>
              <c:idx val="17"/>
              <c:layout>
                <c:manualLayout>
                  <c:x val="8.4503862939333595E-4"/>
                  <c:y val="9.1733482066559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79A-43A1-86E4-E54BA79F278D}"/>
                </c:ext>
              </c:extLst>
            </c:dLbl>
            <c:dLbl>
              <c:idx val="18"/>
              <c:layout>
                <c:manualLayout>
                  <c:x val="2.52936687654744E-3"/>
                  <c:y val="9.303042105354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579A-43A1-86E4-E54BA79F278D}"/>
                </c:ext>
              </c:extLst>
            </c:dLbl>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(2)'!$U$93:$U$111</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(2)'!$X$93:$X$111</c:f>
              <c:numCache>
                <c:formatCode>0%</c:formatCode>
                <c:ptCount val="19"/>
                <c:pt idx="0">
                  <c:v>0.19</c:v>
                </c:pt>
                <c:pt idx="1">
                  <c:v>0.1</c:v>
                </c:pt>
                <c:pt idx="2">
                  <c:v>0.11</c:v>
                </c:pt>
                <c:pt idx="3">
                  <c:v>0.16</c:v>
                </c:pt>
                <c:pt idx="4">
                  <c:v>0.55000000000000004</c:v>
                </c:pt>
                <c:pt idx="5">
                  <c:v>0.06</c:v>
                </c:pt>
                <c:pt idx="6">
                  <c:v>0.24</c:v>
                </c:pt>
                <c:pt idx="7">
                  <c:v>0.21</c:v>
                </c:pt>
                <c:pt idx="8">
                  <c:v>0.19</c:v>
                </c:pt>
                <c:pt idx="9">
                  <c:v>0.21</c:v>
                </c:pt>
                <c:pt idx="10">
                  <c:v>0.24</c:v>
                </c:pt>
                <c:pt idx="11">
                  <c:v>0.1</c:v>
                </c:pt>
                <c:pt idx="12">
                  <c:v>7.0000000000000007E-2</c:v>
                </c:pt>
                <c:pt idx="13">
                  <c:v>0.03</c:v>
                </c:pt>
                <c:pt idx="14">
                  <c:v>0.02</c:v>
                </c:pt>
                <c:pt idx="15">
                  <c:v>0.11</c:v>
                </c:pt>
                <c:pt idx="16">
                  <c:v>0.23</c:v>
                </c:pt>
                <c:pt idx="17">
                  <c:v>0.17</c:v>
                </c:pt>
                <c:pt idx="18">
                  <c:v>0.34</c:v>
                </c:pt>
              </c:numCache>
            </c:numRef>
          </c:val>
          <c:extLst>
            <c:ext xmlns:c16="http://schemas.microsoft.com/office/drawing/2014/chart" uri="{C3380CC4-5D6E-409C-BE32-E72D297353CC}">
              <c16:uniqueId val="{0000003B-579A-43A1-86E4-E54BA79F278D}"/>
            </c:ext>
          </c:extLst>
        </c:ser>
        <c:dLbls>
          <c:showLegendKey val="0"/>
          <c:showVal val="0"/>
          <c:showCatName val="0"/>
          <c:showSerName val="0"/>
          <c:showPercent val="0"/>
          <c:showBubbleSize val="0"/>
        </c:dLbls>
        <c:gapWidth val="150"/>
        <c:shape val="box"/>
        <c:axId val="-2145755200"/>
        <c:axId val="-2145752464"/>
        <c:axId val="0"/>
      </c:bar3DChart>
      <c:catAx>
        <c:axId val="-2145755200"/>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900">
                <a:solidFill>
                  <a:schemeClr val="tx1">
                    <a:lumMod val="65000"/>
                    <a:lumOff val="35000"/>
                  </a:schemeClr>
                </a:solidFill>
              </a:defRPr>
            </a:pPr>
            <a:endParaRPr lang="es-CO"/>
          </a:p>
        </c:txPr>
        <c:crossAx val="-2145752464"/>
        <c:crosses val="autoZero"/>
        <c:auto val="1"/>
        <c:lblAlgn val="ctr"/>
        <c:lblOffset val="100"/>
        <c:noMultiLvlLbl val="0"/>
      </c:catAx>
      <c:valAx>
        <c:axId val="-2145752464"/>
        <c:scaling>
          <c:orientation val="minMax"/>
          <c:max val="1"/>
        </c:scaling>
        <c:delete val="0"/>
        <c:axPos val="l"/>
        <c:numFmt formatCode="0%" sourceLinked="0"/>
        <c:majorTickMark val="none"/>
        <c:minorTickMark val="none"/>
        <c:tickLblPos val="nextTo"/>
        <c:spPr>
          <a:noFill/>
          <a:ln>
            <a:solidFill>
              <a:schemeClr val="bg1">
                <a:lumMod val="85000"/>
              </a:schemeClr>
            </a:solidFill>
          </a:ln>
          <a:effectLst/>
        </c:spPr>
        <c:txPr>
          <a:bodyPr rot="-60000000" vert="horz"/>
          <a:lstStyle/>
          <a:p>
            <a:pPr>
              <a:defRPr>
                <a:solidFill>
                  <a:schemeClr val="tx1">
                    <a:lumMod val="65000"/>
                    <a:lumOff val="35000"/>
                  </a:schemeClr>
                </a:solidFill>
              </a:defRPr>
            </a:pPr>
            <a:endParaRPr lang="es-CO"/>
          </a:p>
        </c:txPr>
        <c:crossAx val="-2145755200"/>
        <c:crosses val="autoZero"/>
        <c:crossBetween val="between"/>
      </c:valAx>
      <c:spPr>
        <a:noFill/>
        <a:ln>
          <a:noFill/>
        </a:ln>
        <a:effectLst/>
      </c:spPr>
    </c:plotArea>
    <c:legend>
      <c:legendPos val="t"/>
      <c:legendEntry>
        <c:idx val="0"/>
        <c:txPr>
          <a:bodyPr rot="0" vert="horz"/>
          <a:lstStyle/>
          <a:p>
            <a:pPr>
              <a:defRPr sz="1200"/>
            </a:pPr>
            <a:endParaRPr lang="es-CO"/>
          </a:p>
        </c:txPr>
      </c:legendEntry>
      <c:layout>
        <c:manualLayout>
          <c:xMode val="edge"/>
          <c:yMode val="edge"/>
          <c:x val="0.373925847893333"/>
          <c:y val="7.8313943563871596E-3"/>
          <c:w val="0.280242512581312"/>
          <c:h val="7.5853185724084102E-2"/>
        </c:manualLayout>
      </c:layout>
      <c:overlay val="0"/>
      <c:spPr>
        <a:noFill/>
        <a:ln>
          <a:noFill/>
        </a:ln>
        <a:effectLst/>
      </c:spPr>
      <c:txPr>
        <a:bodyPr rot="0" vert="horz"/>
        <a:lstStyle/>
        <a:p>
          <a:pPr>
            <a:defRPr sz="1200"/>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114046152186499E-2"/>
          <c:y val="0.136598518993096"/>
          <c:w val="0.95510893787121798"/>
          <c:h val="0.712652031256373"/>
        </c:manualLayout>
      </c:layout>
      <c:bar3DChart>
        <c:barDir val="col"/>
        <c:grouping val="clustered"/>
        <c:varyColors val="0"/>
        <c:ser>
          <c:idx val="0"/>
          <c:order val="0"/>
          <c:tx>
            <c:strRef>
              <c:f>'Datos Visor (2)'!$V$6</c:f>
              <c:strCache>
                <c:ptCount val="1"/>
                <c:pt idx="0">
                  <c:v>BUENO</c:v>
                </c:pt>
              </c:strCache>
            </c:strRef>
          </c:tx>
          <c:spPr>
            <a:solidFill>
              <a:srgbClr val="00B050"/>
            </a:solidFill>
          </c:spPr>
          <c:invertIfNegative val="0"/>
          <c:dLbls>
            <c:dLbl>
              <c:idx val="0"/>
              <c:layout>
                <c:manualLayout>
                  <c:x val="-9.5923261390888203E-4"/>
                  <c:y val="9.07431560815032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9F-4C72-9AC7-47ECCCDD6D77}"/>
                </c:ext>
              </c:extLst>
            </c:dLbl>
            <c:dLbl>
              <c:idx val="1"/>
              <c:layout>
                <c:manualLayout>
                  <c:x val="0"/>
                  <c:y val="9.4524120918232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9F-4C72-9AC7-47ECCCDD6D77}"/>
                </c:ext>
              </c:extLst>
            </c:dLbl>
            <c:dLbl>
              <c:idx val="2"/>
              <c:layout>
                <c:manualLayout>
                  <c:x val="0"/>
                  <c:y val="9.4524120918232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9F-4C72-9AC7-47ECCCDD6D77}"/>
                </c:ext>
              </c:extLst>
            </c:dLbl>
            <c:dLbl>
              <c:idx val="3"/>
              <c:layout>
                <c:manualLayout>
                  <c:x val="0"/>
                  <c:y val="9.4524120918232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9F-4C72-9AC7-47ECCCDD6D77}"/>
                </c:ext>
              </c:extLst>
            </c:dLbl>
            <c:dLbl>
              <c:idx val="4"/>
              <c:layout>
                <c:manualLayout>
                  <c:x val="-9.5923261390890805E-4"/>
                  <c:y val="9.07431560815031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9F-4C72-9AC7-47ECCCDD6D77}"/>
                </c:ext>
              </c:extLst>
            </c:dLbl>
            <c:dLbl>
              <c:idx val="5"/>
              <c:layout>
                <c:manualLayout>
                  <c:x val="0"/>
                  <c:y val="9.07431560815032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9F-4C72-9AC7-47ECCCDD6D77}"/>
                </c:ext>
              </c:extLst>
            </c:dLbl>
            <c:dLbl>
              <c:idx val="6"/>
              <c:layout>
                <c:manualLayout>
                  <c:x val="0"/>
                  <c:y val="0.10964798026515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29F-4C72-9AC7-47ECCCDD6D77}"/>
                </c:ext>
              </c:extLst>
            </c:dLbl>
            <c:dLbl>
              <c:idx val="7"/>
              <c:layout>
                <c:manualLayout>
                  <c:x val="-7.0342912412657598E-17"/>
                  <c:y val="9.83050857549619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29F-4C72-9AC7-47ECCCDD6D77}"/>
                </c:ext>
              </c:extLst>
            </c:dLbl>
            <c:dLbl>
              <c:idx val="8"/>
              <c:layout>
                <c:manualLayout>
                  <c:x val="-7.0342912412657598E-17"/>
                  <c:y val="9.8305085754961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29F-4C72-9AC7-47ECCCDD6D77}"/>
                </c:ext>
              </c:extLst>
            </c:dLbl>
            <c:dLbl>
              <c:idx val="9"/>
              <c:layout>
                <c:manualLayout>
                  <c:x val="-7.0342912412657598E-17"/>
                  <c:y val="9.4524120918232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29F-4C72-9AC7-47ECCCDD6D77}"/>
                </c:ext>
              </c:extLst>
            </c:dLbl>
            <c:dLbl>
              <c:idx val="10"/>
              <c:layout>
                <c:manualLayout>
                  <c:x val="-7.0342912412657598E-17"/>
                  <c:y val="9.07431560815032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29F-4C72-9AC7-47ECCCDD6D77}"/>
                </c:ext>
              </c:extLst>
            </c:dLbl>
            <c:dLbl>
              <c:idx val="11"/>
              <c:layout>
                <c:manualLayout>
                  <c:x val="0"/>
                  <c:y val="9.4524120918232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29F-4C72-9AC7-47ECCCDD6D77}"/>
                </c:ext>
              </c:extLst>
            </c:dLbl>
            <c:dLbl>
              <c:idx val="12"/>
              <c:layout>
                <c:manualLayout>
                  <c:x val="9.6029548670194904E-4"/>
                  <c:y val="9.4524120918232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29F-4C72-9AC7-47ECCCDD6D77}"/>
                </c:ext>
              </c:extLst>
            </c:dLbl>
            <c:dLbl>
              <c:idx val="13"/>
              <c:layout>
                <c:manualLayout>
                  <c:x val="9.6029548670194904E-4"/>
                  <c:y val="9.8305085754961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29F-4C72-9AC7-47ECCCDD6D77}"/>
                </c:ext>
              </c:extLst>
            </c:dLbl>
            <c:dLbl>
              <c:idx val="14"/>
              <c:layout>
                <c:manualLayout>
                  <c:x val="9.6029548670194904E-4"/>
                  <c:y val="0.1020860505916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29F-4C72-9AC7-47ECCCDD6D77}"/>
                </c:ext>
              </c:extLst>
            </c:dLbl>
            <c:dLbl>
              <c:idx val="15"/>
              <c:layout>
                <c:manualLayout>
                  <c:x val="9.6029548670180799E-4"/>
                  <c:y val="0.1020860505916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29F-4C72-9AC7-47ECCCDD6D77}"/>
                </c:ext>
              </c:extLst>
            </c:dLbl>
            <c:dLbl>
              <c:idx val="16"/>
              <c:layout>
                <c:manualLayout>
                  <c:x val="9.6029548670194904E-4"/>
                  <c:y val="9.8305085754961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29F-4C72-9AC7-47ECCCDD6D77}"/>
                </c:ext>
              </c:extLst>
            </c:dLbl>
            <c:dLbl>
              <c:idx val="17"/>
              <c:layout>
                <c:manualLayout>
                  <c:x val="0"/>
                  <c:y val="9.8305085754961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29F-4C72-9AC7-47ECCCDD6D77}"/>
                </c:ext>
              </c:extLst>
            </c:dLbl>
            <c:dLbl>
              <c:idx val="18"/>
              <c:layout>
                <c:manualLayout>
                  <c:x val="9.6029548670194904E-4"/>
                  <c:y val="9.4524120918232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29F-4C72-9AC7-47ECCCDD6D77}"/>
                </c:ext>
              </c:extLst>
            </c:dLbl>
            <c:spPr>
              <a:noFill/>
              <a:ln>
                <a:noFill/>
              </a:ln>
              <a:effectLst/>
            </c:spPr>
            <c:txPr>
              <a:bodyPr rot="-5400000" vert="horz" wrap="square" lIns="38100" tIns="0" rIns="38100" bIns="19050" anchor="t" anchorCtr="1">
                <a:spAutoFit/>
              </a:bodyPr>
              <a:lstStyle/>
              <a:p>
                <a:pPr>
                  <a:defRPr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'Datos Visor (2)'!$U$7:$U$25</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(2)'!$V$7:$V$25</c:f>
              <c:numCache>
                <c:formatCode>0%</c:formatCode>
                <c:ptCount val="19"/>
                <c:pt idx="0">
                  <c:v>0.48</c:v>
                </c:pt>
                <c:pt idx="1">
                  <c:v>0.59</c:v>
                </c:pt>
                <c:pt idx="2">
                  <c:v>0.85</c:v>
                </c:pt>
                <c:pt idx="3">
                  <c:v>0.98</c:v>
                </c:pt>
                <c:pt idx="4">
                  <c:v>0.19</c:v>
                </c:pt>
                <c:pt idx="5">
                  <c:v>0.69</c:v>
                </c:pt>
                <c:pt idx="6">
                  <c:v>1</c:v>
                </c:pt>
                <c:pt idx="7">
                  <c:v>0.92</c:v>
                </c:pt>
                <c:pt idx="8">
                  <c:v>0.94</c:v>
                </c:pt>
                <c:pt idx="9">
                  <c:v>0.73</c:v>
                </c:pt>
                <c:pt idx="10">
                  <c:v>0.73</c:v>
                </c:pt>
                <c:pt idx="11">
                  <c:v>0.61</c:v>
                </c:pt>
                <c:pt idx="12">
                  <c:v>0.89</c:v>
                </c:pt>
                <c:pt idx="13">
                  <c:v>0.79</c:v>
                </c:pt>
                <c:pt idx="14">
                  <c:v>0.56999999999999995</c:v>
                </c:pt>
                <c:pt idx="15">
                  <c:v>0.92</c:v>
                </c:pt>
                <c:pt idx="16">
                  <c:v>0.94</c:v>
                </c:pt>
                <c:pt idx="17">
                  <c:v>0.63</c:v>
                </c:pt>
                <c:pt idx="18">
                  <c:v>0.94</c:v>
                </c:pt>
              </c:numCache>
            </c:numRef>
          </c:val>
          <c:extLst>
            <c:ext xmlns:c16="http://schemas.microsoft.com/office/drawing/2014/chart" uri="{C3380CC4-5D6E-409C-BE32-E72D297353CC}">
              <c16:uniqueId val="{00000013-FDF4-4955-8387-E142A04E4437}"/>
            </c:ext>
          </c:extLst>
        </c:ser>
        <c:ser>
          <c:idx val="1"/>
          <c:order val="1"/>
          <c:tx>
            <c:strRef>
              <c:f>'Datos Visor (2)'!$W$6</c:f>
              <c:strCache>
                <c:ptCount val="1"/>
                <c:pt idx="0">
                  <c:v>REGULAR</c:v>
                </c:pt>
              </c:strCache>
            </c:strRef>
          </c:tx>
          <c:spPr>
            <a:solidFill>
              <a:schemeClr val="accent4"/>
            </a:solidFill>
          </c:spPr>
          <c:invertIfNegative val="0"/>
          <c:dLbls>
            <c:dLbl>
              <c:idx val="0"/>
              <c:layout>
                <c:manualLayout>
                  <c:x val="-9.5923261390887303E-4"/>
                  <c:y val="9.4524120918232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9F-4C72-9AC7-47ECCCDD6D77}"/>
                </c:ext>
              </c:extLst>
            </c:dLbl>
            <c:dLbl>
              <c:idx val="1"/>
              <c:layout>
                <c:manualLayout>
                  <c:x val="0"/>
                  <c:y val="9.8305085754961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9F-4C72-9AC7-47ECCCDD6D77}"/>
                </c:ext>
              </c:extLst>
            </c:dLbl>
            <c:dLbl>
              <c:idx val="2"/>
              <c:layout>
                <c:manualLayout>
                  <c:x val="0"/>
                  <c:y val="8.6962191244773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29F-4C72-9AC7-47ECCCDD6D77}"/>
                </c:ext>
              </c:extLst>
            </c:dLbl>
            <c:dLbl>
              <c:idx val="3"/>
              <c:layout>
                <c:manualLayout>
                  <c:x val="3.8411819468078001E-3"/>
                  <c:y val="0"/>
                </c:manualLayout>
              </c:layout>
              <c:spPr>
                <a:noFill/>
                <a:ln>
                  <a:noFill/>
                </a:ln>
                <a:effectLst/>
              </c:spPr>
              <c:txPr>
                <a:bodyPr rot="-5400000" vert="horz" wrap="square" lIns="38100" tIns="19050" rIns="38100" bIns="19050" anchor="ctr">
                  <a:spAutoFit/>
                </a:bodyPr>
                <a:lstStyle/>
                <a:p>
                  <a:pPr>
                    <a:defRPr b="1">
                      <a:solidFill>
                        <a:schemeClr val="tx2">
                          <a:lumMod val="75000"/>
                        </a:schemeClr>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29F-4C72-9AC7-47ECCCDD6D77}"/>
                </c:ext>
              </c:extLst>
            </c:dLbl>
            <c:dLbl>
              <c:idx val="4"/>
              <c:layout>
                <c:manualLayout>
                  <c:x val="0"/>
                  <c:y val="9.07431560815031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9F-4C72-9AC7-47ECCCDD6D77}"/>
                </c:ext>
              </c:extLst>
            </c:dLbl>
            <c:dLbl>
              <c:idx val="5"/>
              <c:layout>
                <c:manualLayout>
                  <c:x val="9.6135408015185703E-4"/>
                  <c:y val="9.07431560815032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9F-4C72-9AC7-47ECCCDD6D77}"/>
                </c:ext>
              </c:extLst>
            </c:dLbl>
            <c:dLbl>
              <c:idx val="6"/>
              <c:delete val="1"/>
              <c:extLst>
                <c:ext xmlns:c15="http://schemas.microsoft.com/office/drawing/2012/chart" uri="{CE6537A1-D6FC-4f65-9D91-7224C49458BB}"/>
                <c:ext xmlns:c16="http://schemas.microsoft.com/office/drawing/2014/chart" uri="{C3380CC4-5D6E-409C-BE32-E72D297353CC}">
                  <c16:uniqueId val="{0000000E-129F-4C72-9AC7-47ECCCDD6D77}"/>
                </c:ext>
              </c:extLst>
            </c:dLbl>
            <c:dLbl>
              <c:idx val="7"/>
              <c:layout>
                <c:manualLayout>
                  <c:x val="1.92059097340383E-3"/>
                  <c:y val="-1.3863377583753299E-16"/>
                </c:manualLayout>
              </c:layout>
              <c:spPr>
                <a:noFill/>
                <a:ln>
                  <a:noFill/>
                </a:ln>
                <a:effectLst/>
              </c:spPr>
              <c:txPr>
                <a:bodyPr rot="-5400000" vert="horz" wrap="square" lIns="38100" tIns="19050" rIns="38100" bIns="19050" anchor="ctr">
                  <a:spAutoFit/>
                </a:bodyPr>
                <a:lstStyle/>
                <a:p>
                  <a:pPr>
                    <a:defRPr b="1">
                      <a:solidFill>
                        <a:schemeClr val="tx2">
                          <a:lumMod val="75000"/>
                        </a:schemeClr>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29F-4C72-9AC7-47ECCCDD6D77}"/>
                </c:ext>
              </c:extLst>
            </c:dLbl>
            <c:dLbl>
              <c:idx val="8"/>
              <c:layout>
                <c:manualLayout>
                  <c:x val="1.9205909734039E-3"/>
                  <c:y val="0"/>
                </c:manualLayout>
              </c:layout>
              <c:spPr>
                <a:noFill/>
                <a:ln>
                  <a:noFill/>
                </a:ln>
                <a:effectLst/>
              </c:spPr>
              <c:txPr>
                <a:bodyPr rot="-5400000" vert="horz" wrap="square" lIns="38100" tIns="19050" rIns="38100" bIns="19050" anchor="ctr">
                  <a:spAutoFit/>
                </a:bodyPr>
                <a:lstStyle/>
                <a:p>
                  <a:pPr>
                    <a:defRPr b="1">
                      <a:solidFill>
                        <a:schemeClr val="tx2">
                          <a:lumMod val="75000"/>
                        </a:schemeClr>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29F-4C72-9AC7-47ECCCDD6D77}"/>
                </c:ext>
              </c:extLst>
            </c:dLbl>
            <c:dLbl>
              <c:idx val="9"/>
              <c:layout>
                <c:manualLayout>
                  <c:x val="-7.0420855517077603E-17"/>
                  <c:y val="9.4524120918232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29F-4C72-9AC7-47ECCCDD6D77}"/>
                </c:ext>
              </c:extLst>
            </c:dLbl>
            <c:dLbl>
              <c:idx val="10"/>
              <c:layout>
                <c:manualLayout>
                  <c:x val="-1.4084171103415501E-16"/>
                  <c:y val="9.4524120918232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129F-4C72-9AC7-47ECCCDD6D77}"/>
                </c:ext>
              </c:extLst>
            </c:dLbl>
            <c:dLbl>
              <c:idx val="11"/>
              <c:layout>
                <c:manualLayout>
                  <c:x val="-7.0420855517077603E-17"/>
                  <c:y val="9.4524120918232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129F-4C72-9AC7-47ECCCDD6D77}"/>
                </c:ext>
              </c:extLst>
            </c:dLbl>
            <c:dLbl>
              <c:idx val="12"/>
              <c:layout>
                <c:manualLayout>
                  <c:x val="1.9205909734039E-3"/>
                  <c:y val="0"/>
                </c:manualLayout>
              </c:layout>
              <c:spPr>
                <a:noFill/>
                <a:ln>
                  <a:noFill/>
                </a:ln>
                <a:effectLst/>
              </c:spPr>
              <c:txPr>
                <a:bodyPr rot="-5400000" vert="horz" wrap="square" lIns="38100" tIns="19050" rIns="38100" bIns="19050" anchor="ctr">
                  <a:spAutoFit/>
                </a:bodyPr>
                <a:lstStyle/>
                <a:p>
                  <a:pPr>
                    <a:defRPr b="1">
                      <a:solidFill>
                        <a:schemeClr val="tx2">
                          <a:lumMod val="75000"/>
                        </a:schemeClr>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29F-4C72-9AC7-47ECCCDD6D77}"/>
                </c:ext>
              </c:extLst>
            </c:dLbl>
            <c:dLbl>
              <c:idx val="13"/>
              <c:layout>
                <c:manualLayout>
                  <c:x val="-1.4084171103415501E-16"/>
                  <c:y val="9.8305085754961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29F-4C72-9AC7-47ECCCDD6D77}"/>
                </c:ext>
              </c:extLst>
            </c:dLbl>
            <c:dLbl>
              <c:idx val="14"/>
              <c:layout>
                <c:manualLayout>
                  <c:x val="0"/>
                  <c:y val="9.4524120918232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29F-4C72-9AC7-47ECCCDD6D77}"/>
                </c:ext>
              </c:extLst>
            </c:dLbl>
            <c:dLbl>
              <c:idx val="15"/>
              <c:layout>
                <c:manualLayout>
                  <c:x val="2.8808864601058502E-3"/>
                  <c:y val="0"/>
                </c:manualLayout>
              </c:layout>
              <c:spPr>
                <a:noFill/>
                <a:ln>
                  <a:noFill/>
                </a:ln>
                <a:effectLst/>
              </c:spPr>
              <c:txPr>
                <a:bodyPr rot="-5400000" vert="horz" wrap="square" lIns="38100" tIns="19050" rIns="38100" bIns="19050" anchor="ctr">
                  <a:spAutoFit/>
                </a:bodyPr>
                <a:lstStyle/>
                <a:p>
                  <a:pPr>
                    <a:defRPr b="1">
                      <a:solidFill>
                        <a:schemeClr val="tx2">
                          <a:lumMod val="75000"/>
                        </a:schemeClr>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29F-4C72-9AC7-47ECCCDD6D77}"/>
                </c:ext>
              </c:extLst>
            </c:dLbl>
            <c:dLbl>
              <c:idx val="16"/>
              <c:layout>
                <c:manualLayout>
                  <c:x val="1.9205909734039E-3"/>
                  <c:y val="0"/>
                </c:manualLayout>
              </c:layout>
              <c:spPr>
                <a:noFill/>
                <a:ln>
                  <a:noFill/>
                </a:ln>
                <a:effectLst/>
              </c:spPr>
              <c:txPr>
                <a:bodyPr rot="-5400000" vert="horz" wrap="square" lIns="38100" tIns="19050" rIns="38100" bIns="19050" anchor="ctr">
                  <a:spAutoFit/>
                </a:bodyPr>
                <a:lstStyle/>
                <a:p>
                  <a:pPr>
                    <a:defRPr b="1">
                      <a:solidFill>
                        <a:schemeClr val="tx2">
                          <a:lumMod val="75000"/>
                        </a:schemeClr>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29F-4C72-9AC7-47ECCCDD6D77}"/>
                </c:ext>
              </c:extLst>
            </c:dLbl>
            <c:dLbl>
              <c:idx val="17"/>
              <c:layout>
                <c:manualLayout>
                  <c:x val="0"/>
                  <c:y val="9.4524120918232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129F-4C72-9AC7-47ECCCDD6D77}"/>
                </c:ext>
              </c:extLst>
            </c:dLbl>
            <c:dLbl>
              <c:idx val="18"/>
              <c:layout>
                <c:manualLayout>
                  <c:x val="3.8411819468078001E-3"/>
                  <c:y val="-3.7809648367293099E-3"/>
                </c:manualLayout>
              </c:layout>
              <c:spPr>
                <a:noFill/>
                <a:ln>
                  <a:noFill/>
                </a:ln>
                <a:effectLst/>
              </c:spPr>
              <c:txPr>
                <a:bodyPr rot="-5400000" vert="horz" wrap="square" lIns="38100" tIns="19050" rIns="38100" bIns="19050" anchor="ctr">
                  <a:spAutoFit/>
                </a:bodyPr>
                <a:lstStyle/>
                <a:p>
                  <a:pPr>
                    <a:defRPr b="1">
                      <a:solidFill>
                        <a:schemeClr val="tx2">
                          <a:lumMod val="75000"/>
                        </a:schemeClr>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29F-4C72-9AC7-47ECCCDD6D77}"/>
                </c:ext>
              </c:extLst>
            </c:dLbl>
            <c:spPr>
              <a:noFill/>
              <a:ln>
                <a:noFill/>
              </a:ln>
              <a:effectLst/>
            </c:spPr>
            <c:txPr>
              <a:bodyPr rot="-5400000" vert="horz" wrap="square" lIns="38100" tIns="19050" rIns="38100" bIns="19050" anchor="ctr">
                <a:spAutoFit/>
              </a:bodyPr>
              <a:lstStyle/>
              <a:p>
                <a:pPr>
                  <a:defRPr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(2)'!$U$7:$U$25</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(2)'!$W$7:$W$25</c:f>
              <c:numCache>
                <c:formatCode>0%</c:formatCode>
                <c:ptCount val="19"/>
                <c:pt idx="0">
                  <c:v>0.51</c:v>
                </c:pt>
                <c:pt idx="1">
                  <c:v>0.4</c:v>
                </c:pt>
                <c:pt idx="2">
                  <c:v>0.14000000000000001</c:v>
                </c:pt>
                <c:pt idx="3">
                  <c:v>0.02</c:v>
                </c:pt>
                <c:pt idx="4">
                  <c:v>0.81</c:v>
                </c:pt>
                <c:pt idx="5">
                  <c:v>0.3</c:v>
                </c:pt>
                <c:pt idx="6">
                  <c:v>0</c:v>
                </c:pt>
                <c:pt idx="7">
                  <c:v>0.08</c:v>
                </c:pt>
                <c:pt idx="8">
                  <c:v>0.06</c:v>
                </c:pt>
                <c:pt idx="9">
                  <c:v>0.26</c:v>
                </c:pt>
                <c:pt idx="10">
                  <c:v>0.26</c:v>
                </c:pt>
                <c:pt idx="11">
                  <c:v>0.38</c:v>
                </c:pt>
                <c:pt idx="12">
                  <c:v>0.1</c:v>
                </c:pt>
                <c:pt idx="13">
                  <c:v>0.21</c:v>
                </c:pt>
                <c:pt idx="14">
                  <c:v>0.41</c:v>
                </c:pt>
                <c:pt idx="15">
                  <c:v>7.0000000000000007E-2</c:v>
                </c:pt>
                <c:pt idx="16">
                  <c:v>0.06</c:v>
                </c:pt>
                <c:pt idx="17">
                  <c:v>0.35</c:v>
                </c:pt>
                <c:pt idx="18">
                  <c:v>0.06</c:v>
                </c:pt>
              </c:numCache>
            </c:numRef>
          </c:val>
          <c:extLst>
            <c:ext xmlns:c16="http://schemas.microsoft.com/office/drawing/2014/chart" uri="{C3380CC4-5D6E-409C-BE32-E72D297353CC}">
              <c16:uniqueId val="{00000027-FDF4-4955-8387-E142A04E4437}"/>
            </c:ext>
          </c:extLst>
        </c:ser>
        <c:ser>
          <c:idx val="5"/>
          <c:order val="2"/>
          <c:tx>
            <c:strRef>
              <c:f>'Datos Visor (2)'!$X$6</c:f>
              <c:strCache>
                <c:ptCount val="1"/>
                <c:pt idx="0">
                  <c:v>MALO</c:v>
                </c:pt>
              </c:strCache>
            </c:strRef>
          </c:tx>
          <c:spPr>
            <a:solidFill>
              <a:srgbClr val="C00000"/>
            </a:solidFill>
          </c:spPr>
          <c:invertIfNegative val="0"/>
          <c:dLbls>
            <c:dLbl>
              <c:idx val="0"/>
              <c:layout>
                <c:manualLayout>
                  <c:x val="3.8411819468078001E-3"/>
                  <c:y val="-1.3863377583753299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29F-4C72-9AC7-47ECCCDD6D77}"/>
                </c:ext>
              </c:extLst>
            </c:dLbl>
            <c:dLbl>
              <c:idx val="1"/>
              <c:layout>
                <c:manualLayout>
                  <c:x val="2.880886460105860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29F-4C72-9AC7-47ECCCDD6D77}"/>
                </c:ext>
              </c:extLst>
            </c:dLbl>
            <c:dLbl>
              <c:idx val="2"/>
              <c:layout>
                <c:manualLayout>
                  <c:x val="3.8411819468077602E-3"/>
                  <c:y val="3.78096483672930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29F-4C72-9AC7-47ECCCDD6D77}"/>
                </c:ext>
              </c:extLst>
            </c:dLbl>
            <c:dLbl>
              <c:idx val="3"/>
              <c:delete val="1"/>
              <c:extLst>
                <c:ext xmlns:c15="http://schemas.microsoft.com/office/drawing/2012/chart" uri="{CE6537A1-D6FC-4f65-9D91-7224C49458BB}"/>
                <c:ext xmlns:c16="http://schemas.microsoft.com/office/drawing/2014/chart" uri="{C3380CC4-5D6E-409C-BE32-E72D297353CC}">
                  <c16:uniqueId val="{0000000B-129F-4C72-9AC7-47ECCCDD6D77}"/>
                </c:ext>
              </c:extLst>
            </c:dLbl>
            <c:dLbl>
              <c:idx val="4"/>
              <c:delete val="1"/>
              <c:extLst>
                <c:ext xmlns:c15="http://schemas.microsoft.com/office/drawing/2012/chart" uri="{CE6537A1-D6FC-4f65-9D91-7224C49458BB}"/>
                <c:ext xmlns:c16="http://schemas.microsoft.com/office/drawing/2014/chart" uri="{C3380CC4-5D6E-409C-BE32-E72D297353CC}">
                  <c16:uniqueId val="{0000000A-129F-4C72-9AC7-47ECCCDD6D77}"/>
                </c:ext>
              </c:extLst>
            </c:dLbl>
            <c:dLbl>
              <c:idx val="5"/>
              <c:layout>
                <c:manualLayout>
                  <c:x val="3.841181946807800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29F-4C72-9AC7-47ECCCDD6D77}"/>
                </c:ext>
              </c:extLst>
            </c:dLbl>
            <c:dLbl>
              <c:idx val="6"/>
              <c:delete val="1"/>
              <c:extLst>
                <c:ext xmlns:c15="http://schemas.microsoft.com/office/drawing/2012/chart" uri="{CE6537A1-D6FC-4f65-9D91-7224C49458BB}"/>
                <c:ext xmlns:c16="http://schemas.microsoft.com/office/drawing/2014/chart" uri="{C3380CC4-5D6E-409C-BE32-E72D297353CC}">
                  <c16:uniqueId val="{0000000D-129F-4C72-9AC7-47ECCCDD6D77}"/>
                </c:ext>
              </c:extLst>
            </c:dLbl>
            <c:dLbl>
              <c:idx val="8"/>
              <c:delete val="1"/>
              <c:extLst>
                <c:ext xmlns:c15="http://schemas.microsoft.com/office/drawing/2012/chart" uri="{CE6537A1-D6FC-4f65-9D91-7224C49458BB}"/>
                <c:ext xmlns:c16="http://schemas.microsoft.com/office/drawing/2014/chart" uri="{C3380CC4-5D6E-409C-BE32-E72D297353CC}">
                  <c16:uniqueId val="{0000001D-129F-4C72-9AC7-47ECCCDD6D77}"/>
                </c:ext>
              </c:extLst>
            </c:dLbl>
            <c:dLbl>
              <c:idx val="13"/>
              <c:delete val="1"/>
              <c:extLst>
                <c:ext xmlns:c15="http://schemas.microsoft.com/office/drawing/2012/chart" uri="{CE6537A1-D6FC-4f65-9D91-7224C49458BB}"/>
                <c:ext xmlns:c16="http://schemas.microsoft.com/office/drawing/2014/chart" uri="{C3380CC4-5D6E-409C-BE32-E72D297353CC}">
                  <c16:uniqueId val="{0000002C-129F-4C72-9AC7-47ECCCDD6D77}"/>
                </c:ext>
              </c:extLst>
            </c:dLbl>
            <c:dLbl>
              <c:idx val="14"/>
              <c:layout>
                <c:manualLayout>
                  <c:x val="1.920590973403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29F-4C72-9AC7-47ECCCDD6D77}"/>
                </c:ext>
              </c:extLst>
            </c:dLbl>
            <c:dLbl>
              <c:idx val="15"/>
              <c:layout>
                <c:manualLayout>
                  <c:x val="3.8411819468078001E-3"/>
                  <c:y val="3.78096483672930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29F-4C72-9AC7-47ECCCDD6D77}"/>
                </c:ext>
              </c:extLst>
            </c:dLbl>
            <c:dLbl>
              <c:idx val="16"/>
              <c:delete val="1"/>
              <c:extLst>
                <c:ext xmlns:c15="http://schemas.microsoft.com/office/drawing/2012/chart" uri="{CE6537A1-D6FC-4f65-9D91-7224C49458BB}"/>
                <c:ext xmlns:c16="http://schemas.microsoft.com/office/drawing/2014/chart" uri="{C3380CC4-5D6E-409C-BE32-E72D297353CC}">
                  <c16:uniqueId val="{0000001C-129F-4C72-9AC7-47ECCCDD6D77}"/>
                </c:ext>
              </c:extLst>
            </c:dLbl>
            <c:dLbl>
              <c:idx val="17"/>
              <c:layout>
                <c:manualLayout>
                  <c:x val="3.8411819468078001E-3"/>
                  <c:y val="-1.3863377583753299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29F-4C72-9AC7-47ECCCDD6D77}"/>
                </c:ext>
              </c:extLst>
            </c:dLbl>
            <c:dLbl>
              <c:idx val="18"/>
              <c:delete val="1"/>
              <c:extLst>
                <c:ext xmlns:c15="http://schemas.microsoft.com/office/drawing/2012/chart" uri="{CE6537A1-D6FC-4f65-9D91-7224C49458BB}"/>
                <c:ext xmlns:c16="http://schemas.microsoft.com/office/drawing/2014/chart" uri="{C3380CC4-5D6E-409C-BE32-E72D297353CC}">
                  <c16:uniqueId val="{0000001B-129F-4C72-9AC7-47ECCCDD6D77}"/>
                </c:ext>
              </c:extLst>
            </c:dLbl>
            <c:spPr>
              <a:noFill/>
              <a:ln>
                <a:noFill/>
              </a:ln>
              <a:effectLst/>
            </c:spPr>
            <c:txPr>
              <a:bodyPr rot="-5400000" vert="horz" wrap="square" lIns="38100" tIns="19050" rIns="38100" bIns="19050" anchor="ctr">
                <a:spAutoFit/>
              </a:bodyPr>
              <a:lstStyle/>
              <a:p>
                <a:pPr>
                  <a:defRPr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(2)'!$U$7:$U$25</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(2)'!$X$7:$X$25</c:f>
              <c:numCache>
                <c:formatCode>0%</c:formatCode>
                <c:ptCount val="19"/>
                <c:pt idx="0">
                  <c:v>0.01</c:v>
                </c:pt>
                <c:pt idx="1">
                  <c:v>0.01</c:v>
                </c:pt>
                <c:pt idx="2">
                  <c:v>0.01</c:v>
                </c:pt>
                <c:pt idx="3">
                  <c:v>0</c:v>
                </c:pt>
                <c:pt idx="4">
                  <c:v>0</c:v>
                </c:pt>
                <c:pt idx="5">
                  <c:v>0.01</c:v>
                </c:pt>
                <c:pt idx="6">
                  <c:v>0</c:v>
                </c:pt>
                <c:pt idx="7">
                  <c:v>0</c:v>
                </c:pt>
                <c:pt idx="8">
                  <c:v>0</c:v>
                </c:pt>
                <c:pt idx="9">
                  <c:v>0.01</c:v>
                </c:pt>
                <c:pt idx="10">
                  <c:v>0.01</c:v>
                </c:pt>
                <c:pt idx="11">
                  <c:v>0.01</c:v>
                </c:pt>
                <c:pt idx="12">
                  <c:v>0.01</c:v>
                </c:pt>
                <c:pt idx="13">
                  <c:v>0</c:v>
                </c:pt>
                <c:pt idx="14">
                  <c:v>0.02</c:v>
                </c:pt>
                <c:pt idx="15">
                  <c:v>0.01</c:v>
                </c:pt>
                <c:pt idx="16">
                  <c:v>0</c:v>
                </c:pt>
                <c:pt idx="17">
                  <c:v>0.02</c:v>
                </c:pt>
                <c:pt idx="18">
                  <c:v>0</c:v>
                </c:pt>
              </c:numCache>
            </c:numRef>
          </c:val>
          <c:extLst>
            <c:ext xmlns:c16="http://schemas.microsoft.com/office/drawing/2014/chart" uri="{C3380CC4-5D6E-409C-BE32-E72D297353CC}">
              <c16:uniqueId val="{0000003B-FDF4-4955-8387-E142A04E4437}"/>
            </c:ext>
          </c:extLst>
        </c:ser>
        <c:dLbls>
          <c:showLegendKey val="0"/>
          <c:showVal val="0"/>
          <c:showCatName val="0"/>
          <c:showSerName val="0"/>
          <c:showPercent val="0"/>
          <c:showBubbleSize val="0"/>
        </c:dLbls>
        <c:gapWidth val="150"/>
        <c:shape val="box"/>
        <c:axId val="-2137144368"/>
        <c:axId val="-2137141584"/>
        <c:axId val="0"/>
      </c:bar3DChart>
      <c:catAx>
        <c:axId val="-2137144368"/>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800">
                <a:solidFill>
                  <a:schemeClr val="tx1">
                    <a:lumMod val="65000"/>
                    <a:lumOff val="35000"/>
                  </a:schemeClr>
                </a:solidFill>
              </a:defRPr>
            </a:pPr>
            <a:endParaRPr lang="es-CO"/>
          </a:p>
        </c:txPr>
        <c:crossAx val="-2137141584"/>
        <c:crosses val="autoZero"/>
        <c:auto val="1"/>
        <c:lblAlgn val="ctr"/>
        <c:lblOffset val="100"/>
        <c:noMultiLvlLbl val="0"/>
      </c:catAx>
      <c:valAx>
        <c:axId val="-2137141584"/>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a:solidFill>
                  <a:schemeClr val="tx1">
                    <a:lumMod val="65000"/>
                    <a:lumOff val="35000"/>
                  </a:schemeClr>
                </a:solidFill>
              </a:defRPr>
            </a:pPr>
            <a:endParaRPr lang="es-CO"/>
          </a:p>
        </c:txPr>
        <c:crossAx val="-2137144368"/>
        <c:crosses val="autoZero"/>
        <c:crossBetween val="between"/>
      </c:valAx>
      <c:spPr>
        <a:noFill/>
        <a:ln>
          <a:noFill/>
        </a:ln>
        <a:effectLst/>
      </c:spPr>
    </c:plotArea>
    <c:legend>
      <c:legendPos val="t"/>
      <c:layout>
        <c:manualLayout>
          <c:xMode val="edge"/>
          <c:yMode val="edge"/>
          <c:x val="0.398766974617419"/>
          <c:y val="3.8752647116309302E-3"/>
          <c:w val="0.21944834606281799"/>
          <c:h val="8.5647072814505704E-2"/>
        </c:manualLayout>
      </c:layout>
      <c:overlay val="0"/>
      <c:spPr>
        <a:noFill/>
        <a:ln>
          <a:noFill/>
        </a:ln>
        <a:effectLst/>
      </c:spPr>
      <c:txPr>
        <a:bodyPr rot="0" vert="horz"/>
        <a:lstStyle/>
        <a:p>
          <a:pPr>
            <a:defRPr sz="1200"/>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[Visor-malla-vial-2020-II_31-dic-2020.xlsx]Troncal!Tabla dinámica1</c:name>
    <c:fmtId val="2"/>
  </c:pivotSource>
  <c:chart>
    <c:autoTitleDeleted val="0"/>
    <c:pivotFmts>
      <c:pivotFmt>
        <c:idx val="0"/>
        <c:spPr>
          <a:solidFill>
            <a:srgbClr val="92D050"/>
          </a:solidFill>
        </c:spPr>
        <c:marker>
          <c:symbol val="none"/>
        </c:marker>
        <c:dLbl>
          <c:idx val="0"/>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C000"/>
          </a:solidFill>
        </c:spPr>
        <c:marker>
          <c:symbol val="none"/>
        </c:marker>
        <c:dLbl>
          <c:idx val="0"/>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C00000"/>
          </a:solidFill>
        </c:spPr>
        <c:marker>
          <c:symbol val="none"/>
        </c:marker>
        <c:dLbl>
          <c:idx val="0"/>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92D050"/>
          </a:solidFill>
        </c:spPr>
        <c:marker>
          <c:symbol val="none"/>
        </c:marker>
        <c:dLbl>
          <c:idx val="0"/>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FFC000"/>
          </a:solidFill>
        </c:spPr>
        <c:marker>
          <c:symbol val="none"/>
        </c:marker>
        <c:dLbl>
          <c:idx val="0"/>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C00000"/>
          </a:solidFill>
        </c:spPr>
        <c:marker>
          <c:symbol val="none"/>
        </c:marker>
        <c:dLbl>
          <c:idx val="0"/>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92D050"/>
          </a:solidFill>
        </c:spPr>
        <c:marker>
          <c:symbol val="none"/>
        </c:marker>
        <c:dLbl>
          <c:idx val="0"/>
          <c:spPr>
            <a:noFill/>
            <a:ln>
              <a:noFill/>
            </a:ln>
            <a:effectLst/>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FFC000"/>
          </a:solidFill>
        </c:spPr>
        <c:marker>
          <c:symbol val="none"/>
        </c:marker>
        <c:dLbl>
          <c:idx val="0"/>
          <c:spPr>
            <a:noFill/>
            <a:ln>
              <a:noFill/>
            </a:ln>
            <a:effectLst/>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C00000"/>
          </a:solidFill>
        </c:spPr>
        <c:marker>
          <c:symbol val="none"/>
        </c:marker>
        <c:dLbl>
          <c:idx val="0"/>
          <c:spPr>
            <a:noFill/>
            <a:ln>
              <a:noFill/>
            </a:ln>
            <a:effectLst/>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c:spPr>
        <c:marker>
          <c:symbol val="none"/>
        </c:marker>
        <c:dLbl>
          <c:idx val="0"/>
          <c:spPr>
            <a:noFill/>
            <a:ln>
              <a:noFill/>
            </a:ln>
            <a:effectLst/>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4"/>
          </a:solidFill>
        </c:spPr>
        <c:marker>
          <c:symbol val="none"/>
        </c:marker>
        <c:dLbl>
          <c:idx val="0"/>
          <c:spPr>
            <a:noFill/>
            <a:ln>
              <a:noFill/>
            </a:ln>
            <a:effectLst/>
          </c:spPr>
          <c:txPr>
            <a:bodyPr/>
            <a:lstStyle/>
            <a:p>
              <a:pPr>
                <a:defRPr sz="2000" b="1">
                  <a:solidFill>
                    <a:srgbClr val="FFC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FF0000"/>
          </a:solidFill>
        </c:spPr>
        <c:marker>
          <c:symbol val="none"/>
        </c:marker>
        <c:dLbl>
          <c:idx val="0"/>
          <c:spPr>
            <a:noFill/>
            <a:ln>
              <a:noFill/>
            </a:ln>
            <a:effectLst/>
          </c:spPr>
          <c:txPr>
            <a:bodyPr anchor="t" anchorCtr="0"/>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1"/>
        <c:dLbl>
          <c:idx val="0"/>
          <c:layout>
            <c:manualLayout>
              <c:x val="5.4900760982836597E-2"/>
              <c:y val="-0.12617538282066201"/>
            </c:manualLayout>
          </c:layout>
          <c:spPr/>
          <c:txPr>
            <a:bodyPr/>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2"/>
        <c:dLbl>
          <c:idx val="0"/>
          <c:layout>
            <c:manualLayout>
              <c:x val="6.1984730141912303E-2"/>
              <c:y val="-0.12617538282066201"/>
            </c:manualLayout>
          </c:layout>
          <c:spPr/>
          <c:txPr>
            <a:bodyPr anchor="t" anchorCtr="0"/>
            <a:lstStyle/>
            <a:p>
              <a:pPr>
                <a:defRPr sz="2000" b="1">
                  <a:solidFill>
                    <a:srgbClr val="FFC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C00000"/>
          </a:solidFill>
        </c:spPr>
        <c:dLbl>
          <c:idx val="0"/>
          <c:layout>
            <c:manualLayout>
              <c:x val="5.6671753272605499E-2"/>
              <c:y val="-0.12617538282066201"/>
            </c:manualLayout>
          </c:layout>
          <c:spPr/>
          <c:txPr>
            <a:bodyPr anchor="t" anchorCtr="0"/>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c:spPr>
        <c:marker>
          <c:symbol val="none"/>
        </c:marker>
        <c:dLbl>
          <c:idx val="0"/>
          <c:spPr>
            <a:noFill/>
            <a:ln>
              <a:noFill/>
            </a:ln>
            <a:effectLst/>
          </c:spPr>
          <c:txPr>
            <a:bodyPr wrap="square" lIns="38100" tIns="19050" rIns="38100" bIns="19050" anchor="ctr">
              <a:spAutoFit/>
            </a:bodyPr>
            <a:lstStyle/>
            <a:p>
              <a:pPr>
                <a:defRPr sz="14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4"/>
          </a:solidFill>
        </c:spPr>
        <c:marker>
          <c:symbol val="none"/>
        </c:marker>
        <c:dLbl>
          <c:idx val="0"/>
          <c:spPr>
            <a:noFill/>
            <a:ln>
              <a:noFill/>
            </a:ln>
            <a:effectLst/>
          </c:spPr>
          <c:txPr>
            <a:bodyPr wrap="square" lIns="38100" tIns="19050" rIns="38100" bIns="19050" anchor="ctr">
              <a:spAutoFit/>
            </a:bodyPr>
            <a:lstStyle/>
            <a:p>
              <a:pPr>
                <a:defRPr sz="18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C00000"/>
          </a:solidFill>
        </c:spPr>
        <c:marker>
          <c:symbol val="none"/>
        </c:marker>
        <c:dLbl>
          <c:idx val="0"/>
          <c:spPr>
            <a:noFill/>
            <a:ln>
              <a:noFill/>
            </a:ln>
            <a:effectLst/>
          </c:spPr>
          <c:txPr>
            <a:bodyPr wrap="square" lIns="38100" tIns="19050" rIns="38100" bIns="19050" anchor="ctr">
              <a:spAutoFit/>
            </a:bodyPr>
            <a:lstStyle/>
            <a:p>
              <a:pPr>
                <a:defRPr sz="18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7"/>
        <c:dLbl>
          <c:idx val="0"/>
          <c:layout>
            <c:manualLayout>
              <c:x val="3.1827309418669902E-2"/>
              <c:y val="-0.12718318232290299"/>
            </c:manualLayout>
          </c:layout>
          <c:spPr>
            <a:noFill/>
            <a:ln>
              <a:noFill/>
            </a:ln>
            <a:effectLst/>
          </c:spPr>
          <c:txPr>
            <a:bodyPr wrap="square" lIns="38100" tIns="19050" rIns="38100" bIns="19050" anchor="ctr">
              <a:spAutoFit/>
            </a:bodyPr>
            <a:lstStyle/>
            <a:p>
              <a:pPr>
                <a:defRPr sz="18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8"/>
        <c:dLbl>
          <c:idx val="0"/>
          <c:layout>
            <c:manualLayout>
              <c:x val="4.2436412558226597E-2"/>
              <c:y val="-0.11947511066697"/>
            </c:manualLayout>
          </c:layout>
          <c:spPr>
            <a:noFill/>
            <a:ln>
              <a:noFill/>
            </a:ln>
            <a:effectLst/>
          </c:spPr>
          <c:txPr>
            <a:bodyPr wrap="square" lIns="38100" tIns="19050" rIns="38100" bIns="19050" anchor="ctr">
              <a:spAutoFit/>
            </a:bodyPr>
            <a:lstStyle/>
            <a:p>
              <a:pPr>
                <a:defRPr sz="18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9"/>
        <c:dLbl>
          <c:idx val="0"/>
          <c:layout>
            <c:manualLayout>
              <c:x val="3.8957261625201002E-2"/>
              <c:y val="-0.126561942271326"/>
            </c:manualLayout>
          </c:layout>
          <c:spPr>
            <a:noFill/>
            <a:ln>
              <a:noFill/>
            </a:ln>
            <a:effectLst/>
          </c:spPr>
          <c:txPr>
            <a:bodyPr wrap="square" lIns="38100" tIns="19050" rIns="38100" bIns="19050" anchor="ctr">
              <a:spAutoFit/>
            </a:bodyPr>
            <a:lstStyle/>
            <a:p>
              <a:pPr>
                <a:defRPr sz="18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2.65952150734791E-2"/>
          <c:y val="0.141541410010704"/>
          <c:w val="0.95571429092223803"/>
          <c:h val="0.82165556716427501"/>
        </c:manualLayout>
      </c:layout>
      <c:bar3DChart>
        <c:barDir val="col"/>
        <c:grouping val="clustered"/>
        <c:varyColors val="0"/>
        <c:ser>
          <c:idx val="0"/>
          <c:order val="0"/>
          <c:tx>
            <c:strRef>
              <c:f>Troncal!$B$50</c:f>
              <c:strCache>
                <c:ptCount val="1"/>
                <c:pt idx="0">
                  <c:v> BUENO</c:v>
                </c:pt>
              </c:strCache>
            </c:strRef>
          </c:tx>
          <c:spPr>
            <a:solidFill>
              <a:srgbClr val="00B050"/>
            </a:solidFill>
          </c:spPr>
          <c:invertIfNegative val="0"/>
          <c:dLbls>
            <c:dLbl>
              <c:idx val="0"/>
              <c:layout>
                <c:manualLayout>
                  <c:x val="3.1827309418669902E-2"/>
                  <c:y val="-0.12718318232290299"/>
                </c:manualLayout>
              </c:layout>
              <c:spPr>
                <a:noFill/>
                <a:ln>
                  <a:noFill/>
                </a:ln>
                <a:effectLst/>
              </c:spPr>
              <c:txPr>
                <a:bodyPr wrap="square" lIns="38100" tIns="19050" rIns="38100" bIns="19050" anchor="ctr">
                  <a:spAutoFit/>
                </a:bodyPr>
                <a:lstStyle/>
                <a:p>
                  <a:pPr>
                    <a:defRPr sz="18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398-42FD-8C3B-C749A9A5B534}"/>
                </c:ext>
              </c:extLst>
            </c:dLbl>
            <c:spPr>
              <a:noFill/>
              <a:ln>
                <a:noFill/>
              </a:ln>
              <a:effectLst/>
            </c:spPr>
            <c:txPr>
              <a:bodyPr wrap="square" lIns="38100" tIns="19050" rIns="38100" bIns="19050" anchor="ctr">
                <a:spAutoFit/>
              </a:bodyPr>
              <a:lstStyle/>
              <a:p>
                <a:pPr>
                  <a:defRPr sz="1400" b="1">
                    <a:solidFill>
                      <a:srgbClr val="00B05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Troncal!$B$51</c:f>
              <c:strCache>
                <c:ptCount val="1"/>
                <c:pt idx="0">
                  <c:v>Total</c:v>
                </c:pt>
              </c:strCache>
            </c:strRef>
          </c:cat>
          <c:val>
            <c:numRef>
              <c:f>Troncal!$B$51</c:f>
              <c:numCache>
                <c:formatCode>0%</c:formatCode>
                <c:ptCount val="1"/>
                <c:pt idx="0">
                  <c:v>0.89</c:v>
                </c:pt>
              </c:numCache>
            </c:numRef>
          </c:val>
          <c:extLst>
            <c:ext xmlns:c16="http://schemas.microsoft.com/office/drawing/2014/chart" uri="{C3380CC4-5D6E-409C-BE32-E72D297353CC}">
              <c16:uniqueId val="{00000007-2398-42FD-8C3B-C749A9A5B534}"/>
            </c:ext>
          </c:extLst>
        </c:ser>
        <c:ser>
          <c:idx val="1"/>
          <c:order val="1"/>
          <c:tx>
            <c:strRef>
              <c:f>Troncal!$C$50</c:f>
              <c:strCache>
                <c:ptCount val="1"/>
                <c:pt idx="0">
                  <c:v> REGULAR</c:v>
                </c:pt>
              </c:strCache>
            </c:strRef>
          </c:tx>
          <c:spPr>
            <a:solidFill>
              <a:schemeClr val="accent4"/>
            </a:solidFill>
          </c:spPr>
          <c:invertIfNegative val="0"/>
          <c:dLbls>
            <c:dLbl>
              <c:idx val="0"/>
              <c:layout>
                <c:manualLayout>
                  <c:x val="4.2436412558226597E-2"/>
                  <c:y val="-0.119475110666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398-42FD-8C3B-C749A9A5B534}"/>
                </c:ext>
              </c:extLst>
            </c:dLbl>
            <c:spPr>
              <a:noFill/>
              <a:ln>
                <a:noFill/>
              </a:ln>
              <a:effectLst/>
            </c:spPr>
            <c:txPr>
              <a:bodyPr wrap="square" lIns="38100" tIns="19050" rIns="38100" bIns="19050" anchor="ctr">
                <a:spAutoFit/>
              </a:bodyPr>
              <a:lstStyle/>
              <a:p>
                <a:pPr>
                  <a:defRPr sz="1800" b="1">
                    <a:solidFill>
                      <a:srgbClr val="FF99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Troncal!$B$51</c:f>
              <c:strCache>
                <c:ptCount val="1"/>
                <c:pt idx="0">
                  <c:v>Total</c:v>
                </c:pt>
              </c:strCache>
            </c:strRef>
          </c:cat>
          <c:val>
            <c:numRef>
              <c:f>Troncal!$C$51</c:f>
              <c:numCache>
                <c:formatCode>0%</c:formatCode>
                <c:ptCount val="1"/>
                <c:pt idx="0">
                  <c:v>0.1</c:v>
                </c:pt>
              </c:numCache>
            </c:numRef>
          </c:val>
          <c:extLst>
            <c:ext xmlns:c16="http://schemas.microsoft.com/office/drawing/2014/chart" uri="{C3380CC4-5D6E-409C-BE32-E72D297353CC}">
              <c16:uniqueId val="{00000008-2398-42FD-8C3B-C749A9A5B534}"/>
            </c:ext>
          </c:extLst>
        </c:ser>
        <c:ser>
          <c:idx val="2"/>
          <c:order val="2"/>
          <c:tx>
            <c:strRef>
              <c:f>Troncal!$D$50</c:f>
              <c:strCache>
                <c:ptCount val="1"/>
                <c:pt idx="0">
                  <c:v> MALO</c:v>
                </c:pt>
              </c:strCache>
            </c:strRef>
          </c:tx>
          <c:spPr>
            <a:solidFill>
              <a:srgbClr val="C00000"/>
            </a:solidFill>
          </c:spPr>
          <c:invertIfNegative val="0"/>
          <c:dLbls>
            <c:dLbl>
              <c:idx val="0"/>
              <c:layout>
                <c:manualLayout>
                  <c:x val="3.8957261625201002E-2"/>
                  <c:y val="-0.1265619422713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398-42FD-8C3B-C749A9A5B534}"/>
                </c:ext>
              </c:extLst>
            </c:dLbl>
            <c:spPr>
              <a:noFill/>
              <a:ln>
                <a:noFill/>
              </a:ln>
              <a:effectLst/>
            </c:spPr>
            <c:txPr>
              <a:bodyPr wrap="square" lIns="38100" tIns="19050" rIns="38100" bIns="19050" anchor="ctr">
                <a:spAutoFit/>
              </a:bodyPr>
              <a:lstStyle/>
              <a:p>
                <a:pPr>
                  <a:defRPr sz="1800"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Troncal!$B$51</c:f>
              <c:strCache>
                <c:ptCount val="1"/>
                <c:pt idx="0">
                  <c:v>Total</c:v>
                </c:pt>
              </c:strCache>
            </c:strRef>
          </c:cat>
          <c:val>
            <c:numRef>
              <c:f>Troncal!$D$51</c:f>
              <c:numCache>
                <c:formatCode>0%</c:formatCode>
                <c:ptCount val="1"/>
                <c:pt idx="0">
                  <c:v>0.01</c:v>
                </c:pt>
              </c:numCache>
            </c:numRef>
          </c:val>
          <c:extLst>
            <c:ext xmlns:c16="http://schemas.microsoft.com/office/drawing/2014/chart" uri="{C3380CC4-5D6E-409C-BE32-E72D297353CC}">
              <c16:uniqueId val="{00000009-2398-42FD-8C3B-C749A9A5B534}"/>
            </c:ext>
          </c:extLst>
        </c:ser>
        <c:dLbls>
          <c:showLegendKey val="0"/>
          <c:showVal val="0"/>
          <c:showCatName val="0"/>
          <c:showSerName val="0"/>
          <c:showPercent val="0"/>
          <c:showBubbleSize val="0"/>
        </c:dLbls>
        <c:gapWidth val="22"/>
        <c:gapDepth val="88"/>
        <c:shape val="box"/>
        <c:axId val="-2137573072"/>
        <c:axId val="-2140139952"/>
        <c:axId val="0"/>
      </c:bar3DChart>
      <c:catAx>
        <c:axId val="-2137573072"/>
        <c:scaling>
          <c:orientation val="minMax"/>
        </c:scaling>
        <c:delete val="1"/>
        <c:axPos val="b"/>
        <c:numFmt formatCode="General" sourceLinked="0"/>
        <c:majorTickMark val="out"/>
        <c:minorTickMark val="none"/>
        <c:tickLblPos val="nextTo"/>
        <c:crossAx val="-2140139952"/>
        <c:crosses val="autoZero"/>
        <c:auto val="1"/>
        <c:lblAlgn val="ctr"/>
        <c:lblOffset val="100"/>
        <c:noMultiLvlLbl val="0"/>
      </c:catAx>
      <c:valAx>
        <c:axId val="-2140139952"/>
        <c:scaling>
          <c:orientation val="minMax"/>
        </c:scaling>
        <c:delete val="1"/>
        <c:axPos val="l"/>
        <c:numFmt formatCode="0%" sourceLinked="0"/>
        <c:majorTickMark val="out"/>
        <c:minorTickMark val="none"/>
        <c:tickLblPos val="nextTo"/>
        <c:crossAx val="-2137573072"/>
        <c:crosses val="autoZero"/>
        <c:crossBetween val="between"/>
      </c:valAx>
      <c:spPr>
        <a:ln>
          <a:noFill/>
        </a:ln>
      </c:spPr>
    </c:plotArea>
    <c:legend>
      <c:legendPos val="t"/>
      <c:layout>
        <c:manualLayout>
          <c:xMode val="edge"/>
          <c:yMode val="edge"/>
          <c:x val="0.29030455120974402"/>
          <c:y val="3.7621912121253401E-3"/>
          <c:w val="0.40603574304289602"/>
          <c:h val="7.7827768813547402E-2"/>
        </c:manualLayout>
      </c:layout>
      <c:overlay val="0"/>
      <c:txPr>
        <a:bodyPr/>
        <a:lstStyle/>
        <a:p>
          <a:pPr>
            <a:defRPr sz="1200" b="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[Visor-malla-vial-2020-II_31-dic-2020.xlsx]Rural No Principal!Tabla dinámica1</c:name>
    <c:fmtId val="14"/>
  </c:pivotSource>
  <c:chart>
    <c:autoTitleDeleted val="0"/>
    <c:pivotFmts>
      <c:pivotFmt>
        <c:idx val="0"/>
        <c:spPr>
          <a:solidFill>
            <a:srgbClr val="00B050"/>
          </a:solidFill>
        </c:spPr>
        <c:marker>
          <c:symbol val="none"/>
        </c:marker>
        <c:dLbl>
          <c:idx val="0"/>
          <c:spPr/>
          <c:txPr>
            <a:bodyPr/>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4"/>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C00000"/>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3.8636365480141502E-2"/>
              <c:y val="-4.6896550026371601E-2"/>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dLbl>
          <c:idx val="0"/>
          <c:layout>
            <c:manualLayout>
              <c:x val="4.1212123178817603E-2"/>
              <c:y val="-5.8620687532964601E-2"/>
            </c:manualLayout>
          </c:layout>
          <c:spPr/>
          <c:txPr>
            <a:bodyPr/>
            <a:lstStyle/>
            <a:p>
              <a:pPr>
                <a:defRPr sz="20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1.80303038907327E-2"/>
              <c:y val="-5.0804595861902502E-2"/>
            </c:manualLayout>
          </c:layou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0B050"/>
          </a:solidFill>
        </c:spPr>
        <c:marker>
          <c:symbol val="none"/>
        </c:marker>
        <c:dLbl>
          <c:idx val="0"/>
          <c:spPr/>
          <c:txPr>
            <a:bodyPr/>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dLbl>
          <c:idx val="0"/>
          <c:layout>
            <c:manualLayout>
              <c:x val="1.80303038907327E-2"/>
              <c:y val="-5.0804595861902502E-2"/>
            </c:manualLayout>
          </c:layou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dLbl>
          <c:idx val="0"/>
          <c:layout>
            <c:manualLayout>
              <c:x val="4.1212123178817603E-2"/>
              <c:y val="-5.8620687532964601E-2"/>
            </c:manualLayout>
          </c:layout>
          <c:spPr/>
          <c:txPr>
            <a:bodyPr/>
            <a:lstStyle/>
            <a:p>
              <a:pPr>
                <a:defRPr sz="20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C00000"/>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dLbl>
          <c:idx val="0"/>
          <c:layout>
            <c:manualLayout>
              <c:x val="3.8636365480141502E-2"/>
              <c:y val="-4.6896550026371601E-2"/>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c:spPr>
        <c:marker>
          <c:symbol val="none"/>
        </c:marker>
        <c:dLbl>
          <c:idx val="0"/>
          <c:spPr/>
          <c:txPr>
            <a:bodyPr/>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dLbl>
          <c:idx val="0"/>
          <c:layout>
            <c:manualLayout>
              <c:x val="1.80303038907327E-2"/>
              <c:y val="-5.0804595861902502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4"/>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dLbl>
          <c:idx val="0"/>
          <c:layout>
            <c:manualLayout>
              <c:x val="4.1212123178817603E-2"/>
              <c:y val="-5.8620687532964601E-2"/>
            </c:manualLayout>
          </c:layout>
          <c:spPr/>
          <c:txPr>
            <a:bodyPr/>
            <a:lstStyle/>
            <a:p>
              <a:pPr>
                <a:defRPr sz="20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C00000"/>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dLbl>
          <c:idx val="0"/>
          <c:layout>
            <c:manualLayout>
              <c:x val="3.8636365480141502E-2"/>
              <c:y val="-4.6896550026371601E-2"/>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c:spPr>
        <c:marker>
          <c:symbol val="none"/>
        </c:marker>
        <c:dLbl>
          <c:idx val="0"/>
          <c:spPr/>
          <c:txPr>
            <a:bodyPr/>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dLbl>
          <c:idx val="0"/>
          <c:layout>
            <c:manualLayout>
              <c:x val="1.80303038907327E-2"/>
              <c:y val="-5.0804595861902502E-2"/>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4"/>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1"/>
        <c:dLbl>
          <c:idx val="0"/>
          <c:layout>
            <c:manualLayout>
              <c:x val="1.5170429729391701E-2"/>
              <c:y val="-5.8620699707793697E-2"/>
            </c:manualLayout>
          </c:layout>
          <c:spPr/>
          <c:txPr>
            <a:bodyPr/>
            <a:lstStyle/>
            <a:p>
              <a:pPr>
                <a:defRPr sz="20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C00000"/>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3"/>
        <c:dLbl>
          <c:idx val="0"/>
          <c:layout>
            <c:manualLayout>
              <c:x val="3.8636365480141502E-2"/>
              <c:y val="-4.6896550026371601E-2"/>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c:spPr>
        <c:marker>
          <c:symbol val="none"/>
        </c:marker>
        <c:dLbl>
          <c:idx val="0"/>
          <c:spPr/>
          <c:txPr>
            <a:bodyPr/>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5"/>
        <c:dLbl>
          <c:idx val="0"/>
          <c:layout>
            <c:manualLayout>
              <c:x val="1.80303038907327E-2"/>
              <c:y val="-5.0804595861902502E-2"/>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4"/>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7"/>
        <c:dLbl>
          <c:idx val="0"/>
          <c:layout>
            <c:manualLayout>
              <c:x val="1.5170429729391701E-2"/>
              <c:y val="-5.8620699707793697E-2"/>
            </c:manualLayout>
          </c:layout>
          <c:spPr/>
          <c:txPr>
            <a:bodyPr/>
            <a:lstStyle/>
            <a:p>
              <a:pPr>
                <a:defRPr sz="20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rgbClr val="C00000"/>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9"/>
        <c:dLbl>
          <c:idx val="0"/>
          <c:layout>
            <c:manualLayout>
              <c:x val="3.8636365480141502E-2"/>
              <c:y val="-4.6896550026371601E-2"/>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00B050"/>
          </a:solidFill>
        </c:spPr>
        <c:marker>
          <c:symbol val="none"/>
        </c:marker>
        <c:dLbl>
          <c:idx val="0"/>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FFC000"/>
          </a:solidFill>
        </c:spPr>
        <c:marker>
          <c:symbol val="none"/>
        </c:marker>
        <c:dLbl>
          <c:idx val="0"/>
          <c:spPr>
            <a:noFill/>
            <a:ln>
              <a:noFill/>
            </a:ln>
            <a:effectLst/>
          </c:spPr>
          <c:txPr>
            <a:bodyPr/>
            <a:lstStyle/>
            <a:p>
              <a:pPr algn="ctr" rtl="0">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c:spPr>
        <c:marker>
          <c:symbol val="none"/>
        </c:marker>
        <c:dLbl>
          <c:idx val="0"/>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dLbl>
          <c:idx val="0"/>
          <c:layout>
            <c:manualLayout>
              <c:x val="5.2083440131726E-2"/>
              <c:y val="-4.9365072526814699E-2"/>
            </c:manualLayout>
          </c:layou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dLbl>
          <c:idx val="0"/>
          <c:layout>
            <c:manualLayout>
              <c:x val="1.5523666427673199E-2"/>
              <c:y val="-4.5251318036608298E-2"/>
            </c:manualLayout>
          </c:layout>
          <c:spPr/>
          <c:txPr>
            <a:bodyPr/>
            <a:lstStyle/>
            <a:p>
              <a:pPr algn="ctr" rtl="0">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dLbl>
          <c:idx val="0"/>
          <c:layout>
            <c:manualLayout>
              <c:x val="1.30208600329315E-2"/>
              <c:y val="-4.9365072526814803E-2"/>
            </c:manualLayout>
          </c:layout>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ideWall>
    <c:backWall>
      <c:thickness val="0"/>
    </c:backWall>
    <c:plotArea>
      <c:layout>
        <c:manualLayout>
          <c:layoutTarget val="inner"/>
          <c:xMode val="edge"/>
          <c:yMode val="edge"/>
          <c:x val="3.3292238118122597E-2"/>
          <c:y val="0.18688145871845799"/>
          <c:w val="0.96670776188187801"/>
          <c:h val="0.71889409280827998"/>
        </c:manualLayout>
      </c:layout>
      <c:bar3DChart>
        <c:barDir val="col"/>
        <c:grouping val="clustered"/>
        <c:varyColors val="0"/>
        <c:ser>
          <c:idx val="0"/>
          <c:order val="0"/>
          <c:tx>
            <c:strRef>
              <c:f>'Rural No Principal'!$B$65</c:f>
              <c:strCache>
                <c:ptCount val="1"/>
                <c:pt idx="0">
                  <c:v> BUENO</c:v>
                </c:pt>
              </c:strCache>
            </c:strRef>
          </c:tx>
          <c:spPr>
            <a:solidFill>
              <a:srgbClr val="00B050"/>
            </a:solidFill>
          </c:spPr>
          <c:invertIfNegative val="0"/>
          <c:dLbls>
            <c:dLbl>
              <c:idx val="0"/>
              <c:layout>
                <c:manualLayout>
                  <c:x val="1.30208600329315E-2"/>
                  <c:y val="-4.9365072526814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D8-4E16-8F54-EFEB508B43D5}"/>
                </c:ext>
              </c:extLst>
            </c:dLbl>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No Principal'!$B$66</c:f>
              <c:strCache>
                <c:ptCount val="1"/>
                <c:pt idx="0">
                  <c:v>Total</c:v>
                </c:pt>
              </c:strCache>
            </c:strRef>
          </c:cat>
          <c:val>
            <c:numRef>
              <c:f>'Rural No Principal'!$B$66</c:f>
              <c:numCache>
                <c:formatCode>0%</c:formatCode>
                <c:ptCount val="1"/>
                <c:pt idx="0">
                  <c:v>0.06</c:v>
                </c:pt>
              </c:numCache>
            </c:numRef>
          </c:val>
          <c:extLst>
            <c:ext xmlns:c16="http://schemas.microsoft.com/office/drawing/2014/chart" uri="{C3380CC4-5D6E-409C-BE32-E72D297353CC}">
              <c16:uniqueId val="{00000001-781E-4D14-B022-6C5D9736548E}"/>
            </c:ext>
          </c:extLst>
        </c:ser>
        <c:ser>
          <c:idx val="1"/>
          <c:order val="1"/>
          <c:tx>
            <c:strRef>
              <c:f>'Rural No Principal'!$C$65</c:f>
              <c:strCache>
                <c:ptCount val="1"/>
                <c:pt idx="0">
                  <c:v> REGULAR</c:v>
                </c:pt>
              </c:strCache>
            </c:strRef>
          </c:tx>
          <c:spPr>
            <a:solidFill>
              <a:srgbClr val="FFC000"/>
            </a:solidFill>
          </c:spPr>
          <c:invertIfNegative val="0"/>
          <c:dLbls>
            <c:dLbl>
              <c:idx val="0"/>
              <c:layout>
                <c:manualLayout>
                  <c:x val="1.5523666427673199E-2"/>
                  <c:y val="-4.5251318036608298E-2"/>
                </c:manualLayout>
              </c:layout>
              <c:spPr/>
              <c:txPr>
                <a:bodyPr/>
                <a:lstStyle/>
                <a:p>
                  <a:pPr algn="ctr" rtl="0">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D8-4E16-8F54-EFEB508B43D5}"/>
                </c:ext>
              </c:extLst>
            </c:dLbl>
            <c:spPr>
              <a:noFill/>
              <a:ln>
                <a:noFill/>
              </a:ln>
              <a:effectLst/>
            </c:spPr>
            <c:txPr>
              <a:bodyPr/>
              <a:lstStyle/>
              <a:p>
                <a:pPr algn="ctr" rtl="0">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No Principal'!$B$66</c:f>
              <c:strCache>
                <c:ptCount val="1"/>
                <c:pt idx="0">
                  <c:v>Total</c:v>
                </c:pt>
              </c:strCache>
            </c:strRef>
          </c:cat>
          <c:val>
            <c:numRef>
              <c:f>'Rural No Principal'!$C$66</c:f>
              <c:numCache>
                <c:formatCode>0%</c:formatCode>
                <c:ptCount val="1"/>
                <c:pt idx="0">
                  <c:v>0.22</c:v>
                </c:pt>
              </c:numCache>
            </c:numRef>
          </c:val>
          <c:extLst>
            <c:ext xmlns:c16="http://schemas.microsoft.com/office/drawing/2014/chart" uri="{C3380CC4-5D6E-409C-BE32-E72D297353CC}">
              <c16:uniqueId val="{00000003-781E-4D14-B022-6C5D9736548E}"/>
            </c:ext>
          </c:extLst>
        </c:ser>
        <c:ser>
          <c:idx val="2"/>
          <c:order val="2"/>
          <c:tx>
            <c:strRef>
              <c:f>'Rural No Principal'!$D$65</c:f>
              <c:strCache>
                <c:ptCount val="1"/>
                <c:pt idx="0">
                  <c:v> MALO</c:v>
                </c:pt>
              </c:strCache>
            </c:strRef>
          </c:tx>
          <c:spPr>
            <a:solidFill>
              <a:srgbClr val="C00000"/>
            </a:solidFill>
          </c:spPr>
          <c:invertIfNegative val="0"/>
          <c:dLbls>
            <c:dLbl>
              <c:idx val="0"/>
              <c:layout>
                <c:manualLayout>
                  <c:x val="5.2083440131726E-2"/>
                  <c:y val="-4.9365072526814699E-2"/>
                </c:manualLayout>
              </c:layou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D8-4E16-8F54-EFEB508B43D5}"/>
                </c:ext>
              </c:extLst>
            </c:dLbl>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No Principal'!$B$66</c:f>
              <c:strCache>
                <c:ptCount val="1"/>
                <c:pt idx="0">
                  <c:v>Total</c:v>
                </c:pt>
              </c:strCache>
            </c:strRef>
          </c:cat>
          <c:val>
            <c:numRef>
              <c:f>'Rural No Principal'!$D$66</c:f>
              <c:numCache>
                <c:formatCode>0%</c:formatCode>
                <c:ptCount val="1"/>
                <c:pt idx="0">
                  <c:v>0.72</c:v>
                </c:pt>
              </c:numCache>
            </c:numRef>
          </c:val>
          <c:extLst>
            <c:ext xmlns:c16="http://schemas.microsoft.com/office/drawing/2014/chart" uri="{C3380CC4-5D6E-409C-BE32-E72D297353CC}">
              <c16:uniqueId val="{00000005-781E-4D14-B022-6C5D9736548E}"/>
            </c:ext>
          </c:extLst>
        </c:ser>
        <c:dLbls>
          <c:showLegendKey val="0"/>
          <c:showVal val="0"/>
          <c:showCatName val="0"/>
          <c:showSerName val="0"/>
          <c:showPercent val="0"/>
          <c:showBubbleSize val="0"/>
        </c:dLbls>
        <c:gapWidth val="208"/>
        <c:shape val="box"/>
        <c:axId val="-2135135568"/>
        <c:axId val="-2135132608"/>
        <c:axId val="0"/>
      </c:bar3DChart>
      <c:catAx>
        <c:axId val="-2135135568"/>
        <c:scaling>
          <c:orientation val="minMax"/>
        </c:scaling>
        <c:delete val="0"/>
        <c:axPos val="b"/>
        <c:numFmt formatCode="General" sourceLinked="0"/>
        <c:majorTickMark val="out"/>
        <c:minorTickMark val="none"/>
        <c:tickLblPos val="nextTo"/>
        <c:txPr>
          <a:bodyPr/>
          <a:lstStyle/>
          <a:p>
            <a:pPr>
              <a:defRPr>
                <a:solidFill>
                  <a:schemeClr val="bg1"/>
                </a:solidFill>
              </a:defRPr>
            </a:pPr>
            <a:endParaRPr lang="es-CO"/>
          </a:p>
        </c:txPr>
        <c:crossAx val="-2135132608"/>
        <c:crosses val="autoZero"/>
        <c:auto val="1"/>
        <c:lblAlgn val="ctr"/>
        <c:lblOffset val="100"/>
        <c:noMultiLvlLbl val="0"/>
      </c:catAx>
      <c:valAx>
        <c:axId val="-2135132608"/>
        <c:scaling>
          <c:orientation val="minMax"/>
          <c:max val="1"/>
        </c:scaling>
        <c:delete val="0"/>
        <c:axPos val="l"/>
        <c:numFmt formatCode="0%" sourceLinked="0"/>
        <c:majorTickMark val="out"/>
        <c:minorTickMark val="none"/>
        <c:tickLblPos val="nextTo"/>
        <c:txPr>
          <a:bodyPr/>
          <a:lstStyle/>
          <a:p>
            <a:pPr>
              <a:defRPr sz="1100">
                <a:solidFill>
                  <a:schemeClr val="tx1">
                    <a:lumMod val="65000"/>
                    <a:lumOff val="35000"/>
                  </a:schemeClr>
                </a:solidFill>
              </a:defRPr>
            </a:pPr>
            <a:endParaRPr lang="es-CO"/>
          </a:p>
        </c:txPr>
        <c:crossAx val="-2135135568"/>
        <c:crosses val="autoZero"/>
        <c:crossBetween val="between"/>
      </c:valAx>
    </c:plotArea>
    <c:legend>
      <c:legendPos val="t"/>
      <c:overlay val="0"/>
      <c:txPr>
        <a:bodyPr/>
        <a:lstStyle/>
        <a:p>
          <a:pPr>
            <a:defRPr sz="14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[Visor-malla-vial-2020-II_31-dic-2020.xlsx]Rural No Principal!Tabla dinámica9</c:name>
    <c:fmtId val="11"/>
  </c:pivotSource>
  <c:chart>
    <c:autoTitleDeleted val="0"/>
    <c:pivotFmts>
      <c:pivotFmt>
        <c:idx val="0"/>
        <c:spPr>
          <a:solidFill>
            <a:srgbClr val="00B050"/>
          </a:solidFill>
        </c:spPr>
        <c:marker>
          <c:symbol val="none"/>
        </c:marker>
        <c:dLbl>
          <c:idx val="0"/>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4"/>
          </a:solidFill>
        </c:spPr>
        <c:marker>
          <c:symbol val="none"/>
        </c:marker>
        <c:dLbl>
          <c:idx val="0"/>
          <c:spPr/>
          <c:txPr>
            <a:bodyPr/>
            <a:lstStyle/>
            <a:p>
              <a:pPr algn="ctr">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C00000"/>
          </a:solidFill>
        </c:spPr>
        <c:marker>
          <c:symbol val="none"/>
        </c:marker>
        <c:dLbl>
          <c:idx val="0"/>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5.1398338336239802E-2"/>
              <c:y val="-5.22458434333525E-2"/>
            </c:manualLayout>
          </c:layou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dLbl>
          <c:idx val="0"/>
          <c:layout>
            <c:manualLayout>
              <c:x val="1.7728738395795501E-2"/>
              <c:y val="-4.43977930832537E-2"/>
            </c:manualLayout>
          </c:layout>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1.0279667667247999E-2"/>
              <c:y val="-5.62647544666873E-2"/>
            </c:manualLayout>
          </c:layou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0B050"/>
          </a:solidFill>
        </c:spPr>
        <c:marker>
          <c:symbol val="none"/>
        </c:marker>
        <c:dLbl>
          <c:idx val="0"/>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dLbl>
          <c:idx val="0"/>
          <c:layout>
            <c:manualLayout>
              <c:x val="1.0279667667247999E-2"/>
              <c:y val="-5.62647544666873E-2"/>
            </c:manualLayout>
          </c:layout>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solidFill>
        </c:spPr>
        <c:marker>
          <c:symbol val="none"/>
        </c:marker>
        <c:dLbl>
          <c:idx val="0"/>
          <c:spPr>
            <a:noFill/>
            <a:ln>
              <a:noFill/>
            </a:ln>
            <a:effectLst/>
          </c:spPr>
          <c:txPr>
            <a:bodyPr/>
            <a:lstStyle/>
            <a:p>
              <a:pPr algn="ctr">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dLbl>
          <c:idx val="0"/>
          <c:layout>
            <c:manualLayout>
              <c:x val="1.7728738395795501E-2"/>
              <c:y val="-4.43977930832537E-2"/>
            </c:manualLayout>
          </c:layout>
          <c:spPr>
            <a:noFill/>
            <a:ln>
              <a:noFill/>
            </a:ln>
            <a:effectLst/>
          </c:spPr>
          <c:txPr>
            <a:bodyPr/>
            <a:lstStyle/>
            <a:p>
              <a:pPr algn="ctr">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C00000"/>
          </a:solidFill>
        </c:spPr>
        <c:marker>
          <c:symbol val="none"/>
        </c:marker>
        <c:dLbl>
          <c:idx val="0"/>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dLbl>
          <c:idx val="0"/>
          <c:layout>
            <c:manualLayout>
              <c:x val="5.1398338336239802E-2"/>
              <c:y val="-5.22458434333525E-2"/>
            </c:manualLayout>
          </c:layou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ideWall>
    <c:backWall>
      <c:thickness val="0"/>
    </c:backWall>
    <c:plotArea>
      <c:layout>
        <c:manualLayout>
          <c:layoutTarget val="inner"/>
          <c:xMode val="edge"/>
          <c:yMode val="edge"/>
          <c:x val="3.3292238118122597E-2"/>
          <c:y val="0.15351177101084701"/>
          <c:w val="0.96670776188187801"/>
          <c:h val="0.75851992888060804"/>
        </c:manualLayout>
      </c:layout>
      <c:bar3DChart>
        <c:barDir val="col"/>
        <c:grouping val="clustered"/>
        <c:varyColors val="0"/>
        <c:ser>
          <c:idx val="0"/>
          <c:order val="0"/>
          <c:tx>
            <c:strRef>
              <c:f>'Rural No Principal'!$G$65</c:f>
              <c:strCache>
                <c:ptCount val="1"/>
                <c:pt idx="0">
                  <c:v> BUENO </c:v>
                </c:pt>
              </c:strCache>
            </c:strRef>
          </c:tx>
          <c:spPr>
            <a:solidFill>
              <a:srgbClr val="00B050"/>
            </a:solidFill>
          </c:spPr>
          <c:invertIfNegative val="0"/>
          <c:dLbls>
            <c:dLbl>
              <c:idx val="0"/>
              <c:layout>
                <c:manualLayout>
                  <c:x val="1.0279667667247999E-2"/>
                  <c:y val="-5.626475446668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32-4877-821F-16F18BF25928}"/>
                </c:ext>
              </c:extLst>
            </c:dLbl>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No Principal'!$G$66</c:f>
              <c:strCache>
                <c:ptCount val="1"/>
                <c:pt idx="0">
                  <c:v>Total</c:v>
                </c:pt>
              </c:strCache>
            </c:strRef>
          </c:cat>
          <c:val>
            <c:numRef>
              <c:f>'Rural No Principal'!$G$66</c:f>
              <c:numCache>
                <c:formatCode>0%</c:formatCode>
                <c:ptCount val="1"/>
                <c:pt idx="0">
                  <c:v>0.01</c:v>
                </c:pt>
              </c:numCache>
            </c:numRef>
          </c:val>
          <c:extLst>
            <c:ext xmlns:c16="http://schemas.microsoft.com/office/drawing/2014/chart" uri="{C3380CC4-5D6E-409C-BE32-E72D297353CC}">
              <c16:uniqueId val="{00000001-2D66-4158-8767-11FF17009648}"/>
            </c:ext>
          </c:extLst>
        </c:ser>
        <c:ser>
          <c:idx val="1"/>
          <c:order val="1"/>
          <c:tx>
            <c:strRef>
              <c:f>'Rural No Principal'!$H$65</c:f>
              <c:strCache>
                <c:ptCount val="1"/>
                <c:pt idx="0">
                  <c:v> REGULAR</c:v>
                </c:pt>
              </c:strCache>
            </c:strRef>
          </c:tx>
          <c:spPr>
            <a:solidFill>
              <a:schemeClr val="accent4"/>
            </a:solidFill>
          </c:spPr>
          <c:invertIfNegative val="0"/>
          <c:dLbls>
            <c:dLbl>
              <c:idx val="0"/>
              <c:layout>
                <c:manualLayout>
                  <c:x val="1.7728738395795501E-2"/>
                  <c:y val="-4.439779308325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32-4877-821F-16F18BF25928}"/>
                </c:ext>
              </c:extLst>
            </c:dLbl>
            <c:spPr>
              <a:noFill/>
              <a:ln>
                <a:noFill/>
              </a:ln>
              <a:effectLst/>
            </c:spPr>
            <c:txPr>
              <a:bodyPr/>
              <a:lstStyle/>
              <a:p>
                <a:pPr algn="ctr">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No Principal'!$G$66</c:f>
              <c:strCache>
                <c:ptCount val="1"/>
                <c:pt idx="0">
                  <c:v>Total</c:v>
                </c:pt>
              </c:strCache>
            </c:strRef>
          </c:cat>
          <c:val>
            <c:numRef>
              <c:f>'Rural No Principal'!$H$66</c:f>
              <c:numCache>
                <c:formatCode>0%</c:formatCode>
                <c:ptCount val="1"/>
                <c:pt idx="0">
                  <c:v>0.13</c:v>
                </c:pt>
              </c:numCache>
            </c:numRef>
          </c:val>
          <c:extLst>
            <c:ext xmlns:c16="http://schemas.microsoft.com/office/drawing/2014/chart" uri="{C3380CC4-5D6E-409C-BE32-E72D297353CC}">
              <c16:uniqueId val="{00000003-2D66-4158-8767-11FF17009648}"/>
            </c:ext>
          </c:extLst>
        </c:ser>
        <c:ser>
          <c:idx val="2"/>
          <c:order val="2"/>
          <c:tx>
            <c:strRef>
              <c:f>'Rural No Principal'!$I$65</c:f>
              <c:strCache>
                <c:ptCount val="1"/>
                <c:pt idx="0">
                  <c:v>MALO</c:v>
                </c:pt>
              </c:strCache>
            </c:strRef>
          </c:tx>
          <c:spPr>
            <a:solidFill>
              <a:srgbClr val="C00000"/>
            </a:solidFill>
          </c:spPr>
          <c:invertIfNegative val="0"/>
          <c:dLbls>
            <c:dLbl>
              <c:idx val="0"/>
              <c:layout>
                <c:manualLayout>
                  <c:x val="5.1398338336239802E-2"/>
                  <c:y val="-5.22458434333525E-2"/>
                </c:manualLayout>
              </c:layou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32-4877-821F-16F18BF25928}"/>
                </c:ext>
              </c:extLst>
            </c:dLbl>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No Principal'!$G$66</c:f>
              <c:strCache>
                <c:ptCount val="1"/>
                <c:pt idx="0">
                  <c:v>Total</c:v>
                </c:pt>
              </c:strCache>
            </c:strRef>
          </c:cat>
          <c:val>
            <c:numRef>
              <c:f>'Rural No Principal'!$I$66</c:f>
              <c:numCache>
                <c:formatCode>0%</c:formatCode>
                <c:ptCount val="1"/>
                <c:pt idx="0">
                  <c:v>0.86</c:v>
                </c:pt>
              </c:numCache>
            </c:numRef>
          </c:val>
          <c:extLst>
            <c:ext xmlns:c16="http://schemas.microsoft.com/office/drawing/2014/chart" uri="{C3380CC4-5D6E-409C-BE32-E72D297353CC}">
              <c16:uniqueId val="{00000005-2D66-4158-8767-11FF17009648}"/>
            </c:ext>
          </c:extLst>
        </c:ser>
        <c:dLbls>
          <c:showLegendKey val="0"/>
          <c:showVal val="0"/>
          <c:showCatName val="0"/>
          <c:showSerName val="0"/>
          <c:showPercent val="0"/>
          <c:showBubbleSize val="0"/>
        </c:dLbls>
        <c:gapWidth val="208"/>
        <c:shape val="box"/>
        <c:axId val="-2135057328"/>
        <c:axId val="-2135054464"/>
        <c:axId val="0"/>
      </c:bar3DChart>
      <c:catAx>
        <c:axId val="-2135057328"/>
        <c:scaling>
          <c:orientation val="minMax"/>
        </c:scaling>
        <c:delete val="0"/>
        <c:axPos val="b"/>
        <c:numFmt formatCode="General" sourceLinked="0"/>
        <c:majorTickMark val="out"/>
        <c:minorTickMark val="none"/>
        <c:tickLblPos val="nextTo"/>
        <c:txPr>
          <a:bodyPr/>
          <a:lstStyle/>
          <a:p>
            <a:pPr>
              <a:defRPr>
                <a:solidFill>
                  <a:schemeClr val="bg1"/>
                </a:solidFill>
              </a:defRPr>
            </a:pPr>
            <a:endParaRPr lang="es-CO"/>
          </a:p>
        </c:txPr>
        <c:crossAx val="-2135054464"/>
        <c:crosses val="autoZero"/>
        <c:auto val="1"/>
        <c:lblAlgn val="ctr"/>
        <c:lblOffset val="100"/>
        <c:noMultiLvlLbl val="0"/>
      </c:catAx>
      <c:valAx>
        <c:axId val="-2135054464"/>
        <c:scaling>
          <c:orientation val="minMax"/>
          <c:max val="1"/>
        </c:scaling>
        <c:delete val="0"/>
        <c:axPos val="l"/>
        <c:numFmt formatCode="0%" sourceLinked="0"/>
        <c:majorTickMark val="out"/>
        <c:minorTickMark val="none"/>
        <c:tickLblPos val="nextTo"/>
        <c:txPr>
          <a:bodyPr/>
          <a:lstStyle/>
          <a:p>
            <a:pPr>
              <a:defRPr sz="1100">
                <a:solidFill>
                  <a:schemeClr val="tx1">
                    <a:lumMod val="65000"/>
                    <a:lumOff val="35000"/>
                  </a:schemeClr>
                </a:solidFill>
              </a:defRPr>
            </a:pPr>
            <a:endParaRPr lang="es-CO"/>
          </a:p>
        </c:txPr>
        <c:crossAx val="-2135057328"/>
        <c:crosses val="autoZero"/>
        <c:crossBetween val="between"/>
      </c:valAx>
    </c:plotArea>
    <c:legend>
      <c:legendPos val="t"/>
      <c:overlay val="0"/>
      <c:txPr>
        <a:bodyPr/>
        <a:lstStyle/>
        <a:p>
          <a:pPr>
            <a:defRPr sz="14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[Visor-malla-vial-2020-II_31-dic-2020.xlsx]Rural No Principal!Tabla dinámica10</c:name>
    <c:fmtId val="11"/>
  </c:pivotSource>
  <c:chart>
    <c:autoTitleDeleted val="0"/>
    <c:pivotFmts>
      <c:pivotFmt>
        <c:idx val="0"/>
        <c:spPr>
          <a:solidFill>
            <a:srgbClr val="00B050"/>
          </a:solidFill>
        </c:spPr>
        <c:marker>
          <c:symbol val="none"/>
        </c:marker>
        <c:dLbl>
          <c:idx val="0"/>
          <c:spPr/>
          <c:txPr>
            <a:bodyPr/>
            <a:lstStyle/>
            <a:p>
              <a:pPr algn="ctr" rtl="0">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4"/>
          </a:solidFill>
        </c:spPr>
        <c:marker>
          <c:symbol val="none"/>
        </c:marker>
        <c:dLbl>
          <c:idx val="0"/>
          <c:spPr/>
          <c:txPr>
            <a:bodyPr/>
            <a:lstStyle/>
            <a:p>
              <a:pPr algn="ctr" rtl="0">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C00000"/>
          </a:solidFill>
        </c:spPr>
        <c:marker>
          <c:symbol val="none"/>
        </c:marker>
        <c:dLbl>
          <c:idx val="0"/>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4.6681927804336297E-2"/>
              <c:y val="-6.488547798287580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4"/>
        <c:dLbl>
          <c:idx val="0"/>
          <c:layout>
            <c:manualLayout>
              <c:x val="1.29672021678712E-2"/>
              <c:y val="-5.6234080918492302E-2"/>
            </c:manualLayout>
          </c:layout>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2.3962891445469801E-3"/>
              <c:y val="-5.4598294064467701E-2"/>
            </c:manualLayout>
          </c:layou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0B050"/>
          </a:solidFill>
        </c:spPr>
        <c:marker>
          <c:symbol val="none"/>
        </c:marker>
        <c:dLbl>
          <c:idx val="0"/>
          <c:spPr>
            <a:noFill/>
            <a:ln>
              <a:noFill/>
            </a:ln>
            <a:effectLst/>
          </c:spPr>
          <c:txPr>
            <a:bodyPr/>
            <a:lstStyle/>
            <a:p>
              <a:pPr algn="ctr" rtl="0">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dLbl>
          <c:idx val="0"/>
          <c:layout>
            <c:manualLayout>
              <c:x val="1.29672021678712E-2"/>
              <c:y val="-5.6234080918492302E-2"/>
            </c:manualLayout>
          </c:layout>
          <c:spPr>
            <a:noFill/>
            <a:ln>
              <a:noFill/>
            </a:ln>
            <a:effectLst/>
          </c:spPr>
          <c:txPr>
            <a:bodyPr/>
            <a:lstStyle/>
            <a:p>
              <a:pPr algn="ctr" rtl="0">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solidFill>
        </c:spPr>
        <c:marker>
          <c:symbol val="none"/>
        </c:marker>
        <c:dLbl>
          <c:idx val="0"/>
          <c:spPr>
            <a:noFill/>
            <a:ln>
              <a:noFill/>
            </a:ln>
            <a:effectLst/>
          </c:spPr>
          <c:txPr>
            <a:bodyPr/>
            <a:lstStyle/>
            <a:p>
              <a:pPr algn="ctr" rtl="0">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dLbl>
          <c:idx val="0"/>
          <c:layout>
            <c:manualLayout>
              <c:x val="2.5898593007745899E-2"/>
              <c:y val="-5.4598294064467701E-2"/>
            </c:manualLayout>
          </c:layout>
          <c:spPr>
            <a:noFill/>
            <a:ln>
              <a:noFill/>
            </a:ln>
            <a:effectLst/>
          </c:spPr>
          <c:txPr>
            <a:bodyPr/>
            <a:lstStyle/>
            <a:p>
              <a:pPr algn="ctr" rtl="0">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C00000"/>
          </a:solidFill>
        </c:spPr>
        <c:marker>
          <c:symbol val="none"/>
        </c:marker>
        <c:dLbl>
          <c:idx val="0"/>
          <c:spPr>
            <a:noFill/>
            <a:ln>
              <a:noFill/>
            </a:ln>
            <a:effectLs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dLbl>
          <c:idx val="0"/>
          <c:layout>
            <c:manualLayout>
              <c:x val="4.6681927804336297E-2"/>
              <c:y val="-6.4885477982875805E-2"/>
            </c:manualLayout>
          </c:layout>
          <c:spPr>
            <a:noFill/>
            <a:ln>
              <a:noFill/>
            </a:ln>
            <a:effectLs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ideWall>
    <c:backWall>
      <c:thickness val="0"/>
    </c:backWall>
    <c:plotArea>
      <c:layout>
        <c:manualLayout>
          <c:layoutTarget val="inner"/>
          <c:xMode val="edge"/>
          <c:yMode val="edge"/>
          <c:x val="9.1338725783494695E-2"/>
          <c:y val="0.15939124539513"/>
          <c:w val="0.96670776188187801"/>
          <c:h val="0.75717384664071696"/>
        </c:manualLayout>
      </c:layout>
      <c:bar3DChart>
        <c:barDir val="col"/>
        <c:grouping val="clustered"/>
        <c:varyColors val="0"/>
        <c:ser>
          <c:idx val="0"/>
          <c:order val="0"/>
          <c:tx>
            <c:strRef>
              <c:f>'Rural No Principal'!$L$65</c:f>
              <c:strCache>
                <c:ptCount val="1"/>
                <c:pt idx="0">
                  <c:v> BUENO </c:v>
                </c:pt>
              </c:strCache>
            </c:strRef>
          </c:tx>
          <c:spPr>
            <a:solidFill>
              <a:srgbClr val="00B050"/>
            </a:solidFill>
          </c:spPr>
          <c:invertIfNegative val="0"/>
          <c:dLbls>
            <c:dLbl>
              <c:idx val="0"/>
              <c:layout>
                <c:manualLayout>
                  <c:x val="1.29672021678712E-2"/>
                  <c:y val="-5.6234080918492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47-49C8-9746-3969BE11CAE0}"/>
                </c:ext>
              </c:extLst>
            </c:dLbl>
            <c:spPr>
              <a:noFill/>
              <a:ln>
                <a:noFill/>
              </a:ln>
              <a:effectLst/>
            </c:spPr>
            <c:txPr>
              <a:bodyPr/>
              <a:lstStyle/>
              <a:p>
                <a:pPr algn="ctr" rtl="0">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No Principal'!$L$66</c:f>
              <c:strCache>
                <c:ptCount val="1"/>
                <c:pt idx="0">
                  <c:v>Total</c:v>
                </c:pt>
              </c:strCache>
            </c:strRef>
          </c:cat>
          <c:val>
            <c:numRef>
              <c:f>'Rural No Principal'!$L$66</c:f>
              <c:numCache>
                <c:formatCode>0%</c:formatCode>
                <c:ptCount val="1"/>
                <c:pt idx="0">
                  <c:v>0.13</c:v>
                </c:pt>
              </c:numCache>
            </c:numRef>
          </c:val>
          <c:extLst>
            <c:ext xmlns:c16="http://schemas.microsoft.com/office/drawing/2014/chart" uri="{C3380CC4-5D6E-409C-BE32-E72D297353CC}">
              <c16:uniqueId val="{00000001-80F6-425C-A8ED-825B0034C072}"/>
            </c:ext>
          </c:extLst>
        </c:ser>
        <c:ser>
          <c:idx val="1"/>
          <c:order val="1"/>
          <c:tx>
            <c:strRef>
              <c:f>'Rural No Principal'!$M$65</c:f>
              <c:strCache>
                <c:ptCount val="1"/>
                <c:pt idx="0">
                  <c:v> REGULAR </c:v>
                </c:pt>
              </c:strCache>
            </c:strRef>
          </c:tx>
          <c:spPr>
            <a:solidFill>
              <a:schemeClr val="accent4"/>
            </a:solidFill>
          </c:spPr>
          <c:invertIfNegative val="0"/>
          <c:dLbls>
            <c:dLbl>
              <c:idx val="0"/>
              <c:layout>
                <c:manualLayout>
                  <c:x val="2.5898593007745899E-2"/>
                  <c:y val="-5.4598294064467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47-49C8-9746-3969BE11CAE0}"/>
                </c:ext>
              </c:extLst>
            </c:dLbl>
            <c:spPr>
              <a:noFill/>
              <a:ln>
                <a:noFill/>
              </a:ln>
              <a:effectLst/>
            </c:spPr>
            <c:txPr>
              <a:bodyPr/>
              <a:lstStyle/>
              <a:p>
                <a:pPr algn="ctr" rtl="0">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No Principal'!$L$66</c:f>
              <c:strCache>
                <c:ptCount val="1"/>
                <c:pt idx="0">
                  <c:v>Total</c:v>
                </c:pt>
              </c:strCache>
            </c:strRef>
          </c:cat>
          <c:val>
            <c:numRef>
              <c:f>'Rural No Principal'!$M$66</c:f>
              <c:numCache>
                <c:formatCode>0%</c:formatCode>
                <c:ptCount val="1"/>
                <c:pt idx="0">
                  <c:v>0.37</c:v>
                </c:pt>
              </c:numCache>
            </c:numRef>
          </c:val>
          <c:extLst>
            <c:ext xmlns:c16="http://schemas.microsoft.com/office/drawing/2014/chart" uri="{C3380CC4-5D6E-409C-BE32-E72D297353CC}">
              <c16:uniqueId val="{00000003-80F6-425C-A8ED-825B0034C072}"/>
            </c:ext>
          </c:extLst>
        </c:ser>
        <c:ser>
          <c:idx val="2"/>
          <c:order val="2"/>
          <c:tx>
            <c:strRef>
              <c:f>'Rural No Principal'!$N$65</c:f>
              <c:strCache>
                <c:ptCount val="1"/>
                <c:pt idx="0">
                  <c:v> MALO </c:v>
                </c:pt>
              </c:strCache>
            </c:strRef>
          </c:tx>
          <c:spPr>
            <a:solidFill>
              <a:srgbClr val="C00000"/>
            </a:solidFill>
          </c:spPr>
          <c:invertIfNegative val="0"/>
          <c:dLbls>
            <c:dLbl>
              <c:idx val="0"/>
              <c:layout>
                <c:manualLayout>
                  <c:x val="4.6681927804336297E-2"/>
                  <c:y val="-6.48854779828758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47-49C8-9746-3969BE11CAE0}"/>
                </c:ext>
              </c:extLst>
            </c:dLbl>
            <c:spPr>
              <a:noFill/>
              <a:ln>
                <a:noFill/>
              </a:ln>
              <a:effectLs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No Principal'!$L$66</c:f>
              <c:strCache>
                <c:ptCount val="1"/>
                <c:pt idx="0">
                  <c:v>Total</c:v>
                </c:pt>
              </c:strCache>
            </c:strRef>
          </c:cat>
          <c:val>
            <c:numRef>
              <c:f>'Rural No Principal'!$N$66</c:f>
              <c:numCache>
                <c:formatCode>0%</c:formatCode>
                <c:ptCount val="1"/>
                <c:pt idx="0">
                  <c:v>0.5</c:v>
                </c:pt>
              </c:numCache>
            </c:numRef>
          </c:val>
          <c:extLst>
            <c:ext xmlns:c16="http://schemas.microsoft.com/office/drawing/2014/chart" uri="{C3380CC4-5D6E-409C-BE32-E72D297353CC}">
              <c16:uniqueId val="{00000005-80F6-425C-A8ED-825B0034C072}"/>
            </c:ext>
          </c:extLst>
        </c:ser>
        <c:dLbls>
          <c:showLegendKey val="0"/>
          <c:showVal val="0"/>
          <c:showCatName val="0"/>
          <c:showSerName val="0"/>
          <c:showPercent val="0"/>
          <c:showBubbleSize val="0"/>
        </c:dLbls>
        <c:gapWidth val="208"/>
        <c:shape val="box"/>
        <c:axId val="-2134521616"/>
        <c:axId val="-2134518608"/>
        <c:axId val="0"/>
      </c:bar3DChart>
      <c:catAx>
        <c:axId val="-2134521616"/>
        <c:scaling>
          <c:orientation val="minMax"/>
        </c:scaling>
        <c:delete val="0"/>
        <c:axPos val="b"/>
        <c:numFmt formatCode="General" sourceLinked="0"/>
        <c:majorTickMark val="out"/>
        <c:minorTickMark val="none"/>
        <c:tickLblPos val="nextTo"/>
        <c:txPr>
          <a:bodyPr/>
          <a:lstStyle/>
          <a:p>
            <a:pPr>
              <a:defRPr>
                <a:solidFill>
                  <a:schemeClr val="bg1"/>
                </a:solidFill>
              </a:defRPr>
            </a:pPr>
            <a:endParaRPr lang="es-CO"/>
          </a:p>
        </c:txPr>
        <c:crossAx val="-2134518608"/>
        <c:crosses val="autoZero"/>
        <c:auto val="1"/>
        <c:lblAlgn val="ctr"/>
        <c:lblOffset val="100"/>
        <c:noMultiLvlLbl val="0"/>
      </c:catAx>
      <c:valAx>
        <c:axId val="-2134518608"/>
        <c:scaling>
          <c:orientation val="minMax"/>
          <c:max val="1"/>
        </c:scaling>
        <c:delete val="0"/>
        <c:axPos val="l"/>
        <c:numFmt formatCode="0%" sourceLinked="0"/>
        <c:majorTickMark val="out"/>
        <c:minorTickMark val="none"/>
        <c:tickLblPos val="nextTo"/>
        <c:txPr>
          <a:bodyPr/>
          <a:lstStyle/>
          <a:p>
            <a:pPr>
              <a:defRPr sz="1100">
                <a:solidFill>
                  <a:schemeClr val="tx1">
                    <a:lumMod val="65000"/>
                    <a:lumOff val="35000"/>
                  </a:schemeClr>
                </a:solidFill>
              </a:defRPr>
            </a:pPr>
            <a:endParaRPr lang="es-CO"/>
          </a:p>
        </c:txPr>
        <c:crossAx val="-2134521616"/>
        <c:crosses val="autoZero"/>
        <c:crossBetween val="between"/>
      </c:valAx>
    </c:plotArea>
    <c:legend>
      <c:legendPos val="t"/>
      <c:overlay val="0"/>
      <c:txPr>
        <a:bodyPr/>
        <a:lstStyle/>
        <a:p>
          <a:pPr>
            <a:defRPr sz="14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114046152186499E-2"/>
          <c:y val="0.102569949805471"/>
          <c:w val="0.95510893787121798"/>
          <c:h val="0.74668067731773402"/>
        </c:manualLayout>
      </c:layout>
      <c:bar3DChart>
        <c:barDir val="col"/>
        <c:grouping val="clustered"/>
        <c:varyColors val="0"/>
        <c:ser>
          <c:idx val="0"/>
          <c:order val="0"/>
          <c:tx>
            <c:strRef>
              <c:f>'Datos Visor (2)'!$AD$174</c:f>
              <c:strCache>
                <c:ptCount val="1"/>
                <c:pt idx="0">
                  <c:v>BUENO PCI</c:v>
                </c:pt>
              </c:strCache>
            </c:strRef>
          </c:tx>
          <c:spPr>
            <a:solidFill>
              <a:srgbClr val="00B050"/>
            </a:solidFill>
          </c:spPr>
          <c:invertIfNegative val="0"/>
          <c:dLbls>
            <c:dLbl>
              <c:idx val="0"/>
              <c:layout>
                <c:manualLayout>
                  <c:x val="-1.626876399337412E-17"/>
                  <c:y val="-1.441441850448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3E-4859-91E5-29473ED9D762}"/>
                </c:ext>
              </c:extLst>
            </c:dLbl>
            <c:dLbl>
              <c:idx val="1"/>
              <c:layout>
                <c:manualLayout>
                  <c:x val="-3.5560179027879233E-3"/>
                  <c:y val="-9.8154245060436997E-3"/>
                </c:manualLayout>
              </c:layout>
              <c:spPr>
                <a:noFill/>
                <a:ln>
                  <a:noFill/>
                </a:ln>
                <a:effectLst/>
              </c:spPr>
              <c:txPr>
                <a:bodyPr rot="-5400000" vert="horz" wrap="square" lIns="38100" tIns="19050" rIns="38100" bIns="19050" anchor="ctr">
                  <a:spAutoFit/>
                </a:bodyPr>
                <a:lstStyle/>
                <a:p>
                  <a:pPr>
                    <a:defRPr sz="14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F2-41DD-99F6-BB717C828B49}"/>
                </c:ext>
              </c:extLst>
            </c:dLbl>
            <c:dLbl>
              <c:idx val="2"/>
              <c:layout>
                <c:manualLayout>
                  <c:x val="-1.1369280580265627E-3"/>
                  <c:y val="-3.6036046261203451E-3"/>
                </c:manualLayout>
              </c:layout>
              <c:spPr>
                <a:noFill/>
                <a:ln>
                  <a:noFill/>
                </a:ln>
                <a:effectLst/>
              </c:spPr>
              <c:txPr>
                <a:bodyPr rot="-5400000" vert="horz"/>
                <a:lstStyle/>
                <a:p>
                  <a:pPr>
                    <a:defRPr sz="14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A3-4609-A32D-17F2CE952762}"/>
                </c:ext>
              </c:extLst>
            </c:dLbl>
            <c:dLbl>
              <c:idx val="3"/>
              <c:layout>
                <c:manualLayout>
                  <c:x val="-9.7351003594735904E-4"/>
                  <c:y val="-5.8576879605976503E-3"/>
                </c:manualLayout>
              </c:layout>
              <c:spPr>
                <a:noFill/>
                <a:ln>
                  <a:noFill/>
                </a:ln>
                <a:effectLst/>
              </c:spPr>
              <c:txPr>
                <a:bodyPr rot="-5400000" vert="horz"/>
                <a:lstStyle/>
                <a:p>
                  <a:pPr>
                    <a:defRPr sz="14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F2-41DD-99F6-BB717C828B49}"/>
                </c:ext>
              </c:extLst>
            </c:dLbl>
            <c:dLbl>
              <c:idx val="4"/>
              <c:layout>
                <c:manualLayout>
                  <c:x val="0"/>
                  <c:y val="0.12764068329259501"/>
                </c:manualLayout>
              </c:layout>
              <c:spPr>
                <a:noFill/>
                <a:ln>
                  <a:noFill/>
                </a:ln>
                <a:effectLst/>
              </c:spPr>
              <c:txPr>
                <a:bodyPr rot="-5400000" vert="horz" wrap="square" lIns="38100" tIns="19050" rIns="38100" bIns="19050" anchor="ctr">
                  <a:spAutoFit/>
                </a:bodyPr>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F2-41DD-99F6-BB717C828B49}"/>
                </c:ext>
              </c:extLst>
            </c:dLbl>
            <c:dLbl>
              <c:idx val="5"/>
              <c:layout>
                <c:manualLayout>
                  <c:x val="1.92362596997075E-3"/>
                  <c:y val="0.10152829723439"/>
                </c:manualLayout>
              </c:layout>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F2-41DD-99F6-BB717C828B49}"/>
                </c:ext>
              </c:extLst>
            </c:dLbl>
            <c:dLbl>
              <c:idx val="6"/>
              <c:layout>
                <c:manualLayout>
                  <c:x val="2.8827138763935101E-3"/>
                  <c:y val="0.11370621088351"/>
                </c:manualLayout>
              </c:layout>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A3-4609-A32D-17F2CE952762}"/>
                </c:ext>
              </c:extLst>
            </c:dLbl>
            <c:dLbl>
              <c:idx val="7"/>
              <c:spPr>
                <a:noFill/>
                <a:ln>
                  <a:noFill/>
                </a:ln>
                <a:effectLst/>
              </c:spPr>
              <c:txPr>
                <a:bodyPr rot="-5400000" vert="horz" wrap="square" lIns="38100" tIns="19050" rIns="38100" bIns="19050" anchor="ctr">
                  <a:spAutoFit/>
                </a:bodyPr>
                <a:lstStyle/>
                <a:p>
                  <a:pPr>
                    <a:defRPr lang="en-US" sz="1400" b="1" i="0" u="none" strike="noStrike" kern="1200" baseline="0">
                      <a:solidFill>
                        <a:srgbClr val="00B050"/>
                      </a:solidFill>
                      <a:latin typeface="Gill Sans MT" charset="0"/>
                      <a:ea typeface="Gill Sans MT" charset="0"/>
                      <a:cs typeface="Gill Sans MT"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07-35F2-41DD-99F6-BB717C828B49}"/>
                </c:ext>
              </c:extLst>
            </c:dLbl>
            <c:dLbl>
              <c:idx val="8"/>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F2-41DD-99F6-BB717C828B49}"/>
                </c:ext>
              </c:extLst>
            </c:dLbl>
            <c:dLbl>
              <c:idx val="9"/>
              <c:layout>
                <c:manualLayout>
                  <c:x val="-6.1856260150476898E-17"/>
                  <c:y val="0.1080431832439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F2-41DD-99F6-BB717C828B49}"/>
                </c:ext>
              </c:extLst>
            </c:dLbl>
            <c:dLbl>
              <c:idx val="10"/>
              <c:layout>
                <c:manualLayout>
                  <c:x val="8.4350420071727496E-4"/>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F2-41DD-99F6-BB717C828B49}"/>
                </c:ext>
              </c:extLst>
            </c:dLbl>
            <c:dLbl>
              <c:idx val="11"/>
              <c:layout>
                <c:manualLayout>
                  <c:x val="8.4350420071746101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F2-41DD-99F6-BB717C828B49}"/>
                </c:ext>
              </c:extLst>
            </c:dLbl>
            <c:dLbl>
              <c:idx val="12"/>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5F2-41DD-99F6-BB717C828B49}"/>
                </c:ext>
              </c:extLst>
            </c:dLbl>
            <c:dLbl>
              <c:idx val="13"/>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F2-41DD-99F6-BB717C828B49}"/>
                </c:ext>
              </c:extLst>
            </c:dLbl>
            <c:dLbl>
              <c:idx val="14"/>
              <c:layout>
                <c:manualLayout>
                  <c:x val="8.4350420071733698E-4"/>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F2-41DD-99F6-BB717C828B49}"/>
                </c:ext>
              </c:extLst>
            </c:dLbl>
            <c:dLbl>
              <c:idx val="15"/>
              <c:layout>
                <c:manualLayout>
                  <c:x val="0"/>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F2-41DD-99F6-BB717C828B49}"/>
                </c:ext>
              </c:extLst>
            </c:dLbl>
            <c:dLbl>
              <c:idx val="16"/>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F2-41DD-99F6-BB717C828B49}"/>
                </c:ext>
              </c:extLst>
            </c:dLbl>
            <c:dLbl>
              <c:idx val="17"/>
              <c:layout>
                <c:manualLayout>
                  <c:x val="8.4350420071721305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F2-41DD-99F6-BB717C828B49}"/>
                </c:ext>
              </c:extLst>
            </c:dLbl>
            <c:dLbl>
              <c:idx val="18"/>
              <c:layout>
                <c:manualLayout>
                  <c:x val="8.4348550494239903E-4"/>
                  <c:y val="0.127376515573379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F2-41DD-99F6-BB717C828B49}"/>
                </c:ext>
              </c:extLst>
            </c:dLbl>
            <c:spPr>
              <a:noFill/>
              <a:ln>
                <a:noFill/>
              </a:ln>
              <a:effectLst/>
            </c:spPr>
            <c:txPr>
              <a:bodyPr rot="-5400000" vert="horz"/>
              <a:lstStyle/>
              <a:p>
                <a:pPr>
                  <a:defRPr sz="1400" b="1">
                    <a:solidFill>
                      <a:srgbClr val="00B05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a:noFill/>
                    </a:ln>
                  </c:spPr>
                </c15:leaderLines>
              </c:ext>
            </c:extLst>
          </c:dLbls>
          <c:cat>
            <c:strRef>
              <c:f>'Datos Visor (2)'!$AC$175:$AC$182</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(2)'!$AD$175:$AD$182</c:f>
              <c:numCache>
                <c:formatCode>0%</c:formatCode>
                <c:ptCount val="8"/>
                <c:pt idx="0">
                  <c:v>0.01</c:v>
                </c:pt>
                <c:pt idx="1">
                  <c:v>0.05</c:v>
                </c:pt>
                <c:pt idx="2">
                  <c:v>0.03</c:v>
                </c:pt>
                <c:pt idx="3">
                  <c:v>7.0000000000000007E-2</c:v>
                </c:pt>
                <c:pt idx="4">
                  <c:v>0.16</c:v>
                </c:pt>
                <c:pt idx="5">
                  <c:v>0.1</c:v>
                </c:pt>
                <c:pt idx="6">
                  <c:v>0.15</c:v>
                </c:pt>
                <c:pt idx="7">
                  <c:v>0.01</c:v>
                </c:pt>
              </c:numCache>
            </c:numRef>
          </c:val>
          <c:extLst>
            <c:ext xmlns:c16="http://schemas.microsoft.com/office/drawing/2014/chart" uri="{C3380CC4-5D6E-409C-BE32-E72D297353CC}">
              <c16:uniqueId val="{00000013-35F2-41DD-99F6-BB717C828B49}"/>
            </c:ext>
          </c:extLst>
        </c:ser>
        <c:ser>
          <c:idx val="1"/>
          <c:order val="1"/>
          <c:tx>
            <c:strRef>
              <c:f>'Datos Visor (2)'!$AE$174</c:f>
              <c:strCache>
                <c:ptCount val="1"/>
                <c:pt idx="0">
                  <c:v>REGULAR PCI</c:v>
                </c:pt>
              </c:strCache>
            </c:strRef>
          </c:tx>
          <c:spPr>
            <a:solidFill>
              <a:srgbClr val="FFC000"/>
            </a:solidFill>
          </c:spPr>
          <c:invertIfNegative val="0"/>
          <c:dLbls>
            <c:dLbl>
              <c:idx val="0"/>
              <c:layout>
                <c:manualLayout>
                  <c:x val="-1.5698171867541194E-3"/>
                  <c:y val="0.116448922876902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5F2-41DD-99F6-BB717C828B49}"/>
                </c:ext>
              </c:extLst>
            </c:dLbl>
            <c:dLbl>
              <c:idx val="1"/>
              <c:layout>
                <c:manualLayout>
                  <c:x val="1.7747947561662599E-3"/>
                  <c:y val="0.107454949976576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5F2-41DD-99F6-BB717C828B49}"/>
                </c:ext>
              </c:extLst>
            </c:dLbl>
            <c:dLbl>
              <c:idx val="2"/>
              <c:layout>
                <c:manualLayout>
                  <c:x val="9.8470490007375108E-4"/>
                  <c:y val="0.1397486283582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5F2-41DD-99F6-BB717C828B49}"/>
                </c:ext>
              </c:extLst>
            </c:dLbl>
            <c:dLbl>
              <c:idx val="3"/>
              <c:layout>
                <c:manualLayout>
                  <c:x val="0"/>
                  <c:y val="0.13989569895898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5F2-41DD-99F6-BB717C828B49}"/>
                </c:ext>
              </c:extLst>
            </c:dLbl>
            <c:dLbl>
              <c:idx val="4"/>
              <c:layout>
                <c:manualLayout>
                  <c:x val="0"/>
                  <c:y val="0.1309496979842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5F2-41DD-99F6-BB717C828B49}"/>
                </c:ext>
              </c:extLst>
            </c:dLbl>
            <c:dLbl>
              <c:idx val="5"/>
              <c:layout>
                <c:manualLayout>
                  <c:x val="-1.15705469160376E-4"/>
                  <c:y val="0.13451005691989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5F2-41DD-99F6-BB717C828B49}"/>
                </c:ext>
              </c:extLst>
            </c:dLbl>
            <c:dLbl>
              <c:idx val="6"/>
              <c:layout>
                <c:manualLayout>
                  <c:x val="0"/>
                  <c:y val="0.1146703879322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5F2-41DD-99F6-BB717C828B49}"/>
                </c:ext>
              </c:extLst>
            </c:dLbl>
            <c:dLbl>
              <c:idx val="7"/>
              <c:layout>
                <c:manualLayout>
                  <c:x val="-1.1256670677890447E-3"/>
                  <c:y val="-1.73086521412079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5F2-41DD-99F6-BB717C828B49}"/>
                </c:ext>
              </c:extLst>
            </c:dLbl>
            <c:dLbl>
              <c:idx val="8"/>
              <c:layout>
                <c:manualLayout>
                  <c:x val="3.3740168028692898E-3"/>
                  <c:y val="4.0015993794054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5F2-41DD-99F6-BB717C828B49}"/>
                </c:ext>
              </c:extLst>
            </c:dLbl>
            <c:dLbl>
              <c:idx val="9"/>
              <c:layout>
                <c:manualLayout>
                  <c:x val="1.9187352180903899E-3"/>
                  <c:y val="7.37498108530322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5F2-41DD-99F6-BB717C828B49}"/>
                </c:ext>
              </c:extLst>
            </c:dLbl>
            <c:dLbl>
              <c:idx val="10"/>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5F2-41DD-99F6-BB717C828B49}"/>
                </c:ext>
              </c:extLst>
            </c:dLbl>
            <c:dLbl>
              <c:idx val="1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5F2-41DD-99F6-BB717C828B49}"/>
                </c:ext>
              </c:extLst>
            </c:dLbl>
            <c:dLbl>
              <c:idx val="12"/>
              <c:layout>
                <c:manualLayout>
                  <c:x val="2.8781028271354799E-3"/>
                  <c:y val="-7.9312330129277595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5F2-41DD-99F6-BB717C828B49}"/>
                </c:ext>
              </c:extLst>
            </c:dLbl>
            <c:dLbl>
              <c:idx val="13"/>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5F2-41DD-99F6-BB717C828B49}"/>
                </c:ext>
              </c:extLst>
            </c:dLbl>
            <c:dLbl>
              <c:idx val="14"/>
              <c:layout>
                <c:manualLayout>
                  <c:x val="-1.2371252030095101E-16"/>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5F2-41DD-99F6-BB717C828B49}"/>
                </c:ext>
              </c:extLst>
            </c:dLbl>
            <c:dLbl>
              <c:idx val="15"/>
              <c:layout>
                <c:manualLayout>
                  <c:x val="9.5936760904515896E-4"/>
                  <c:y val="-4.932283102089430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5F2-41DD-99F6-BB717C828B49}"/>
                </c:ext>
              </c:extLst>
            </c:dLbl>
            <c:dLbl>
              <c:idx val="16"/>
              <c:layout>
                <c:manualLayout>
                  <c:x val="2.9149611721051199E-3"/>
                  <c:y val="1.296527370567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35F2-41DD-99F6-BB717C828B49}"/>
                </c:ext>
              </c:extLst>
            </c:dLbl>
            <c:dLbl>
              <c:idx val="17"/>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35F2-41DD-99F6-BB717C828B49}"/>
                </c:ext>
              </c:extLst>
            </c:dLbl>
            <c:dLbl>
              <c:idx val="18"/>
              <c:layout>
                <c:manualLayout>
                  <c:x val="2.87810282713547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35F2-41DD-99F6-BB717C828B49}"/>
                </c:ext>
              </c:extLst>
            </c:dLbl>
            <c:spPr>
              <a:noFill/>
              <a:ln>
                <a:noFill/>
              </a:ln>
              <a:effectLst/>
            </c:spPr>
            <c:txPr>
              <a:bodyPr rot="-5400000" vert="horz"/>
              <a:lstStyle/>
              <a:p>
                <a:pPr>
                  <a:defRPr sz="14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(2)'!$AC$175:$AC$182</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(2)'!$AE$175:$AE$182</c:f>
              <c:numCache>
                <c:formatCode>0%</c:formatCode>
                <c:ptCount val="8"/>
                <c:pt idx="0">
                  <c:v>0.13</c:v>
                </c:pt>
                <c:pt idx="1">
                  <c:v>0.4</c:v>
                </c:pt>
                <c:pt idx="2">
                  <c:v>0.35</c:v>
                </c:pt>
                <c:pt idx="3">
                  <c:v>0.81</c:v>
                </c:pt>
                <c:pt idx="4">
                  <c:v>0.65</c:v>
                </c:pt>
                <c:pt idx="5">
                  <c:v>0.38</c:v>
                </c:pt>
                <c:pt idx="6">
                  <c:v>0.28000000000000003</c:v>
                </c:pt>
                <c:pt idx="7">
                  <c:v>0.1</c:v>
                </c:pt>
              </c:numCache>
            </c:numRef>
          </c:val>
          <c:extLst>
            <c:ext xmlns:c16="http://schemas.microsoft.com/office/drawing/2014/chart" uri="{C3380CC4-5D6E-409C-BE32-E72D297353CC}">
              <c16:uniqueId val="{00000027-35F2-41DD-99F6-BB717C828B49}"/>
            </c:ext>
          </c:extLst>
        </c:ser>
        <c:ser>
          <c:idx val="2"/>
          <c:order val="2"/>
          <c:tx>
            <c:strRef>
              <c:f>'Datos Visor (2)'!$AF$174</c:f>
              <c:strCache>
                <c:ptCount val="1"/>
                <c:pt idx="0">
                  <c:v>MALO PCI</c:v>
                </c:pt>
              </c:strCache>
            </c:strRef>
          </c:tx>
          <c:spPr>
            <a:solidFill>
              <a:srgbClr val="C00000"/>
            </a:solidFill>
          </c:spPr>
          <c:invertIfNegative val="0"/>
          <c:dLbls>
            <c:dLbl>
              <c:idx val="0"/>
              <c:layout>
                <c:manualLayout>
                  <c:x val="0"/>
                  <c:y val="0.12764068329259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67-415B-953F-08AFF57977DD}"/>
                </c:ext>
              </c:extLst>
            </c:dLbl>
            <c:dLbl>
              <c:idx val="1"/>
              <c:layout>
                <c:manualLayout>
                  <c:x val="-3.2655664640991998E-17"/>
                  <c:y val="0.12034692996158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67-415B-953F-08AFF57977DD}"/>
                </c:ext>
              </c:extLst>
            </c:dLbl>
            <c:dLbl>
              <c:idx val="2"/>
              <c:layout>
                <c:manualLayout>
                  <c:x val="-6.5311329281984094E-17"/>
                  <c:y val="0.12764068329259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67-415B-953F-08AFF57977DD}"/>
                </c:ext>
              </c:extLst>
            </c:dLbl>
            <c:dLbl>
              <c:idx val="3"/>
              <c:layout>
                <c:manualLayout>
                  <c:x val="0"/>
                  <c:y val="0.105759423299579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67-415B-953F-08AFF57977DD}"/>
                </c:ext>
              </c:extLst>
            </c:dLbl>
            <c:dLbl>
              <c:idx val="4"/>
              <c:layout>
                <c:manualLayout>
                  <c:x val="-1.3062265856396799E-16"/>
                  <c:y val="0.12764068329259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67-415B-953F-08AFF57977DD}"/>
                </c:ext>
              </c:extLst>
            </c:dLbl>
            <c:dLbl>
              <c:idx val="5"/>
              <c:layout>
                <c:manualLayout>
                  <c:x val="0"/>
                  <c:y val="0.12764068329259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67-415B-953F-08AFF57977DD}"/>
                </c:ext>
              </c:extLst>
            </c:dLbl>
            <c:dLbl>
              <c:idx val="6"/>
              <c:layout>
                <c:manualLayout>
                  <c:x val="0"/>
                  <c:y val="0.1349344366236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67-415B-953F-08AFF57977DD}"/>
                </c:ext>
              </c:extLst>
            </c:dLbl>
            <c:dLbl>
              <c:idx val="7"/>
              <c:layout>
                <c:manualLayout>
                  <c:x val="-1.3062265856396799E-16"/>
                  <c:y val="0.12034692996158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67-415B-953F-08AFF57977DD}"/>
                </c:ext>
              </c:extLst>
            </c:dLbl>
            <c:spPr>
              <a:noFill/>
              <a:ln>
                <a:noFill/>
              </a:ln>
              <a:effectLst/>
            </c:spPr>
            <c:txPr>
              <a:bodyPr rot="-5400000" vert="horz" wrap="square" lIns="38100" tIns="19050" rIns="38100" bIns="19050" anchor="ctr">
                <a:spAutoFit/>
              </a:bodyPr>
              <a:lstStyle/>
              <a:p>
                <a:pPr>
                  <a:defRPr sz="14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(2)'!$AC$175:$AC$182</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(2)'!$AF$175:$AF$182</c:f>
              <c:numCache>
                <c:formatCode>0%</c:formatCode>
                <c:ptCount val="8"/>
                <c:pt idx="0">
                  <c:v>0.86</c:v>
                </c:pt>
                <c:pt idx="1">
                  <c:v>0.55000000000000004</c:v>
                </c:pt>
                <c:pt idx="2">
                  <c:v>0.62</c:v>
                </c:pt>
                <c:pt idx="3">
                  <c:v>0.12</c:v>
                </c:pt>
                <c:pt idx="4">
                  <c:v>0.19</c:v>
                </c:pt>
                <c:pt idx="5">
                  <c:v>0.52</c:v>
                </c:pt>
                <c:pt idx="6">
                  <c:v>0.56999999999999995</c:v>
                </c:pt>
                <c:pt idx="7">
                  <c:v>0.89</c:v>
                </c:pt>
              </c:numCache>
            </c:numRef>
          </c:val>
          <c:extLst>
            <c:ext xmlns:c16="http://schemas.microsoft.com/office/drawing/2014/chart" uri="{C3380CC4-5D6E-409C-BE32-E72D297353CC}">
              <c16:uniqueId val="{00000000-5A67-415B-953F-08AFF57977DD}"/>
            </c:ext>
          </c:extLst>
        </c:ser>
        <c:dLbls>
          <c:showLegendKey val="0"/>
          <c:showVal val="0"/>
          <c:showCatName val="0"/>
          <c:showSerName val="0"/>
          <c:showPercent val="0"/>
          <c:showBubbleSize val="0"/>
        </c:dLbls>
        <c:gapWidth val="150"/>
        <c:shape val="box"/>
        <c:axId val="-2144171536"/>
        <c:axId val="-2144174576"/>
        <c:axId val="0"/>
      </c:bar3DChart>
      <c:catAx>
        <c:axId val="-2144171536"/>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1100">
                <a:solidFill>
                  <a:schemeClr val="tx1">
                    <a:lumMod val="65000"/>
                    <a:lumOff val="35000"/>
                  </a:schemeClr>
                </a:solidFill>
              </a:defRPr>
            </a:pPr>
            <a:endParaRPr lang="es-CO"/>
          </a:p>
        </c:txPr>
        <c:crossAx val="-2144174576"/>
        <c:crosses val="autoZero"/>
        <c:auto val="1"/>
        <c:lblAlgn val="ctr"/>
        <c:lblOffset val="100"/>
        <c:noMultiLvlLbl val="0"/>
      </c:catAx>
      <c:valAx>
        <c:axId val="-2144174576"/>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a:solidFill>
                  <a:schemeClr val="tx1">
                    <a:lumMod val="65000"/>
                    <a:lumOff val="35000"/>
                  </a:schemeClr>
                </a:solidFill>
              </a:defRPr>
            </a:pPr>
            <a:endParaRPr lang="es-CO"/>
          </a:p>
        </c:txPr>
        <c:crossAx val="-2144171536"/>
        <c:crosses val="autoZero"/>
        <c:crossBetween val="between"/>
      </c:valAx>
      <c:spPr>
        <a:noFill/>
        <a:ln>
          <a:noFill/>
        </a:ln>
        <a:effectLst/>
      </c:spPr>
    </c:plotArea>
    <c:legend>
      <c:legendPos val="t"/>
      <c:layout>
        <c:manualLayout>
          <c:xMode val="edge"/>
          <c:yMode val="edge"/>
          <c:x val="0.26616173168456297"/>
          <c:y val="3.8752647116309302E-3"/>
          <c:w val="0.48267864631472901"/>
          <c:h val="7.2119714038924504E-2"/>
        </c:manualLayout>
      </c:layout>
      <c:overlay val="0"/>
      <c:spPr>
        <a:noFill/>
        <a:ln>
          <a:noFill/>
        </a:ln>
        <a:effectLst/>
      </c:spPr>
      <c:txPr>
        <a:bodyPr rot="0" vert="horz"/>
        <a:lstStyle/>
        <a:p>
          <a:pPr>
            <a:defRPr sz="1200"/>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114046152186499E-2"/>
          <c:y val="0.102569949805471"/>
          <c:w val="0.95510893787121798"/>
          <c:h val="0.74668067731773402"/>
        </c:manualLayout>
      </c:layout>
      <c:bar3DChart>
        <c:barDir val="col"/>
        <c:grouping val="clustered"/>
        <c:varyColors val="0"/>
        <c:ser>
          <c:idx val="0"/>
          <c:order val="0"/>
          <c:tx>
            <c:strRef>
              <c:f>'Datos Visor (2)'!$AL$174</c:f>
              <c:strCache>
                <c:ptCount val="1"/>
                <c:pt idx="0">
                  <c:v>BUENO URCI</c:v>
                </c:pt>
              </c:strCache>
            </c:strRef>
          </c:tx>
          <c:spPr>
            <a:solidFill>
              <a:srgbClr val="00B050"/>
            </a:solidFill>
          </c:spPr>
          <c:invertIfNegative val="0"/>
          <c:dLbls>
            <c:dLbl>
              <c:idx val="5"/>
              <c:layout>
                <c:manualLayout>
                  <c:x val="-1.1382909630168642E-16"/>
                  <c:y val="0.11128205577557261"/>
                </c:manualLayout>
              </c:layout>
              <c:spPr>
                <a:noFill/>
                <a:ln>
                  <a:noFill/>
                </a:ln>
                <a:effectLst/>
              </c:spPr>
              <c:txPr>
                <a:bodyPr rot="-5400000" vert="horz" wrap="square" lIns="38100" tIns="19050" rIns="38100" bIns="19050" anchor="ctr">
                  <a:spAutoFit/>
                </a:bodyPr>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E6-4D19-855D-5B5DC832B918}"/>
                </c:ext>
              </c:extLst>
            </c:dLbl>
            <c:spPr>
              <a:noFill/>
              <a:ln>
                <a:noFill/>
              </a:ln>
              <a:effectLst/>
            </c:spPr>
            <c:txPr>
              <a:bodyPr rot="-5400000" vert="horz" wrap="square" lIns="38100" tIns="19050" rIns="38100" bIns="19050" anchor="ctr">
                <a:spAutoFit/>
              </a:bodyPr>
              <a:lstStyle/>
              <a:p>
                <a:pPr>
                  <a:defRPr sz="1400" b="1">
                    <a:solidFill>
                      <a:srgbClr val="00B05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'Datos Visor (2)'!$AK$175:$AK$182</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(2)'!$AL$175:$AL$182</c:f>
              <c:numCache>
                <c:formatCode>0%</c:formatCode>
                <c:ptCount val="8"/>
                <c:pt idx="0">
                  <c:v>0.13</c:v>
                </c:pt>
                <c:pt idx="1">
                  <c:v>0.14000000000000001</c:v>
                </c:pt>
                <c:pt idx="2">
                  <c:v>0.01</c:v>
                </c:pt>
                <c:pt idx="3">
                  <c:v>0.03</c:v>
                </c:pt>
                <c:pt idx="4">
                  <c:v>0.14000000000000001</c:v>
                </c:pt>
                <c:pt idx="5">
                  <c:v>0.16</c:v>
                </c:pt>
                <c:pt idx="6">
                  <c:v>0.03</c:v>
                </c:pt>
                <c:pt idx="7">
                  <c:v>7.0000000000000007E-2</c:v>
                </c:pt>
              </c:numCache>
            </c:numRef>
          </c:val>
          <c:extLst>
            <c:ext xmlns:c16="http://schemas.microsoft.com/office/drawing/2014/chart" uri="{C3380CC4-5D6E-409C-BE32-E72D297353CC}">
              <c16:uniqueId val="{00000013-EE3E-429D-B18A-3C096EE477B5}"/>
            </c:ext>
          </c:extLst>
        </c:ser>
        <c:ser>
          <c:idx val="1"/>
          <c:order val="1"/>
          <c:tx>
            <c:strRef>
              <c:f>'Datos Visor (2)'!$AM$174</c:f>
              <c:strCache>
                <c:ptCount val="1"/>
                <c:pt idx="0">
                  <c:v>REGULAR URCI</c:v>
                </c:pt>
              </c:strCache>
            </c:strRef>
          </c:tx>
          <c:spPr>
            <a:solidFill>
              <a:srgbClr val="FFC000"/>
            </a:solidFill>
          </c:spPr>
          <c:invertIfNegative val="0"/>
          <c:dLbls>
            <c:dLbl>
              <c:idx val="0"/>
              <c:layout>
                <c:manualLayout>
                  <c:x val="2.1841261087770581E-4"/>
                  <c:y val="0.123711331464216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E3E-429D-B18A-3C096EE477B5}"/>
                </c:ext>
              </c:extLst>
            </c:dLbl>
            <c:dLbl>
              <c:idx val="1"/>
              <c:layout>
                <c:manualLayout>
                  <c:x val="2.1892918695614627E-3"/>
                  <c:y val="0.132832389777201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E3E-429D-B18A-3C096EE477B5}"/>
                </c:ext>
              </c:extLst>
            </c:dLbl>
            <c:dLbl>
              <c:idx val="2"/>
              <c:layout>
                <c:manualLayout>
                  <c:x val="2.7553597973166101E-3"/>
                  <c:y val="0.1182102611835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E3E-429D-B18A-3C096EE477B5}"/>
                </c:ext>
              </c:extLst>
            </c:dLbl>
            <c:dLbl>
              <c:idx val="3"/>
              <c:layout>
                <c:manualLayout>
                  <c:x val="-4.3028535172200809E-6"/>
                  <c:y val="-4.93914819055716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E3E-429D-B18A-3C096EE477B5}"/>
                </c:ext>
              </c:extLst>
            </c:dLbl>
            <c:dLbl>
              <c:idx val="4"/>
              <c:layout>
                <c:manualLayout>
                  <c:x val="0"/>
                  <c:y val="0.1309496979842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E3E-429D-B18A-3C096EE477B5}"/>
                </c:ext>
              </c:extLst>
            </c:dLbl>
            <c:dLbl>
              <c:idx val="5"/>
              <c:layout>
                <c:manualLayout>
                  <c:x val="-1.15705469160376E-4"/>
                  <c:y val="0.13451005691989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E3E-429D-B18A-3C096EE477B5}"/>
                </c:ext>
              </c:extLst>
            </c:dLbl>
            <c:dLbl>
              <c:idx val="6"/>
              <c:layout>
                <c:manualLayout>
                  <c:x val="0"/>
                  <c:y val="0.13989569895898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E3E-429D-B18A-3C096EE477B5}"/>
                </c:ext>
              </c:extLst>
            </c:dLbl>
            <c:dLbl>
              <c:idx val="7"/>
              <c:layout>
                <c:manualLayout>
                  <c:x val="-9.2073457867764203E-4"/>
                  <c:y val="0.135206111706373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E3E-429D-B18A-3C096EE477B5}"/>
                </c:ext>
              </c:extLst>
            </c:dLbl>
            <c:dLbl>
              <c:idx val="8"/>
              <c:layout>
                <c:manualLayout>
                  <c:x val="3.3740168028692898E-3"/>
                  <c:y val="4.0015993794054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E3E-429D-B18A-3C096EE477B5}"/>
                </c:ext>
              </c:extLst>
            </c:dLbl>
            <c:dLbl>
              <c:idx val="9"/>
              <c:layout>
                <c:manualLayout>
                  <c:x val="1.9187352180903899E-3"/>
                  <c:y val="7.37498108530322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E3E-429D-B18A-3C096EE477B5}"/>
                </c:ext>
              </c:extLst>
            </c:dLbl>
            <c:dLbl>
              <c:idx val="10"/>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E3E-429D-B18A-3C096EE477B5}"/>
                </c:ext>
              </c:extLst>
            </c:dLbl>
            <c:dLbl>
              <c:idx val="1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E3E-429D-B18A-3C096EE477B5}"/>
                </c:ext>
              </c:extLst>
            </c:dLbl>
            <c:dLbl>
              <c:idx val="12"/>
              <c:layout>
                <c:manualLayout>
                  <c:x val="2.8781028271354799E-3"/>
                  <c:y val="-7.9312330129277595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E3E-429D-B18A-3C096EE477B5}"/>
                </c:ext>
              </c:extLst>
            </c:dLbl>
            <c:dLbl>
              <c:idx val="13"/>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E3E-429D-B18A-3C096EE477B5}"/>
                </c:ext>
              </c:extLst>
            </c:dLbl>
            <c:dLbl>
              <c:idx val="14"/>
              <c:layout>
                <c:manualLayout>
                  <c:x val="-1.2371252030095101E-16"/>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EE3E-429D-B18A-3C096EE477B5}"/>
                </c:ext>
              </c:extLst>
            </c:dLbl>
            <c:dLbl>
              <c:idx val="15"/>
              <c:layout>
                <c:manualLayout>
                  <c:x val="9.5936760904515896E-4"/>
                  <c:y val="-4.932283102089430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EE3E-429D-B18A-3C096EE477B5}"/>
                </c:ext>
              </c:extLst>
            </c:dLbl>
            <c:dLbl>
              <c:idx val="16"/>
              <c:layout>
                <c:manualLayout>
                  <c:x val="2.9149611721051199E-3"/>
                  <c:y val="1.296527370567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EE3E-429D-B18A-3C096EE477B5}"/>
                </c:ext>
              </c:extLst>
            </c:dLbl>
            <c:dLbl>
              <c:idx val="17"/>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EE3E-429D-B18A-3C096EE477B5}"/>
                </c:ext>
              </c:extLst>
            </c:dLbl>
            <c:dLbl>
              <c:idx val="18"/>
              <c:layout>
                <c:manualLayout>
                  <c:x val="2.87810282713547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EE3E-429D-B18A-3C096EE477B5}"/>
                </c:ext>
              </c:extLst>
            </c:dLbl>
            <c:numFmt formatCode="0%" sourceLinked="0"/>
            <c:spPr>
              <a:noFill/>
              <a:ln>
                <a:noFill/>
              </a:ln>
              <a:effectLst/>
            </c:spPr>
            <c:txPr>
              <a:bodyPr rot="-5400000" vert="horz"/>
              <a:lstStyle/>
              <a:p>
                <a:pPr>
                  <a:defRPr sz="14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 Visor (2)'!$AK$175:$AK$182</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(2)'!$AM$175:$AM$182</c:f>
              <c:numCache>
                <c:formatCode>0%</c:formatCode>
                <c:ptCount val="8"/>
                <c:pt idx="0">
                  <c:v>0.37</c:v>
                </c:pt>
                <c:pt idx="1">
                  <c:v>0.43</c:v>
                </c:pt>
                <c:pt idx="2">
                  <c:v>0.44</c:v>
                </c:pt>
                <c:pt idx="3">
                  <c:v>0.04</c:v>
                </c:pt>
                <c:pt idx="4">
                  <c:v>0.46</c:v>
                </c:pt>
                <c:pt idx="5">
                  <c:v>0.56000000000000005</c:v>
                </c:pt>
                <c:pt idx="6">
                  <c:v>0.44</c:v>
                </c:pt>
                <c:pt idx="7">
                  <c:v>0.45</c:v>
                </c:pt>
              </c:numCache>
            </c:numRef>
          </c:val>
          <c:extLst>
            <c:ext xmlns:c16="http://schemas.microsoft.com/office/drawing/2014/chart" uri="{C3380CC4-5D6E-409C-BE32-E72D297353CC}">
              <c16:uniqueId val="{00000027-EE3E-429D-B18A-3C096EE477B5}"/>
            </c:ext>
          </c:extLst>
        </c:ser>
        <c:ser>
          <c:idx val="5"/>
          <c:order val="2"/>
          <c:tx>
            <c:strRef>
              <c:f>'Datos Visor (2)'!$AN$174</c:f>
              <c:strCache>
                <c:ptCount val="1"/>
                <c:pt idx="0">
                  <c:v>MALO URCI</c:v>
                </c:pt>
              </c:strCache>
            </c:strRef>
          </c:tx>
          <c:spPr>
            <a:solidFill>
              <a:srgbClr val="C00000"/>
            </a:solidFill>
          </c:spPr>
          <c:invertIfNegative val="0"/>
          <c:dLbls>
            <c:dLbl>
              <c:idx val="0"/>
              <c:layout>
                <c:manualLayout>
                  <c:x val="9.6174506807325804E-4"/>
                  <c:y val="0.136114734122255"/>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EE3E-429D-B18A-3C096EE477B5}"/>
                </c:ext>
              </c:extLst>
            </c:dLbl>
            <c:dLbl>
              <c:idx val="1"/>
              <c:layout>
                <c:manualLayout>
                  <c:x val="1.5613211333911721E-3"/>
                  <c:y val="0.11079532044398629"/>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EE3E-429D-B18A-3C096EE477B5}"/>
                </c:ext>
              </c:extLst>
            </c:dLbl>
            <c:dLbl>
              <c:idx val="2"/>
              <c:layout>
                <c:manualLayout>
                  <c:x val="0"/>
                  <c:y val="0.12194698655146322"/>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EE3E-429D-B18A-3C096EE477B5}"/>
                </c:ext>
              </c:extLst>
            </c:dLbl>
            <c:dLbl>
              <c:idx val="3"/>
              <c:layout>
                <c:manualLayout>
                  <c:x val="5.3119065059840497E-3"/>
                  <c:y val="0.118165884036579"/>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EE3E-429D-B18A-3C096EE477B5}"/>
                </c:ext>
              </c:extLst>
            </c:dLbl>
            <c:dLbl>
              <c:idx val="4"/>
              <c:layout>
                <c:manualLayout>
                  <c:x val="7.0338848195518505E-17"/>
                  <c:y val="0.13989569895898399"/>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EE3E-429D-B18A-3C096EE477B5}"/>
                </c:ext>
              </c:extLst>
            </c:dLbl>
            <c:dLbl>
              <c:idx val="5"/>
              <c:layout>
                <c:manualLayout>
                  <c:x val="1.73709255266884E-6"/>
                  <c:y val="0.136114734122255"/>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EE3E-429D-B18A-3C096EE477B5}"/>
                </c:ext>
              </c:extLst>
            </c:dLbl>
            <c:dLbl>
              <c:idx val="6"/>
              <c:layout>
                <c:manualLayout>
                  <c:x val="1.09401300405238E-3"/>
                  <c:y val="0.121970286381163"/>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EE3E-429D-B18A-3C096EE477B5}"/>
                </c:ext>
              </c:extLst>
            </c:dLbl>
            <c:dLbl>
              <c:idx val="7"/>
              <c:layout>
                <c:manualLayout>
                  <c:x val="1.9223572496991201E-3"/>
                  <c:y val="0.136371363389126"/>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EE3E-429D-B18A-3C096EE477B5}"/>
                </c:ext>
              </c:extLst>
            </c:dLbl>
            <c:dLbl>
              <c:idx val="8"/>
              <c:delete val="1"/>
              <c:extLst>
                <c:ext xmlns:c15="http://schemas.microsoft.com/office/drawing/2012/chart" uri="{CE6537A1-D6FC-4f65-9D91-7224C49458BB}"/>
                <c:ext xmlns:c16="http://schemas.microsoft.com/office/drawing/2014/chart" uri="{C3380CC4-5D6E-409C-BE32-E72D297353CC}">
                  <c16:uniqueId val="{00000030-EE3E-429D-B18A-3C096EE477B5}"/>
                </c:ext>
              </c:extLst>
            </c:dLbl>
            <c:dLbl>
              <c:idx val="9"/>
              <c:layout>
                <c:manualLayout>
                  <c:x val="1.9158830780305299E-3"/>
                  <c:y val="7.82198155428931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EE3E-429D-B18A-3C096EE477B5}"/>
                </c:ext>
              </c:extLst>
            </c:dLbl>
            <c:dLbl>
              <c:idx val="10"/>
              <c:layout>
                <c:manualLayout>
                  <c:x val="1.8410037795306799E-3"/>
                  <c:y val="1.29353691281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EE3E-429D-B18A-3C096EE477B5}"/>
                </c:ext>
              </c:extLst>
            </c:dLbl>
            <c:dLbl>
              <c:idx val="11"/>
              <c:delete val="1"/>
              <c:extLst>
                <c:ext xmlns:c15="http://schemas.microsoft.com/office/drawing/2012/chart" uri="{CE6537A1-D6FC-4f65-9D91-7224C49458BB}"/>
                <c:ext xmlns:c16="http://schemas.microsoft.com/office/drawing/2014/chart" uri="{C3380CC4-5D6E-409C-BE32-E72D297353CC}">
                  <c16:uniqueId val="{00000033-EE3E-429D-B18A-3C096EE477B5}"/>
                </c:ext>
              </c:extLst>
            </c:dLbl>
            <c:dLbl>
              <c:idx val="12"/>
              <c:layout>
                <c:manualLayout>
                  <c:x val="1.915883078030460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EE3E-429D-B18A-3C096EE477B5}"/>
                </c:ext>
              </c:extLst>
            </c:dLbl>
            <c:dLbl>
              <c:idx val="13"/>
              <c:delete val="1"/>
              <c:extLst>
                <c:ext xmlns:c15="http://schemas.microsoft.com/office/drawing/2012/chart" uri="{CE6537A1-D6FC-4f65-9D91-7224C49458BB}"/>
                <c:ext xmlns:c16="http://schemas.microsoft.com/office/drawing/2014/chart" uri="{C3380CC4-5D6E-409C-BE32-E72D297353CC}">
                  <c16:uniqueId val="{00000035-EE3E-429D-B18A-3C096EE477B5}"/>
                </c:ext>
              </c:extLst>
            </c:dLbl>
            <c:dLbl>
              <c:idx val="14"/>
              <c:layout>
                <c:manualLayout>
                  <c:x val="2.5305126021520101E-3"/>
                  <c:y val="1.2004798138216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EE3E-429D-B18A-3C096EE477B5}"/>
                </c:ext>
              </c:extLst>
            </c:dLbl>
            <c:dLbl>
              <c:idx val="15"/>
              <c:layout>
                <c:manualLayout>
                  <c:x val="1.9200543783589601E-3"/>
                  <c:y val="1.51238593469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EE3E-429D-B18A-3C096EE477B5}"/>
                </c:ext>
              </c:extLst>
            </c:dLbl>
            <c:dLbl>
              <c:idx val="16"/>
              <c:delete val="1"/>
              <c:extLst>
                <c:ext xmlns:c15="http://schemas.microsoft.com/office/drawing/2012/chart" uri="{CE6537A1-D6FC-4f65-9D91-7224C49458BB}"/>
                <c:ext xmlns:c16="http://schemas.microsoft.com/office/drawing/2014/chart" uri="{C3380CC4-5D6E-409C-BE32-E72D297353CC}">
                  <c16:uniqueId val="{00000038-EE3E-429D-B18A-3C096EE477B5}"/>
                </c:ext>
              </c:extLst>
            </c:dLbl>
            <c:dLbl>
              <c:idx val="17"/>
              <c:layout>
                <c:manualLayout>
                  <c:x val="4.21752100358656E-3"/>
                  <c:y val="4.0015993794054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EE3E-429D-B18A-3C096EE477B5}"/>
                </c:ext>
              </c:extLst>
            </c:dLbl>
            <c:dLbl>
              <c:idx val="18"/>
              <c:delete val="1"/>
              <c:extLst>
                <c:ext xmlns:c15="http://schemas.microsoft.com/office/drawing/2012/chart" uri="{CE6537A1-D6FC-4f65-9D91-7224C49458BB}"/>
                <c:ext xmlns:c16="http://schemas.microsoft.com/office/drawing/2014/chart" uri="{C3380CC4-5D6E-409C-BE32-E72D297353CC}">
                  <c16:uniqueId val="{0000003A-EE3E-429D-B18A-3C096EE477B5}"/>
                </c:ext>
              </c:extLst>
            </c:dLbl>
            <c:numFmt formatCode="0%" sourceLinked="0"/>
            <c:spPr>
              <a:noFill/>
              <a:ln>
                <a:noFill/>
              </a:ln>
              <a:effectLst/>
            </c:spPr>
            <c:txPr>
              <a:bodyPr rot="-5400000" vert="horz"/>
              <a:lstStyle/>
              <a:p>
                <a:pPr>
                  <a:defRPr sz="1400"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(2)'!$AK$175:$AK$182</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(2)'!$AN$175:$AN$182</c:f>
              <c:numCache>
                <c:formatCode>0%</c:formatCode>
                <c:ptCount val="8"/>
                <c:pt idx="0">
                  <c:v>0.5</c:v>
                </c:pt>
                <c:pt idx="1">
                  <c:v>0.43</c:v>
                </c:pt>
                <c:pt idx="2">
                  <c:v>0.55000000000000004</c:v>
                </c:pt>
                <c:pt idx="3">
                  <c:v>0.93</c:v>
                </c:pt>
                <c:pt idx="4">
                  <c:v>0.4</c:v>
                </c:pt>
                <c:pt idx="5">
                  <c:v>0.28000000000000003</c:v>
                </c:pt>
                <c:pt idx="6">
                  <c:v>0.53</c:v>
                </c:pt>
                <c:pt idx="7">
                  <c:v>0.48</c:v>
                </c:pt>
              </c:numCache>
            </c:numRef>
          </c:val>
          <c:extLst>
            <c:ext xmlns:c16="http://schemas.microsoft.com/office/drawing/2014/chart" uri="{C3380CC4-5D6E-409C-BE32-E72D297353CC}">
              <c16:uniqueId val="{0000003B-EE3E-429D-B18A-3C096EE477B5}"/>
            </c:ext>
          </c:extLst>
        </c:ser>
        <c:dLbls>
          <c:showLegendKey val="0"/>
          <c:showVal val="0"/>
          <c:showCatName val="0"/>
          <c:showSerName val="0"/>
          <c:showPercent val="0"/>
          <c:showBubbleSize val="0"/>
        </c:dLbls>
        <c:gapWidth val="150"/>
        <c:shape val="box"/>
        <c:axId val="-2135817360"/>
        <c:axId val="-2135820736"/>
        <c:axId val="0"/>
      </c:bar3DChart>
      <c:catAx>
        <c:axId val="-2135817360"/>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1100">
                <a:solidFill>
                  <a:schemeClr val="tx1">
                    <a:lumMod val="65000"/>
                    <a:lumOff val="35000"/>
                  </a:schemeClr>
                </a:solidFill>
              </a:defRPr>
            </a:pPr>
            <a:endParaRPr lang="es-CO"/>
          </a:p>
        </c:txPr>
        <c:crossAx val="-2135820736"/>
        <c:crosses val="autoZero"/>
        <c:auto val="1"/>
        <c:lblAlgn val="ctr"/>
        <c:lblOffset val="100"/>
        <c:noMultiLvlLbl val="0"/>
      </c:catAx>
      <c:valAx>
        <c:axId val="-2135820736"/>
        <c:scaling>
          <c:orientation val="minMax"/>
        </c:scaling>
        <c:delete val="0"/>
        <c:axPos val="l"/>
        <c:numFmt formatCode="0%" sourceLinked="0"/>
        <c:majorTickMark val="none"/>
        <c:minorTickMark val="none"/>
        <c:tickLblPos val="nextTo"/>
        <c:spPr>
          <a:noFill/>
          <a:ln>
            <a:solidFill>
              <a:schemeClr val="bg1">
                <a:lumMod val="85000"/>
              </a:schemeClr>
            </a:solidFill>
          </a:ln>
          <a:effectLst/>
        </c:spPr>
        <c:txPr>
          <a:bodyPr rot="-60000000" vert="horz"/>
          <a:lstStyle/>
          <a:p>
            <a:pPr>
              <a:defRPr>
                <a:solidFill>
                  <a:schemeClr val="tx1">
                    <a:lumMod val="65000"/>
                    <a:lumOff val="35000"/>
                  </a:schemeClr>
                </a:solidFill>
              </a:defRPr>
            </a:pPr>
            <a:endParaRPr lang="es-CO"/>
          </a:p>
        </c:txPr>
        <c:crossAx val="-2135817360"/>
        <c:crosses val="autoZero"/>
        <c:crossBetween val="between"/>
      </c:valAx>
      <c:spPr>
        <a:noFill/>
        <a:ln>
          <a:noFill/>
        </a:ln>
        <a:effectLst/>
      </c:spPr>
    </c:plotArea>
    <c:legend>
      <c:legendPos val="t"/>
      <c:layout>
        <c:manualLayout>
          <c:xMode val="edge"/>
          <c:yMode val="edge"/>
          <c:x val="0.28389352719451699"/>
          <c:y val="3.8752647116309302E-3"/>
          <c:w val="0.47721350156752956"/>
          <c:h val="7.0989867594987585E-2"/>
        </c:manualLayout>
      </c:layout>
      <c:overlay val="0"/>
      <c:spPr>
        <a:noFill/>
        <a:ln>
          <a:noFill/>
        </a:ln>
        <a:effectLst/>
      </c:spPr>
      <c:txPr>
        <a:bodyPr rot="0" vert="horz"/>
        <a:lstStyle/>
        <a:p>
          <a:pPr>
            <a:defRPr sz="1200"/>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114046152186499E-2"/>
          <c:y val="0.102569949805471"/>
          <c:w val="0.95510893787121798"/>
          <c:h val="0.74668067731773402"/>
        </c:manualLayout>
      </c:layout>
      <c:bar3DChart>
        <c:barDir val="col"/>
        <c:grouping val="clustered"/>
        <c:varyColors val="0"/>
        <c:ser>
          <c:idx val="0"/>
          <c:order val="0"/>
          <c:tx>
            <c:strRef>
              <c:f>'Datos Visor (2)'!$V$174</c:f>
              <c:strCache>
                <c:ptCount val="1"/>
                <c:pt idx="0">
                  <c:v>BUENO</c:v>
                </c:pt>
              </c:strCache>
            </c:strRef>
          </c:tx>
          <c:spPr>
            <a:solidFill>
              <a:srgbClr val="00B050"/>
            </a:solidFill>
          </c:spPr>
          <c:invertIfNegative val="0"/>
          <c:dLbls>
            <c:dLbl>
              <c:idx val="0"/>
              <c:layout>
                <c:manualLayout>
                  <c:x val="0"/>
                  <c:y val="-2.268578902037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D1-4A5C-93E7-221BE2BE1B85}"/>
                </c:ext>
              </c:extLst>
            </c:dLbl>
            <c:dLbl>
              <c:idx val="1"/>
              <c:layout>
                <c:manualLayout>
                  <c:x val="1.6161616161616201E-3"/>
                  <c:y val="-2.2047245917064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25-4026-B3BD-8706A39E66E9}"/>
                </c:ext>
              </c:extLst>
            </c:dLbl>
            <c:dLbl>
              <c:idx val="2"/>
              <c:layout>
                <c:manualLayout>
                  <c:x val="1.6735505926527866E-3"/>
                  <c:y val="-3.4617069429149931E-2"/>
                </c:manualLayout>
              </c:layout>
              <c:spPr>
                <a:noFill/>
                <a:ln>
                  <a:noFill/>
                </a:ln>
                <a:effectLst/>
              </c:spPr>
              <c:txPr>
                <a:bodyPr rot="-5400000" vert="horz"/>
                <a:lstStyle/>
                <a:p>
                  <a:pPr>
                    <a:defRPr sz="18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D1-4A5C-93E7-221BE2BE1B85}"/>
                </c:ext>
              </c:extLst>
            </c:dLbl>
            <c:dLbl>
              <c:idx val="3"/>
              <c:layout>
                <c:manualLayout>
                  <c:x val="9.5655653581585198E-4"/>
                  <c:y val="-1.20651481081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F4-4955-8387-E142A04E4437}"/>
                </c:ext>
              </c:extLst>
            </c:dLbl>
            <c:dLbl>
              <c:idx val="4"/>
              <c:layout>
                <c:manualLayout>
                  <c:x val="1.6709165802673241E-3"/>
                  <c:y val="-2.9042472485789363E-2"/>
                </c:manualLayout>
              </c:layout>
              <c:spPr>
                <a:noFill/>
                <a:ln>
                  <a:noFill/>
                </a:ln>
                <a:effectLst/>
              </c:spPr>
              <c:txPr>
                <a:bodyPr rot="-5400000" vert="horz"/>
                <a:lstStyle/>
                <a:p>
                  <a:pPr>
                    <a:defRPr sz="18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F4-4955-8387-E142A04E4437}"/>
                </c:ext>
              </c:extLst>
            </c:dLbl>
            <c:dLbl>
              <c:idx val="5"/>
              <c:layout>
                <c:manualLayout>
                  <c:x val="1.9235639307832E-3"/>
                  <c:y val="0.137628906339547"/>
                </c:manualLayout>
              </c:layout>
              <c:spPr>
                <a:noFill/>
                <a:ln>
                  <a:noFill/>
                </a:ln>
                <a:effectLst/>
              </c:spPr>
              <c:txPr>
                <a:bodyPr rot="-5400000" vert="horz"/>
                <a:lstStyle/>
                <a:p>
                  <a:pPr>
                    <a:defRPr sz="18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D1-4A5C-93E7-221BE2BE1B85}"/>
                </c:ext>
              </c:extLst>
            </c:dLbl>
            <c:dLbl>
              <c:idx val="6"/>
              <c:layout>
                <c:manualLayout>
                  <c:x val="9.5917280802533132E-4"/>
                  <c:y val="-2.0398042482323145E-2"/>
                </c:manualLayout>
              </c:layout>
              <c:spPr>
                <a:noFill/>
                <a:ln>
                  <a:noFill/>
                </a:ln>
                <a:effectLst/>
              </c:spPr>
              <c:txPr>
                <a:bodyPr rot="-5400000" vert="horz"/>
                <a:lstStyle/>
                <a:p>
                  <a:pPr>
                    <a:defRPr sz="18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D1-4A5C-93E7-221BE2BE1B85}"/>
                </c:ext>
              </c:extLst>
            </c:dLbl>
            <c:dLbl>
              <c:idx val="7"/>
              <c:layout>
                <c:manualLayout>
                  <c:x val="8.0808080808068958E-4"/>
                  <c:y val="-1.6858331110284258E-2"/>
                </c:manualLayout>
              </c:layout>
              <c:spPr>
                <a:noFill/>
                <a:ln>
                  <a:noFill/>
                </a:ln>
                <a:effectLst/>
              </c:spPr>
              <c:txPr>
                <a:bodyPr rot="-5400000" vert="horz"/>
                <a:lstStyle/>
                <a:p>
                  <a:pPr>
                    <a:defRPr sz="18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F4-4955-8387-E142A04E4437}"/>
                </c:ext>
              </c:extLst>
            </c:dLbl>
            <c:dLbl>
              <c:idx val="8"/>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F4-4955-8387-E142A04E4437}"/>
                </c:ext>
              </c:extLst>
            </c:dLbl>
            <c:dLbl>
              <c:idx val="9"/>
              <c:layout>
                <c:manualLayout>
                  <c:x val="-6.1856260150476898E-17"/>
                  <c:y val="0.1080431832439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F4-4955-8387-E142A04E4437}"/>
                </c:ext>
              </c:extLst>
            </c:dLbl>
            <c:dLbl>
              <c:idx val="10"/>
              <c:layout>
                <c:manualLayout>
                  <c:x val="8.4350420071727496E-4"/>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F4-4955-8387-E142A04E4437}"/>
                </c:ext>
              </c:extLst>
            </c:dLbl>
            <c:dLbl>
              <c:idx val="11"/>
              <c:layout>
                <c:manualLayout>
                  <c:x val="8.4350420071746101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F4-4955-8387-E142A04E4437}"/>
                </c:ext>
              </c:extLst>
            </c:dLbl>
            <c:dLbl>
              <c:idx val="12"/>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F4-4955-8387-E142A04E4437}"/>
                </c:ext>
              </c:extLst>
            </c:dLbl>
            <c:dLbl>
              <c:idx val="13"/>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F4-4955-8387-E142A04E4437}"/>
                </c:ext>
              </c:extLst>
            </c:dLbl>
            <c:dLbl>
              <c:idx val="14"/>
              <c:layout>
                <c:manualLayout>
                  <c:x val="8.4350420071733698E-4"/>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F4-4955-8387-E142A04E4437}"/>
                </c:ext>
              </c:extLst>
            </c:dLbl>
            <c:dLbl>
              <c:idx val="15"/>
              <c:layout>
                <c:manualLayout>
                  <c:x val="0"/>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F4-4955-8387-E142A04E4437}"/>
                </c:ext>
              </c:extLst>
            </c:dLbl>
            <c:dLbl>
              <c:idx val="16"/>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F4-4955-8387-E142A04E4437}"/>
                </c:ext>
              </c:extLst>
            </c:dLbl>
            <c:dLbl>
              <c:idx val="17"/>
              <c:layout>
                <c:manualLayout>
                  <c:x val="8.4350420071721305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DF4-4955-8387-E142A04E4437}"/>
                </c:ext>
              </c:extLst>
            </c:dLbl>
            <c:dLbl>
              <c:idx val="18"/>
              <c:layout>
                <c:manualLayout>
                  <c:x val="8.4348550494239903E-4"/>
                  <c:y val="0.127376515573379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DF4-4955-8387-E142A04E4437}"/>
                </c:ext>
              </c:extLst>
            </c:dLbl>
            <c:spPr>
              <a:noFill/>
              <a:ln>
                <a:noFill/>
              </a:ln>
              <a:effectLst/>
            </c:spPr>
            <c:txPr>
              <a:bodyPr rot="-5400000" vert="horz"/>
              <a:lstStyle/>
              <a:p>
                <a:pPr>
                  <a:defRPr sz="1800" b="1">
                    <a:solidFill>
                      <a:srgbClr val="00B05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'Datos Visor (2)'!$U$175:$U$182</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(2)'!$V$175:$V$182</c:f>
              <c:numCache>
                <c:formatCode>0%</c:formatCode>
                <c:ptCount val="8"/>
                <c:pt idx="0">
                  <c:v>0.06</c:v>
                </c:pt>
                <c:pt idx="1">
                  <c:v>0.11</c:v>
                </c:pt>
                <c:pt idx="2">
                  <c:v>0.01</c:v>
                </c:pt>
                <c:pt idx="3">
                  <c:v>0.04</c:v>
                </c:pt>
                <c:pt idx="4">
                  <c:v>0.14000000000000001</c:v>
                </c:pt>
                <c:pt idx="5">
                  <c:v>0.13</c:v>
                </c:pt>
                <c:pt idx="6">
                  <c:v>0.06</c:v>
                </c:pt>
                <c:pt idx="7">
                  <c:v>7.0000000000000007E-2</c:v>
                </c:pt>
              </c:numCache>
            </c:numRef>
          </c:val>
          <c:extLst>
            <c:ext xmlns:c16="http://schemas.microsoft.com/office/drawing/2014/chart" uri="{C3380CC4-5D6E-409C-BE32-E72D297353CC}">
              <c16:uniqueId val="{00000013-FDF4-4955-8387-E142A04E4437}"/>
            </c:ext>
          </c:extLst>
        </c:ser>
        <c:ser>
          <c:idx val="1"/>
          <c:order val="1"/>
          <c:tx>
            <c:strRef>
              <c:f>'Datos Visor (2)'!$W$174</c:f>
              <c:strCache>
                <c:ptCount val="1"/>
                <c:pt idx="0">
                  <c:v>REGULAR</c:v>
                </c:pt>
              </c:strCache>
            </c:strRef>
          </c:tx>
          <c:spPr>
            <a:solidFill>
              <a:srgbClr val="FFC000"/>
            </a:solidFill>
          </c:spPr>
          <c:invertIfNegative val="0"/>
          <c:dLbls>
            <c:dLbl>
              <c:idx val="0"/>
              <c:layout>
                <c:manualLayout>
                  <c:x val="0"/>
                  <c:y val="0.138070415855520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DF4-4955-8387-E142A04E4437}"/>
                </c:ext>
              </c:extLst>
            </c:dLbl>
            <c:dLbl>
              <c:idx val="1"/>
              <c:layout>
                <c:manualLayout>
                  <c:x val="0"/>
                  <c:y val="0.145852951430083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DF4-4955-8387-E142A04E4437}"/>
                </c:ext>
              </c:extLst>
            </c:dLbl>
            <c:dLbl>
              <c:idx val="2"/>
              <c:layout>
                <c:manualLayout>
                  <c:x val="9.8470490007375108E-4"/>
                  <c:y val="0.1397486283582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DF4-4955-8387-E142A04E4437}"/>
                </c:ext>
              </c:extLst>
            </c:dLbl>
            <c:dLbl>
              <c:idx val="3"/>
              <c:layout>
                <c:manualLayout>
                  <c:x val="0"/>
                  <c:y val="0.13989569895898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D1-4A5C-93E7-221BE2BE1B85}"/>
                </c:ext>
              </c:extLst>
            </c:dLbl>
            <c:dLbl>
              <c:idx val="4"/>
              <c:layout>
                <c:manualLayout>
                  <c:x val="1.6161616161616201E-3"/>
                  <c:y val="0.1603459739472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DF4-4955-8387-E142A04E4437}"/>
                </c:ext>
              </c:extLst>
            </c:dLbl>
            <c:dLbl>
              <c:idx val="5"/>
              <c:layout>
                <c:manualLayout>
                  <c:x val="-1.15676449534717E-4"/>
                  <c:y val="0.152882894404107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DF4-4955-8387-E142A04E4437}"/>
                </c:ext>
              </c:extLst>
            </c:dLbl>
            <c:dLbl>
              <c:idx val="6"/>
              <c:layout>
                <c:manualLayout>
                  <c:x val="0"/>
                  <c:y val="0.15874984486037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D1-4A5C-93E7-221BE2BE1B85}"/>
                </c:ext>
              </c:extLst>
            </c:dLbl>
            <c:dLbl>
              <c:idx val="7"/>
              <c:layout>
                <c:manualLayout>
                  <c:x val="-1.12622285850632E-4"/>
                  <c:y val="0.153578742519994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DF4-4955-8387-E142A04E4437}"/>
                </c:ext>
              </c:extLst>
            </c:dLbl>
            <c:dLbl>
              <c:idx val="8"/>
              <c:layout>
                <c:manualLayout>
                  <c:x val="3.3740168028692898E-3"/>
                  <c:y val="4.0015993794054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DF4-4955-8387-E142A04E4437}"/>
                </c:ext>
              </c:extLst>
            </c:dLbl>
            <c:dLbl>
              <c:idx val="9"/>
              <c:layout>
                <c:manualLayout>
                  <c:x val="1.9187352180903899E-3"/>
                  <c:y val="7.37498108530322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DF4-4955-8387-E142A04E4437}"/>
                </c:ext>
              </c:extLst>
            </c:dLbl>
            <c:dLbl>
              <c:idx val="10"/>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DF4-4955-8387-E142A04E4437}"/>
                </c:ext>
              </c:extLst>
            </c:dLbl>
            <c:dLbl>
              <c:idx val="1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DF4-4955-8387-E142A04E4437}"/>
                </c:ext>
              </c:extLst>
            </c:dLbl>
            <c:dLbl>
              <c:idx val="12"/>
              <c:layout>
                <c:manualLayout>
                  <c:x val="2.8781028271354799E-3"/>
                  <c:y val="-7.9312330129277595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DF4-4955-8387-E142A04E4437}"/>
                </c:ext>
              </c:extLst>
            </c:dLbl>
            <c:dLbl>
              <c:idx val="13"/>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FDF4-4955-8387-E142A04E4437}"/>
                </c:ext>
              </c:extLst>
            </c:dLbl>
            <c:dLbl>
              <c:idx val="14"/>
              <c:layout>
                <c:manualLayout>
                  <c:x val="-1.2371252030095101E-16"/>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FDF4-4955-8387-E142A04E4437}"/>
                </c:ext>
              </c:extLst>
            </c:dLbl>
            <c:dLbl>
              <c:idx val="15"/>
              <c:layout>
                <c:manualLayout>
                  <c:x val="9.5936760904515896E-4"/>
                  <c:y val="-4.932283102089430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FDF4-4955-8387-E142A04E4437}"/>
                </c:ext>
              </c:extLst>
            </c:dLbl>
            <c:dLbl>
              <c:idx val="16"/>
              <c:layout>
                <c:manualLayout>
                  <c:x val="2.9149611721051199E-3"/>
                  <c:y val="1.296527370567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FDF4-4955-8387-E142A04E4437}"/>
                </c:ext>
              </c:extLst>
            </c:dLbl>
            <c:dLbl>
              <c:idx val="17"/>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FDF4-4955-8387-E142A04E4437}"/>
                </c:ext>
              </c:extLst>
            </c:dLbl>
            <c:dLbl>
              <c:idx val="18"/>
              <c:layout>
                <c:manualLayout>
                  <c:x val="2.87810282713547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B6-40AB-8398-993B9D0E5C75}"/>
                </c:ext>
              </c:extLst>
            </c:dLbl>
            <c:spPr>
              <a:noFill/>
              <a:ln>
                <a:noFill/>
              </a:ln>
              <a:effectLst/>
            </c:spPr>
            <c:txPr>
              <a:bodyPr rot="-5400000" vert="horz"/>
              <a:lstStyle/>
              <a:p>
                <a:pPr>
                  <a:defRPr sz="18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(2)'!$U$175:$U$182</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(2)'!$W$175:$W$182</c:f>
              <c:numCache>
                <c:formatCode>0%</c:formatCode>
                <c:ptCount val="8"/>
                <c:pt idx="0">
                  <c:v>0.22</c:v>
                </c:pt>
                <c:pt idx="1">
                  <c:v>0.42</c:v>
                </c:pt>
                <c:pt idx="2">
                  <c:v>0.41</c:v>
                </c:pt>
                <c:pt idx="3">
                  <c:v>0.32</c:v>
                </c:pt>
                <c:pt idx="4">
                  <c:v>0.47</c:v>
                </c:pt>
                <c:pt idx="5">
                  <c:v>0.48</c:v>
                </c:pt>
                <c:pt idx="6">
                  <c:v>0.4</c:v>
                </c:pt>
                <c:pt idx="7">
                  <c:v>0.42</c:v>
                </c:pt>
              </c:numCache>
            </c:numRef>
          </c:val>
          <c:extLst>
            <c:ext xmlns:c16="http://schemas.microsoft.com/office/drawing/2014/chart" uri="{C3380CC4-5D6E-409C-BE32-E72D297353CC}">
              <c16:uniqueId val="{00000027-FDF4-4955-8387-E142A04E4437}"/>
            </c:ext>
          </c:extLst>
        </c:ser>
        <c:ser>
          <c:idx val="5"/>
          <c:order val="2"/>
          <c:tx>
            <c:strRef>
              <c:f>'Datos Visor (2)'!$X$174</c:f>
              <c:strCache>
                <c:ptCount val="1"/>
                <c:pt idx="0">
                  <c:v>MALO</c:v>
                </c:pt>
              </c:strCache>
            </c:strRef>
          </c:tx>
          <c:spPr>
            <a:solidFill>
              <a:srgbClr val="C00000"/>
            </a:solidFill>
          </c:spPr>
          <c:invertIfNegative val="0"/>
          <c:dLbls>
            <c:dLbl>
              <c:idx val="0"/>
              <c:layout>
                <c:manualLayout>
                  <c:x val="1.50656165397606E-4"/>
                  <c:y val="0.158739749650676"/>
                </c:manualLayout>
              </c:layout>
              <c:spPr>
                <a:noFill/>
                <a:ln>
                  <a:noFill/>
                </a:ln>
                <a:effectLst/>
              </c:spPr>
              <c:txPr>
                <a:bodyPr rot="-5400000" vert="horz"/>
                <a:lstStyle/>
                <a:p>
                  <a:pPr>
                    <a:defRPr sz="18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D1-4A5C-93E7-221BE2BE1B85}"/>
                </c:ext>
              </c:extLst>
            </c:dLbl>
            <c:dLbl>
              <c:idx val="1"/>
              <c:layout>
                <c:manualLayout>
                  <c:x val="-2.9739187757480701E-17"/>
                  <c:y val="0.15118793895604801"/>
                </c:manualLayout>
              </c:layout>
              <c:spPr>
                <a:noFill/>
                <a:ln>
                  <a:noFill/>
                </a:ln>
                <a:effectLst/>
              </c:spPr>
              <c:txPr>
                <a:bodyPr rot="-5400000" vert="horz"/>
                <a:lstStyle/>
                <a:p>
                  <a:pPr>
                    <a:defRPr sz="18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D1-4A5C-93E7-221BE2BE1B85}"/>
                </c:ext>
              </c:extLst>
            </c:dLbl>
            <c:dLbl>
              <c:idx val="2"/>
              <c:layout>
                <c:manualLayout>
                  <c:x val="0"/>
                  <c:y val="0.151208129375457"/>
                </c:manualLayout>
              </c:layout>
              <c:spPr>
                <a:noFill/>
                <a:ln>
                  <a:noFill/>
                </a:ln>
                <a:effectLst/>
              </c:spPr>
              <c:txPr>
                <a:bodyPr rot="-5400000" vert="horz"/>
                <a:lstStyle/>
                <a:p>
                  <a:pPr>
                    <a:defRPr sz="18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D1-4A5C-93E7-221BE2BE1B85}"/>
                </c:ext>
              </c:extLst>
            </c:dLbl>
            <c:dLbl>
              <c:idx val="3"/>
              <c:layout>
                <c:manualLayout>
                  <c:x val="0"/>
                  <c:y val="0.16628146513559899"/>
                </c:manualLayout>
              </c:layout>
              <c:spPr>
                <a:noFill/>
                <a:ln>
                  <a:noFill/>
                </a:ln>
                <a:effectLst/>
              </c:spPr>
              <c:txPr>
                <a:bodyPr rot="-5400000" vert="horz"/>
                <a:lstStyle/>
                <a:p>
                  <a:pPr>
                    <a:defRPr sz="18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BD1-4A5C-93E7-221BE2BE1B85}"/>
                </c:ext>
              </c:extLst>
            </c:dLbl>
            <c:dLbl>
              <c:idx val="4"/>
              <c:layout>
                <c:manualLayout>
                  <c:x val="7.0338848195518505E-17"/>
                  <c:y val="0.13989569895898399"/>
                </c:manualLayout>
              </c:layout>
              <c:spPr>
                <a:noFill/>
                <a:ln>
                  <a:noFill/>
                </a:ln>
                <a:effectLst/>
              </c:spPr>
              <c:txPr>
                <a:bodyPr rot="-5400000" vert="horz"/>
                <a:lstStyle/>
                <a:p>
                  <a:pPr>
                    <a:defRPr sz="18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D1-4A5C-93E7-221BE2BE1B85}"/>
                </c:ext>
              </c:extLst>
            </c:dLbl>
            <c:dLbl>
              <c:idx val="5"/>
              <c:layout>
                <c:manualLayout>
                  <c:x val="1.73709255266884E-6"/>
                  <c:y val="0.136114734122255"/>
                </c:manualLayout>
              </c:layout>
              <c:spPr>
                <a:noFill/>
                <a:ln>
                  <a:noFill/>
                </a:ln>
                <a:effectLst/>
              </c:spPr>
              <c:txPr>
                <a:bodyPr rot="-5400000" vert="horz"/>
                <a:lstStyle/>
                <a:p>
                  <a:pPr>
                    <a:defRPr sz="18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FDF4-4955-8387-E142A04E4437}"/>
                </c:ext>
              </c:extLst>
            </c:dLbl>
            <c:dLbl>
              <c:idx val="6"/>
              <c:layout>
                <c:manualLayout>
                  <c:x val="1.2553828924208299E-3"/>
                  <c:y val="0.14742717642329101"/>
                </c:manualLayout>
              </c:layout>
              <c:spPr>
                <a:noFill/>
                <a:ln>
                  <a:noFill/>
                </a:ln>
                <a:effectLst/>
              </c:spPr>
              <c:txPr>
                <a:bodyPr rot="-5400000" vert="horz"/>
                <a:lstStyle/>
                <a:p>
                  <a:pPr>
                    <a:defRPr sz="18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D1-4A5C-93E7-221BE2BE1B85}"/>
                </c:ext>
              </c:extLst>
            </c:dLbl>
            <c:dLbl>
              <c:idx val="7"/>
              <c:layout>
                <c:manualLayout>
                  <c:x val="1.92238288878056E-3"/>
                  <c:y val="0.15522572591980699"/>
                </c:manualLayout>
              </c:layout>
              <c:spPr>
                <a:noFill/>
                <a:ln>
                  <a:noFill/>
                </a:ln>
                <a:effectLst/>
              </c:spPr>
              <c:txPr>
                <a:bodyPr rot="-5400000" vert="horz"/>
                <a:lstStyle/>
                <a:p>
                  <a:pPr>
                    <a:defRPr sz="18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FDF4-4955-8387-E142A04E4437}"/>
                </c:ext>
              </c:extLst>
            </c:dLbl>
            <c:dLbl>
              <c:idx val="8"/>
              <c:delete val="1"/>
              <c:extLst>
                <c:ext xmlns:c15="http://schemas.microsoft.com/office/drawing/2012/chart" uri="{CE6537A1-D6FC-4f65-9D91-7224C49458BB}"/>
                <c:ext xmlns:c16="http://schemas.microsoft.com/office/drawing/2014/chart" uri="{C3380CC4-5D6E-409C-BE32-E72D297353CC}">
                  <c16:uniqueId val="{00000030-FDF4-4955-8387-E142A04E4437}"/>
                </c:ext>
              </c:extLst>
            </c:dLbl>
            <c:dLbl>
              <c:idx val="9"/>
              <c:layout>
                <c:manualLayout>
                  <c:x val="1.9158830780305299E-3"/>
                  <c:y val="7.82198155428931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4F-446C-BDF3-74F1A5F7BEB1}"/>
                </c:ext>
              </c:extLst>
            </c:dLbl>
            <c:dLbl>
              <c:idx val="10"/>
              <c:layout>
                <c:manualLayout>
                  <c:x val="1.8410037795306799E-3"/>
                  <c:y val="1.29353691281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FDF4-4955-8387-E142A04E4437}"/>
                </c:ext>
              </c:extLst>
            </c:dLbl>
            <c:dLbl>
              <c:idx val="11"/>
              <c:delete val="1"/>
              <c:extLst>
                <c:ext xmlns:c15="http://schemas.microsoft.com/office/drawing/2012/chart" uri="{CE6537A1-D6FC-4f65-9D91-7224C49458BB}"/>
                <c:ext xmlns:c16="http://schemas.microsoft.com/office/drawing/2014/chart" uri="{C3380CC4-5D6E-409C-BE32-E72D297353CC}">
                  <c16:uniqueId val="{00000033-FDF4-4955-8387-E142A04E4437}"/>
                </c:ext>
              </c:extLst>
            </c:dLbl>
            <c:dLbl>
              <c:idx val="12"/>
              <c:layout>
                <c:manualLayout>
                  <c:x val="1.915883078030460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FDF4-4955-8387-E142A04E4437}"/>
                </c:ext>
              </c:extLst>
            </c:dLbl>
            <c:dLbl>
              <c:idx val="13"/>
              <c:delete val="1"/>
              <c:extLst>
                <c:ext xmlns:c15="http://schemas.microsoft.com/office/drawing/2012/chart" uri="{CE6537A1-D6FC-4f65-9D91-7224C49458BB}"/>
                <c:ext xmlns:c16="http://schemas.microsoft.com/office/drawing/2014/chart" uri="{C3380CC4-5D6E-409C-BE32-E72D297353CC}">
                  <c16:uniqueId val="{00000035-FDF4-4955-8387-E142A04E4437}"/>
                </c:ext>
              </c:extLst>
            </c:dLbl>
            <c:dLbl>
              <c:idx val="14"/>
              <c:layout>
                <c:manualLayout>
                  <c:x val="2.5305126021520101E-3"/>
                  <c:y val="1.2004798138216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FDF4-4955-8387-E142A04E4437}"/>
                </c:ext>
              </c:extLst>
            </c:dLbl>
            <c:dLbl>
              <c:idx val="15"/>
              <c:layout>
                <c:manualLayout>
                  <c:x val="1.9200543783589601E-3"/>
                  <c:y val="1.51238593469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FDF4-4955-8387-E142A04E4437}"/>
                </c:ext>
              </c:extLst>
            </c:dLbl>
            <c:dLbl>
              <c:idx val="16"/>
              <c:delete val="1"/>
              <c:extLst>
                <c:ext xmlns:c15="http://schemas.microsoft.com/office/drawing/2012/chart" uri="{CE6537A1-D6FC-4f65-9D91-7224C49458BB}"/>
                <c:ext xmlns:c16="http://schemas.microsoft.com/office/drawing/2014/chart" uri="{C3380CC4-5D6E-409C-BE32-E72D297353CC}">
                  <c16:uniqueId val="{00000038-FDF4-4955-8387-E142A04E4437}"/>
                </c:ext>
              </c:extLst>
            </c:dLbl>
            <c:dLbl>
              <c:idx val="17"/>
              <c:layout>
                <c:manualLayout>
                  <c:x val="4.21752100358656E-3"/>
                  <c:y val="4.0015993794054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FDF4-4955-8387-E142A04E4437}"/>
                </c:ext>
              </c:extLst>
            </c:dLbl>
            <c:dLbl>
              <c:idx val="18"/>
              <c:delete val="1"/>
              <c:extLst>
                <c:ext xmlns:c15="http://schemas.microsoft.com/office/drawing/2012/chart" uri="{CE6537A1-D6FC-4f65-9D91-7224C49458BB}"/>
                <c:ext xmlns:c16="http://schemas.microsoft.com/office/drawing/2014/chart" uri="{C3380CC4-5D6E-409C-BE32-E72D297353CC}">
                  <c16:uniqueId val="{0000003A-FDF4-4955-8387-E142A04E4437}"/>
                </c:ext>
              </c:extLst>
            </c:dLbl>
            <c:spPr>
              <a:noFill/>
              <a:ln>
                <a:noFill/>
              </a:ln>
              <a:effectLst/>
            </c:spPr>
            <c:txPr>
              <a:bodyPr rot="-5400000" vert="horz"/>
              <a:lstStyle/>
              <a:p>
                <a:pPr>
                  <a:defRPr sz="1800"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(2)'!$U$175:$U$182</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(2)'!$X$175:$X$182</c:f>
              <c:numCache>
                <c:formatCode>0%</c:formatCode>
                <c:ptCount val="8"/>
                <c:pt idx="0">
                  <c:v>0.72</c:v>
                </c:pt>
                <c:pt idx="1">
                  <c:v>0.47</c:v>
                </c:pt>
                <c:pt idx="2">
                  <c:v>0.57999999999999996</c:v>
                </c:pt>
                <c:pt idx="3">
                  <c:v>0.64</c:v>
                </c:pt>
                <c:pt idx="4">
                  <c:v>0.39</c:v>
                </c:pt>
                <c:pt idx="5">
                  <c:v>0.39</c:v>
                </c:pt>
                <c:pt idx="6">
                  <c:v>0.54</c:v>
                </c:pt>
                <c:pt idx="7">
                  <c:v>0.51</c:v>
                </c:pt>
              </c:numCache>
            </c:numRef>
          </c:val>
          <c:extLst>
            <c:ext xmlns:c16="http://schemas.microsoft.com/office/drawing/2014/chart" uri="{C3380CC4-5D6E-409C-BE32-E72D297353CC}">
              <c16:uniqueId val="{0000003B-FDF4-4955-8387-E142A04E4437}"/>
            </c:ext>
          </c:extLst>
        </c:ser>
        <c:dLbls>
          <c:showLegendKey val="0"/>
          <c:showVal val="0"/>
          <c:showCatName val="0"/>
          <c:showSerName val="0"/>
          <c:showPercent val="0"/>
          <c:showBubbleSize val="0"/>
        </c:dLbls>
        <c:gapWidth val="150"/>
        <c:shape val="box"/>
        <c:axId val="-2133266784"/>
        <c:axId val="-2133263776"/>
        <c:axId val="0"/>
      </c:bar3DChart>
      <c:catAx>
        <c:axId val="-2133266784"/>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1100">
                <a:solidFill>
                  <a:schemeClr val="tx1">
                    <a:lumMod val="65000"/>
                    <a:lumOff val="35000"/>
                  </a:schemeClr>
                </a:solidFill>
              </a:defRPr>
            </a:pPr>
            <a:endParaRPr lang="es-CO"/>
          </a:p>
        </c:txPr>
        <c:crossAx val="-2133263776"/>
        <c:crosses val="autoZero"/>
        <c:auto val="1"/>
        <c:lblAlgn val="ctr"/>
        <c:lblOffset val="100"/>
        <c:noMultiLvlLbl val="0"/>
      </c:catAx>
      <c:valAx>
        <c:axId val="-2133263776"/>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sz="1400">
                <a:solidFill>
                  <a:schemeClr val="tx1">
                    <a:lumMod val="65000"/>
                    <a:lumOff val="35000"/>
                  </a:schemeClr>
                </a:solidFill>
              </a:defRPr>
            </a:pPr>
            <a:endParaRPr lang="es-CO"/>
          </a:p>
        </c:txPr>
        <c:crossAx val="-2133266784"/>
        <c:crosses val="autoZero"/>
        <c:crossBetween val="between"/>
      </c:valAx>
      <c:spPr>
        <a:noFill/>
        <a:ln>
          <a:noFill/>
        </a:ln>
        <a:effectLst/>
      </c:spPr>
    </c:plotArea>
    <c:legend>
      <c:legendPos val="t"/>
      <c:layout>
        <c:manualLayout>
          <c:xMode val="edge"/>
          <c:yMode val="edge"/>
          <c:x val="0.398766974617419"/>
          <c:y val="3.8752647116309302E-3"/>
          <c:w val="0.21944834606281799"/>
          <c:h val="8.5647072814505704E-2"/>
        </c:manualLayout>
      </c:layout>
      <c:overlay val="0"/>
      <c:spPr>
        <a:noFill/>
        <a:ln>
          <a:noFill/>
        </a:ln>
        <a:effectLst/>
      </c:spPr>
      <c:txPr>
        <a:bodyPr rot="0" vert="horz"/>
        <a:lstStyle/>
        <a:p>
          <a:pPr>
            <a:defRPr sz="1600"/>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3.2816030960361599E-2"/>
          <c:y val="7.86082039513471E-2"/>
          <c:w val="0.93023358225622799"/>
          <c:h val="0.86136368716957101"/>
        </c:manualLayout>
      </c:layout>
      <c:bar3DChart>
        <c:barDir val="col"/>
        <c:grouping val="clustered"/>
        <c:varyColors val="0"/>
        <c:ser>
          <c:idx val="0"/>
          <c:order val="0"/>
          <c:tx>
            <c:strRef>
              <c:f>'Datos Visor (2)'!$C$220</c:f>
              <c:strCache>
                <c:ptCount val="1"/>
                <c:pt idx="0">
                  <c:v>BUENO</c:v>
                </c:pt>
              </c:strCache>
            </c:strRef>
          </c:tx>
          <c:spPr>
            <a:solidFill>
              <a:srgbClr val="00B050"/>
            </a:solidFill>
          </c:spPr>
          <c:invertIfNegative val="0"/>
          <c:dLbls>
            <c:dLbl>
              <c:idx val="0"/>
              <c:layout>
                <c:manualLayout>
                  <c:x val="2.78343889355346E-3"/>
                  <c:y val="9.3244180881253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65-4892-B4AA-C3F13922C230}"/>
                </c:ext>
              </c:extLst>
            </c:dLbl>
            <c:dLbl>
              <c:idx val="1"/>
              <c:layout>
                <c:manualLayout>
                  <c:x val="-9.29470940017907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65-4892-B4AA-C3F13922C230}"/>
                </c:ext>
              </c:extLst>
            </c:dLbl>
            <c:dLbl>
              <c:idx val="2"/>
              <c:layout>
                <c:manualLayout>
                  <c:x val="-1.8589418800358101E-3"/>
                  <c:y val="0.102915041300144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65-4892-B4AA-C3F13922C230}"/>
                </c:ext>
              </c:extLst>
            </c:dLbl>
            <c:dLbl>
              <c:idx val="3"/>
              <c:layout>
                <c:manualLayout>
                  <c:x val="9.2947094001787295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65-4892-B4AA-C3F13922C230}"/>
                </c:ext>
              </c:extLst>
            </c:dLbl>
            <c:dLbl>
              <c:idx val="4"/>
              <c:layout>
                <c:manualLayout>
                  <c:x val="9.2947094001773699E-4"/>
                  <c:y val="9.5817452244961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65-4892-B4AA-C3F13922C230}"/>
                </c:ext>
              </c:extLst>
            </c:dLbl>
            <c:spPr>
              <a:noFill/>
              <a:ln>
                <a:noFill/>
              </a:ln>
              <a:effectLst/>
            </c:spPr>
            <c:txPr>
              <a:bodyPr wrap="square" lIns="38100" tIns="19050" rIns="38100" bIns="19050" anchor="t" anchorCtr="0">
                <a:spAutoFit/>
              </a:bodyPr>
              <a:lstStyle/>
              <a:p>
                <a:pPr>
                  <a:defRPr sz="24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(2)'!$B$221:$B$222</c:f>
              <c:strCache>
                <c:ptCount val="2"/>
                <c:pt idx="0">
                  <c:v>Flexible, Rígida y Articulada</c:v>
                </c:pt>
                <c:pt idx="1">
                  <c:v>Afirmado</c:v>
                </c:pt>
              </c:strCache>
            </c:strRef>
          </c:cat>
          <c:val>
            <c:numRef>
              <c:f>'Datos Visor (2)'!$C$221:$C$222</c:f>
              <c:numCache>
                <c:formatCode>0%</c:formatCode>
                <c:ptCount val="2"/>
                <c:pt idx="0">
                  <c:v>0.14000000000000001</c:v>
                </c:pt>
                <c:pt idx="1">
                  <c:v>0.09</c:v>
                </c:pt>
              </c:numCache>
            </c:numRef>
          </c:val>
          <c:extLst>
            <c:ext xmlns:c16="http://schemas.microsoft.com/office/drawing/2014/chart" uri="{C3380CC4-5D6E-409C-BE32-E72D297353CC}">
              <c16:uniqueId val="{00000005-E665-4892-B4AA-C3F13922C230}"/>
            </c:ext>
          </c:extLst>
        </c:ser>
        <c:ser>
          <c:idx val="1"/>
          <c:order val="1"/>
          <c:tx>
            <c:strRef>
              <c:f>'Datos Visor (2)'!$D$220</c:f>
              <c:strCache>
                <c:ptCount val="1"/>
                <c:pt idx="0">
                  <c:v>REGULAR</c:v>
                </c:pt>
              </c:strCache>
            </c:strRef>
          </c:tx>
          <c:spPr>
            <a:solidFill>
              <a:schemeClr val="accent4"/>
            </a:solidFill>
          </c:spPr>
          <c:invertIfNegative val="0"/>
          <c:dLbls>
            <c:dLbl>
              <c:idx val="0"/>
              <c:layout>
                <c:manualLayout>
                  <c:x val="0"/>
                  <c:y val="0.11486587899164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65-4892-B4AA-C3F13922C230}"/>
                </c:ext>
              </c:extLst>
            </c:dLbl>
            <c:dLbl>
              <c:idx val="1"/>
              <c:layout>
                <c:manualLayout>
                  <c:x val="-1.53626024780846E-3"/>
                  <c:y val="0.1086569125596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65-4892-B4AA-C3F13922C230}"/>
                </c:ext>
              </c:extLst>
            </c:dLbl>
            <c:spPr>
              <a:noFill/>
              <a:ln>
                <a:noFill/>
              </a:ln>
              <a:effectLst/>
            </c:spPr>
            <c:txPr>
              <a:bodyPr/>
              <a:lstStyle/>
              <a:p>
                <a:pPr>
                  <a:defRPr sz="24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 Visor (2)'!$B$221:$B$222</c:f>
              <c:strCache>
                <c:ptCount val="2"/>
                <c:pt idx="0">
                  <c:v>Flexible, Rígida y Articulada</c:v>
                </c:pt>
                <c:pt idx="1">
                  <c:v>Afirmado</c:v>
                </c:pt>
              </c:strCache>
            </c:strRef>
          </c:cat>
          <c:val>
            <c:numRef>
              <c:f>'Datos Visor (2)'!$D$221:$D$222</c:f>
              <c:numCache>
                <c:formatCode>0%</c:formatCode>
                <c:ptCount val="2"/>
                <c:pt idx="0">
                  <c:v>0.41</c:v>
                </c:pt>
                <c:pt idx="1">
                  <c:v>0.43</c:v>
                </c:pt>
              </c:numCache>
            </c:numRef>
          </c:val>
          <c:extLst>
            <c:ext xmlns:c16="http://schemas.microsoft.com/office/drawing/2014/chart" uri="{C3380CC4-5D6E-409C-BE32-E72D297353CC}">
              <c16:uniqueId val="{00000008-E665-4892-B4AA-C3F13922C230}"/>
            </c:ext>
          </c:extLst>
        </c:ser>
        <c:ser>
          <c:idx val="2"/>
          <c:order val="2"/>
          <c:tx>
            <c:strRef>
              <c:f>'Datos Visor (2)'!$E$220</c:f>
              <c:strCache>
                <c:ptCount val="1"/>
                <c:pt idx="0">
                  <c:v>MALO</c:v>
                </c:pt>
              </c:strCache>
            </c:strRef>
          </c:tx>
          <c:spPr>
            <a:solidFill>
              <a:srgbClr val="C00000"/>
            </a:solidFill>
          </c:spPr>
          <c:invertIfNegative val="0"/>
          <c:dLbls>
            <c:dLbl>
              <c:idx val="0"/>
              <c:layout>
                <c:manualLayout>
                  <c:x val="-7.6813012390428397E-4"/>
                  <c:y val="0.1179703622076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65-4892-B4AA-C3F13922C230}"/>
                </c:ext>
              </c:extLst>
            </c:dLbl>
            <c:dLbl>
              <c:idx val="1"/>
              <c:layout>
                <c:manualLayout>
                  <c:x val="-7.6813012390422803E-4"/>
                  <c:y val="0.11486587899164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65-4892-B4AA-C3F13922C230}"/>
                </c:ext>
              </c:extLst>
            </c:dLbl>
            <c:spPr>
              <a:noFill/>
              <a:ln>
                <a:noFill/>
              </a:ln>
              <a:effectLst/>
            </c:spPr>
            <c:txPr>
              <a:bodyPr/>
              <a:lstStyle/>
              <a:p>
                <a:pPr algn="ctr" rtl="0">
                  <a:defRPr lang="es-CO" sz="2400" b="1"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 Visor (2)'!$B$221:$B$222</c:f>
              <c:strCache>
                <c:ptCount val="2"/>
                <c:pt idx="0">
                  <c:v>Flexible, Rígida y Articulada</c:v>
                </c:pt>
                <c:pt idx="1">
                  <c:v>Afirmado</c:v>
                </c:pt>
              </c:strCache>
            </c:strRef>
          </c:cat>
          <c:val>
            <c:numRef>
              <c:f>'Datos Visor (2)'!$E$221:$E$222</c:f>
              <c:numCache>
                <c:formatCode>0%</c:formatCode>
                <c:ptCount val="2"/>
                <c:pt idx="0">
                  <c:v>0.45</c:v>
                </c:pt>
                <c:pt idx="1">
                  <c:v>0.48</c:v>
                </c:pt>
              </c:numCache>
            </c:numRef>
          </c:val>
          <c:extLst>
            <c:ext xmlns:c16="http://schemas.microsoft.com/office/drawing/2014/chart" uri="{C3380CC4-5D6E-409C-BE32-E72D297353CC}">
              <c16:uniqueId val="{0000000B-E665-4892-B4AA-C3F13922C230}"/>
            </c:ext>
          </c:extLst>
        </c:ser>
        <c:dLbls>
          <c:showLegendKey val="0"/>
          <c:showVal val="0"/>
          <c:showCatName val="0"/>
          <c:showSerName val="0"/>
          <c:showPercent val="0"/>
          <c:showBubbleSize val="0"/>
        </c:dLbls>
        <c:gapWidth val="150"/>
        <c:shape val="box"/>
        <c:axId val="-2130199248"/>
        <c:axId val="-2130210048"/>
        <c:axId val="0"/>
      </c:bar3DChart>
      <c:catAx>
        <c:axId val="-2130199248"/>
        <c:scaling>
          <c:orientation val="minMax"/>
        </c:scaling>
        <c:delete val="0"/>
        <c:axPos val="b"/>
        <c:numFmt formatCode="General" sourceLinked="0"/>
        <c:majorTickMark val="out"/>
        <c:minorTickMark val="none"/>
        <c:tickLblPos val="nextTo"/>
        <c:crossAx val="-2130210048"/>
        <c:crosses val="autoZero"/>
        <c:auto val="1"/>
        <c:lblAlgn val="ctr"/>
        <c:lblOffset val="100"/>
        <c:noMultiLvlLbl val="0"/>
      </c:catAx>
      <c:valAx>
        <c:axId val="-2130210048"/>
        <c:scaling>
          <c:orientation val="minMax"/>
        </c:scaling>
        <c:delete val="0"/>
        <c:axPos val="l"/>
        <c:numFmt formatCode="0%" sourceLinked="0"/>
        <c:majorTickMark val="out"/>
        <c:minorTickMark val="none"/>
        <c:tickLblPos val="nextTo"/>
        <c:txPr>
          <a:bodyPr/>
          <a:lstStyle/>
          <a:p>
            <a:pPr>
              <a:defRPr sz="1600">
                <a:solidFill>
                  <a:schemeClr val="tx1">
                    <a:lumMod val="65000"/>
                    <a:lumOff val="35000"/>
                  </a:schemeClr>
                </a:solidFill>
              </a:defRPr>
            </a:pPr>
            <a:endParaRPr lang="es-CO"/>
          </a:p>
        </c:txPr>
        <c:crossAx val="-2130199248"/>
        <c:crosses val="autoZero"/>
        <c:crossBetween val="between"/>
      </c:valAx>
    </c:plotArea>
    <c:legend>
      <c:legendPos val="t"/>
      <c:overlay val="0"/>
      <c:txPr>
        <a:bodyPr/>
        <a:lstStyle/>
        <a:p>
          <a:pPr>
            <a:defRPr sz="16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948678451413499E-2"/>
          <c:y val="0.102569949805471"/>
          <c:w val="0.97505132154858698"/>
          <c:h val="0.780334439758816"/>
        </c:manualLayout>
      </c:layout>
      <c:bar3DChart>
        <c:barDir val="col"/>
        <c:grouping val="clustered"/>
        <c:varyColors val="0"/>
        <c:ser>
          <c:idx val="0"/>
          <c:order val="0"/>
          <c:tx>
            <c:strRef>
              <c:f>'Datos Visor (2)'!$V$147</c:f>
              <c:strCache>
                <c:ptCount val="1"/>
                <c:pt idx="0">
                  <c:v>BUENO</c:v>
                </c:pt>
              </c:strCache>
            </c:strRef>
          </c:tx>
          <c:spPr>
            <a:solidFill>
              <a:srgbClr val="00B050"/>
            </a:solidFill>
          </c:spPr>
          <c:invertIfNegative val="0"/>
          <c:dLbls>
            <c:dLbl>
              <c:idx val="0"/>
              <c:layout>
                <c:manualLayout>
                  <c:x val="1.5341229717942999E-3"/>
                  <c:y val="-2.1279031861663699E-2"/>
                </c:manualLayout>
              </c:layout>
              <c:spPr>
                <a:noFill/>
                <a:ln>
                  <a:noFill/>
                </a:ln>
                <a:effectLst/>
              </c:spPr>
              <c:txPr>
                <a:bodyPr rot="-5400000" vert="horz"/>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16-441C-8D31-F19E816AA6A2}"/>
                </c:ext>
              </c:extLst>
            </c:dLbl>
            <c:dLbl>
              <c:idx val="1"/>
              <c:layout>
                <c:manualLayout>
                  <c:x val="-1.5228240394809401E-3"/>
                  <c:y val="0.153711068115800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16-441C-8D31-F19E816AA6A2}"/>
                </c:ext>
              </c:extLst>
            </c:dLbl>
            <c:dLbl>
              <c:idx val="2"/>
              <c:layout>
                <c:manualLayout>
                  <c:x val="-6.4742018148926297E-4"/>
                  <c:y val="0.150351016268612"/>
                </c:manualLayout>
              </c:layout>
              <c:spPr>
                <a:noFill/>
                <a:ln>
                  <a:noFill/>
                </a:ln>
                <a:effectLst/>
              </c:spPr>
              <c:txPr>
                <a:bodyPr rot="-5400000" vert="horz"/>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16-441C-8D31-F19E816AA6A2}"/>
                </c:ext>
              </c:extLst>
            </c:dLbl>
            <c:dLbl>
              <c:idx val="3"/>
              <c:layout>
                <c:manualLayout>
                  <c:x val="2.3011844576914602E-3"/>
                  <c:y val="-1.1791540652567699E-2"/>
                </c:manualLayout>
              </c:layout>
              <c:spPr>
                <a:noFill/>
                <a:ln>
                  <a:noFill/>
                </a:ln>
                <a:effectLst/>
              </c:spPr>
              <c:txPr>
                <a:bodyPr rot="-5400000" vert="horz"/>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16-441C-8D31-F19E816AA6A2}"/>
                </c:ext>
              </c:extLst>
            </c:dLbl>
            <c:dLbl>
              <c:idx val="4"/>
              <c:layout>
                <c:manualLayout>
                  <c:x val="-7.0722830766502905E-4"/>
                  <c:y val="0.14108911673323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16-441C-8D31-F19E816AA6A2}"/>
                </c:ext>
              </c:extLst>
            </c:dLbl>
            <c:dLbl>
              <c:idx val="5"/>
              <c:layout>
                <c:manualLayout>
                  <c:x val="0"/>
                  <c:y val="0.120009559643290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816-441C-8D31-F19E816AA6A2}"/>
                </c:ext>
              </c:extLst>
            </c:dLbl>
            <c:dLbl>
              <c:idx val="6"/>
              <c:layout>
                <c:manualLayout>
                  <c:x val="1.4234875444839859E-3"/>
                  <c:y val="-2.3602559081473552E-2"/>
                </c:manualLayout>
              </c:layout>
              <c:spPr>
                <a:noFill/>
                <a:ln>
                  <a:noFill/>
                </a:ln>
                <a:effectLst/>
              </c:spPr>
              <c:txPr>
                <a:bodyPr rot="-5400000" vert="horz"/>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B816-441C-8D31-F19E816AA6A2}"/>
                </c:ext>
              </c:extLst>
            </c:dLbl>
            <c:dLbl>
              <c:idx val="7"/>
              <c:layout>
                <c:manualLayout>
                  <c:x val="7.6703643384069299E-4"/>
                  <c:y val="-2.2538018152836899E-2"/>
                </c:manualLayout>
              </c:layout>
              <c:spPr>
                <a:noFill/>
                <a:ln>
                  <a:noFill/>
                </a:ln>
                <a:effectLst/>
              </c:spPr>
              <c:txPr>
                <a:bodyPr rot="-5400000" vert="horz"/>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B816-441C-8D31-F19E816AA6A2}"/>
                </c:ext>
              </c:extLst>
            </c:dLbl>
            <c:dLbl>
              <c:idx val="8"/>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16-441C-8D31-F19E816AA6A2}"/>
                </c:ext>
              </c:extLst>
            </c:dLbl>
            <c:dLbl>
              <c:idx val="9"/>
              <c:layout>
                <c:manualLayout>
                  <c:x val="-6.1856260150476898E-17"/>
                  <c:y val="0.1080431832439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16-441C-8D31-F19E816AA6A2}"/>
                </c:ext>
              </c:extLst>
            </c:dLbl>
            <c:dLbl>
              <c:idx val="10"/>
              <c:layout>
                <c:manualLayout>
                  <c:x val="8.4350420071727496E-4"/>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16-441C-8D31-F19E816AA6A2}"/>
                </c:ext>
              </c:extLst>
            </c:dLbl>
            <c:dLbl>
              <c:idx val="11"/>
              <c:layout>
                <c:manualLayout>
                  <c:x val="8.4350420071746101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816-441C-8D31-F19E816AA6A2}"/>
                </c:ext>
              </c:extLst>
            </c:dLbl>
            <c:dLbl>
              <c:idx val="12"/>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816-441C-8D31-F19E816AA6A2}"/>
                </c:ext>
              </c:extLst>
            </c:dLbl>
            <c:dLbl>
              <c:idx val="13"/>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816-441C-8D31-F19E816AA6A2}"/>
                </c:ext>
              </c:extLst>
            </c:dLbl>
            <c:dLbl>
              <c:idx val="14"/>
              <c:layout>
                <c:manualLayout>
                  <c:x val="8.4350420071733698E-4"/>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816-441C-8D31-F19E816AA6A2}"/>
                </c:ext>
              </c:extLst>
            </c:dLbl>
            <c:dLbl>
              <c:idx val="15"/>
              <c:layout>
                <c:manualLayout>
                  <c:x val="0"/>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816-441C-8D31-F19E816AA6A2}"/>
                </c:ext>
              </c:extLst>
            </c:dLbl>
            <c:dLbl>
              <c:idx val="16"/>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816-441C-8D31-F19E816AA6A2}"/>
                </c:ext>
              </c:extLst>
            </c:dLbl>
            <c:dLbl>
              <c:idx val="17"/>
              <c:layout>
                <c:manualLayout>
                  <c:x val="8.4350420071721305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816-441C-8D31-F19E816AA6A2}"/>
                </c:ext>
              </c:extLst>
            </c:dLbl>
            <c:dLbl>
              <c:idx val="18"/>
              <c:layout>
                <c:manualLayout>
                  <c:x val="8.4348550494239903E-4"/>
                  <c:y val="0.127376515573379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816-441C-8D31-F19E816AA6A2}"/>
                </c:ext>
              </c:extLst>
            </c:dLbl>
            <c:spPr>
              <a:noFill/>
              <a:ln>
                <a:noFill/>
              </a:ln>
              <a:effectLst/>
            </c:spPr>
            <c:txPr>
              <a:bodyPr rot="-5400000" vert="horz"/>
              <a:lstStyle/>
              <a:p>
                <a:pPr>
                  <a:defRPr sz="20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'Datos Visor (2)'!$U$148:$U$155</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(2)'!$V$148:$V$155</c:f>
              <c:numCache>
                <c:formatCode>0%</c:formatCode>
                <c:ptCount val="8"/>
                <c:pt idx="0">
                  <c:v>7.0000000000000007E-2</c:v>
                </c:pt>
                <c:pt idx="1">
                  <c:v>0.17</c:v>
                </c:pt>
                <c:pt idx="2">
                  <c:v>0.15</c:v>
                </c:pt>
                <c:pt idx="3">
                  <c:v>0.04</c:v>
                </c:pt>
                <c:pt idx="4">
                  <c:v>0.16</c:v>
                </c:pt>
                <c:pt idx="5">
                  <c:v>0.12</c:v>
                </c:pt>
                <c:pt idx="6">
                  <c:v>0.05</c:v>
                </c:pt>
                <c:pt idx="7">
                  <c:v>0.08</c:v>
                </c:pt>
              </c:numCache>
            </c:numRef>
          </c:val>
          <c:extLst>
            <c:ext xmlns:c16="http://schemas.microsoft.com/office/drawing/2014/chart" uri="{C3380CC4-5D6E-409C-BE32-E72D297353CC}">
              <c16:uniqueId val="{00000013-B816-441C-8D31-F19E816AA6A2}"/>
            </c:ext>
          </c:extLst>
        </c:ser>
        <c:ser>
          <c:idx val="1"/>
          <c:order val="1"/>
          <c:tx>
            <c:strRef>
              <c:f>'Datos Visor (2)'!$W$147</c:f>
              <c:strCache>
                <c:ptCount val="1"/>
                <c:pt idx="0">
                  <c:v>REGULAR</c:v>
                </c:pt>
              </c:strCache>
            </c:strRef>
          </c:tx>
          <c:spPr>
            <a:solidFill>
              <a:srgbClr val="FFC000"/>
            </a:solidFill>
          </c:spPr>
          <c:invertIfNegative val="0"/>
          <c:dLbls>
            <c:dLbl>
              <c:idx val="0"/>
              <c:layout>
                <c:manualLayout>
                  <c:x val="-1.5341229717942999E-3"/>
                  <c:y val="0.14680912975337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816-441C-8D31-F19E816AA6A2}"/>
                </c:ext>
              </c:extLst>
            </c:dLbl>
            <c:dLbl>
              <c:idx val="1"/>
              <c:layout>
                <c:manualLayout>
                  <c:x val="0"/>
                  <c:y val="0.14779706570381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816-441C-8D31-F19E816AA6A2}"/>
                </c:ext>
              </c:extLst>
            </c:dLbl>
            <c:dLbl>
              <c:idx val="2"/>
              <c:layout>
                <c:manualLayout>
                  <c:x val="-5.4872075585634804E-4"/>
                  <c:y val="0.14839556430371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816-441C-8D31-F19E816AA6A2}"/>
                </c:ext>
              </c:extLst>
            </c:dLbl>
            <c:dLbl>
              <c:idx val="3"/>
              <c:layout>
                <c:manualLayout>
                  <c:x val="0"/>
                  <c:y val="0.1450155787094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816-441C-8D31-F19E816AA6A2}"/>
                </c:ext>
              </c:extLst>
            </c:dLbl>
            <c:dLbl>
              <c:idx val="4"/>
              <c:layout>
                <c:manualLayout>
                  <c:x val="0"/>
                  <c:y val="0.1486376864018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816-441C-8D31-F19E816AA6A2}"/>
                </c:ext>
              </c:extLst>
            </c:dLbl>
            <c:dLbl>
              <c:idx val="5"/>
              <c:layout>
                <c:manualLayout>
                  <c:x val="8.4352604031807997E-4"/>
                  <c:y val="0.14772365117206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816-441C-8D31-F19E816AA6A2}"/>
                </c:ext>
              </c:extLst>
            </c:dLbl>
            <c:dLbl>
              <c:idx val="6"/>
              <c:layout>
                <c:manualLayout>
                  <c:x val="7.6784666694570795E-4"/>
                  <c:y val="0.150826752158131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816-441C-8D31-F19E816AA6A2}"/>
                </c:ext>
              </c:extLst>
            </c:dLbl>
            <c:dLbl>
              <c:idx val="7"/>
              <c:layout>
                <c:manualLayout>
                  <c:x val="9.9760272146167403E-4"/>
                  <c:y val="0.151505471935106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816-441C-8D31-F19E816AA6A2}"/>
                </c:ext>
              </c:extLst>
            </c:dLbl>
            <c:dLbl>
              <c:idx val="8"/>
              <c:layout>
                <c:manualLayout>
                  <c:x val="3.0886656409322502E-4"/>
                  <c:y val="9.61695109942154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816-441C-8D31-F19E816AA6A2}"/>
                </c:ext>
              </c:extLst>
            </c:dLbl>
            <c:dLbl>
              <c:idx val="9"/>
              <c:layout>
                <c:manualLayout>
                  <c:x val="3.8615862672338402E-4"/>
                  <c:y val="9.0008295868457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816-441C-8D31-F19E816AA6A2}"/>
                </c:ext>
              </c:extLst>
            </c:dLbl>
            <c:dLbl>
              <c:idx val="10"/>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816-441C-8D31-F19E816AA6A2}"/>
                </c:ext>
              </c:extLst>
            </c:dLbl>
            <c:dLbl>
              <c:idx val="1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816-441C-8D31-F19E816AA6A2}"/>
                </c:ext>
              </c:extLst>
            </c:dLbl>
            <c:dLbl>
              <c:idx val="12"/>
              <c:layout>
                <c:manualLayout>
                  <c:x val="1.3455214649891801E-3"/>
                  <c:y val="9.7731336485679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816-441C-8D31-F19E816AA6A2}"/>
                </c:ext>
              </c:extLst>
            </c:dLbl>
            <c:dLbl>
              <c:idx val="13"/>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816-441C-8D31-F19E816AA6A2}"/>
                </c:ext>
              </c:extLst>
            </c:dLbl>
            <c:dLbl>
              <c:idx val="14"/>
              <c:layout>
                <c:manualLayout>
                  <c:x val="-1.2371252030095101E-16"/>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B816-441C-8D31-F19E816AA6A2}"/>
                </c:ext>
              </c:extLst>
            </c:dLbl>
            <c:dLbl>
              <c:idx val="15"/>
              <c:layout>
                <c:manualLayout>
                  <c:x val="9.5936283826579397E-4"/>
                  <c:y val="9.8031138911376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16-441C-8D31-F19E816AA6A2}"/>
                </c:ext>
              </c:extLst>
            </c:dLbl>
            <c:dLbl>
              <c:idx val="16"/>
              <c:layout>
                <c:manualLayout>
                  <c:x val="6.1610402147996095E-4"/>
                  <c:y val="9.5598685173668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16-441C-8D31-F19E816AA6A2}"/>
                </c:ext>
              </c:extLst>
            </c:dLbl>
            <c:dLbl>
              <c:idx val="17"/>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16-441C-8D31-F19E816AA6A2}"/>
                </c:ext>
              </c:extLst>
            </c:dLbl>
            <c:dLbl>
              <c:idx val="18"/>
              <c:layout>
                <c:manualLayout>
                  <c:x val="5.79237940085076E-4"/>
                  <c:y val="9.53461804595384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16-441C-8D31-F19E816AA6A2}"/>
                </c:ext>
              </c:extLst>
            </c:dLbl>
            <c:spPr>
              <a:noFill/>
              <a:ln>
                <a:noFill/>
              </a:ln>
              <a:effectLst/>
            </c:spPr>
            <c:txPr>
              <a:bodyPr rot="-5400000" vert="horz"/>
              <a:lstStyle/>
              <a:p>
                <a:pPr>
                  <a:defRPr sz="20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(2)'!$U$148:$U$155</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(2)'!$W$148:$W$155</c:f>
              <c:numCache>
                <c:formatCode>0%</c:formatCode>
                <c:ptCount val="8"/>
                <c:pt idx="0">
                  <c:v>0.21</c:v>
                </c:pt>
                <c:pt idx="1">
                  <c:v>0.44</c:v>
                </c:pt>
                <c:pt idx="2">
                  <c:v>0.45</c:v>
                </c:pt>
                <c:pt idx="3">
                  <c:v>0.32</c:v>
                </c:pt>
                <c:pt idx="4">
                  <c:v>0.52</c:v>
                </c:pt>
                <c:pt idx="5">
                  <c:v>0.53</c:v>
                </c:pt>
                <c:pt idx="6">
                  <c:v>0.47</c:v>
                </c:pt>
                <c:pt idx="7">
                  <c:v>0.32</c:v>
                </c:pt>
              </c:numCache>
            </c:numRef>
          </c:val>
          <c:extLst>
            <c:ext xmlns:c16="http://schemas.microsoft.com/office/drawing/2014/chart" uri="{C3380CC4-5D6E-409C-BE32-E72D297353CC}">
              <c16:uniqueId val="{00000027-B816-441C-8D31-F19E816AA6A2}"/>
            </c:ext>
          </c:extLst>
        </c:ser>
        <c:ser>
          <c:idx val="5"/>
          <c:order val="2"/>
          <c:tx>
            <c:strRef>
              <c:f>'Datos Visor (2)'!$X$147</c:f>
              <c:strCache>
                <c:ptCount val="1"/>
                <c:pt idx="0">
                  <c:v>MALO</c:v>
                </c:pt>
              </c:strCache>
            </c:strRef>
          </c:tx>
          <c:spPr>
            <a:solidFill>
              <a:srgbClr val="C00000"/>
            </a:solidFill>
          </c:spPr>
          <c:invertIfNegative val="0"/>
          <c:dLbls>
            <c:dLbl>
              <c:idx val="0"/>
              <c:layout>
                <c:manualLayout>
                  <c:x val="-1.5341229717942999E-3"/>
                  <c:y val="0.147921286981051"/>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16-441C-8D31-F19E816AA6A2}"/>
                </c:ext>
              </c:extLst>
            </c:dLbl>
            <c:dLbl>
              <c:idx val="1"/>
              <c:layout>
                <c:manualLayout>
                  <c:x val="-7.6706148589715203E-4"/>
                  <c:y val="0.141019348618628"/>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16-441C-8D31-F19E816AA6A2}"/>
                </c:ext>
              </c:extLst>
            </c:dLbl>
            <c:dLbl>
              <c:idx val="2"/>
              <c:layout>
                <c:manualLayout>
                  <c:x val="0"/>
                  <c:y val="0.140564761948519"/>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16-441C-8D31-F19E816AA6A2}"/>
                </c:ext>
              </c:extLst>
            </c:dLbl>
            <c:dLbl>
              <c:idx val="3"/>
              <c:layout>
                <c:manualLayout>
                  <c:x val="-7.6706148589715203E-4"/>
                  <c:y val="0.14174668729080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16-441C-8D31-F19E816AA6A2}"/>
                </c:ext>
              </c:extLst>
            </c:dLbl>
            <c:dLbl>
              <c:idx val="4"/>
              <c:layout>
                <c:manualLayout>
                  <c:x val="-7.8518104855614001E-7"/>
                  <c:y val="0.14165576995678"/>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16-441C-8D31-F19E816AA6A2}"/>
                </c:ext>
              </c:extLst>
            </c:dLbl>
            <c:dLbl>
              <c:idx val="5"/>
              <c:layout>
                <c:manualLayout>
                  <c:x val="-1.5372636959885299E-3"/>
                  <c:y val="0.14201579287572699"/>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16-441C-8D31-F19E816AA6A2}"/>
                </c:ext>
              </c:extLst>
            </c:dLbl>
            <c:dLbl>
              <c:idx val="6"/>
              <c:layout>
                <c:manualLayout>
                  <c:x val="7.6700108735506796E-4"/>
                  <c:y val="0.14165576995678"/>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16-441C-8D31-F19E816AA6A2}"/>
                </c:ext>
              </c:extLst>
            </c:dLbl>
            <c:dLbl>
              <c:idx val="7"/>
              <c:layout>
                <c:manualLayout>
                  <c:x val="1.5341229717942999E-3"/>
                  <c:y val="0.14174668729080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16-441C-8D31-F19E816AA6A2}"/>
                </c:ext>
              </c:extLst>
            </c:dLbl>
            <c:dLbl>
              <c:idx val="8"/>
              <c:layout>
                <c:manualLayout>
                  <c:x val="-1.12386952015625E-16"/>
                  <c:y val="9.5346180459538493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16-441C-8D31-F19E816AA6A2}"/>
                </c:ext>
              </c:extLst>
            </c:dLbl>
            <c:dLbl>
              <c:idx val="9"/>
              <c:layout>
                <c:manualLayout>
                  <c:x val="7.6628352490421404E-4"/>
                  <c:y val="0.10170259249017401"/>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16-441C-8D31-F19E816AA6A2}"/>
                </c:ext>
              </c:extLst>
            </c:dLbl>
            <c:dLbl>
              <c:idx val="10"/>
              <c:layout>
                <c:manualLayout>
                  <c:x val="7.6628352490410204E-4"/>
                  <c:y val="9.8524386474856396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16-441C-8D31-F19E816AA6A2}"/>
                </c:ext>
              </c:extLst>
            </c:dLbl>
            <c:dLbl>
              <c:idx val="11"/>
              <c:layout>
                <c:manualLayout>
                  <c:x val="-1.12386952015625E-16"/>
                  <c:y val="7.62769443676308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16-441C-8D31-F19E816AA6A2}"/>
                </c:ext>
              </c:extLst>
            </c:dLbl>
            <c:dLbl>
              <c:idx val="12"/>
              <c:layout>
                <c:manualLayout>
                  <c:x val="2.298850574712640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B816-441C-8D31-F19E816AA6A2}"/>
                </c:ext>
              </c:extLst>
            </c:dLbl>
            <c:dLbl>
              <c:idx val="13"/>
              <c:layout>
                <c:manualLayout>
                  <c:x val="3.06513409961674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B816-441C-8D31-F19E816AA6A2}"/>
                </c:ext>
              </c:extLst>
            </c:dLbl>
            <c:dLbl>
              <c:idx val="14"/>
              <c:layout>
                <c:manualLayout>
                  <c:x val="3.83141762452107E-3"/>
                  <c:y val="-1.1653287436395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B816-441C-8D31-F19E816AA6A2}"/>
                </c:ext>
              </c:extLst>
            </c:dLbl>
            <c:dLbl>
              <c:idx val="15"/>
              <c:layout>
                <c:manualLayout>
                  <c:x val="-1.12386952015625E-16"/>
                  <c:y val="7.30987383523128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B816-441C-8D31-F19E816AA6A2}"/>
                </c:ext>
              </c:extLst>
            </c:dLbl>
            <c:dLbl>
              <c:idx val="16"/>
              <c:layout>
                <c:manualLayout>
                  <c:x val="-1.12386952015625E-16"/>
                  <c:y val="6.3564120306358995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B816-441C-8D31-F19E816AA6A2}"/>
                </c:ext>
              </c:extLst>
            </c:dLbl>
            <c:dLbl>
              <c:idx val="17"/>
              <c:layout>
                <c:manualLayout>
                  <c:x val="0"/>
                  <c:y val="9.5346180459538493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B816-441C-8D31-F19E816AA6A2}"/>
                </c:ext>
              </c:extLst>
            </c:dLbl>
            <c:dLbl>
              <c:idx val="18"/>
              <c:layout>
                <c:manualLayout>
                  <c:x val="7.6628352490410204E-4"/>
                  <c:y val="9.8524386474856507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B816-441C-8D31-F19E816AA6A2}"/>
                </c:ext>
              </c:extLst>
            </c:dLbl>
            <c:spPr>
              <a:noFill/>
              <a:ln>
                <a:noFill/>
              </a:ln>
              <a:effectLst/>
            </c:spPr>
            <c:txPr>
              <a:bodyPr rot="-5400000" vert="horz" wrap="square" lIns="38100" tIns="19050" rIns="38100" bIns="19050" anchor="ctr">
                <a:spAutoFit/>
              </a:bodyPr>
              <a:lstStyle/>
              <a:p>
                <a:pPr>
                  <a:defRPr sz="2000"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(2)'!$U$148:$U$155</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(2)'!$X$148:$X$155</c:f>
              <c:numCache>
                <c:formatCode>0%</c:formatCode>
                <c:ptCount val="8"/>
                <c:pt idx="0">
                  <c:v>0.72</c:v>
                </c:pt>
                <c:pt idx="1">
                  <c:v>0.39</c:v>
                </c:pt>
                <c:pt idx="2">
                  <c:v>0.4</c:v>
                </c:pt>
                <c:pt idx="3">
                  <c:v>0.64</c:v>
                </c:pt>
                <c:pt idx="4">
                  <c:v>0.32</c:v>
                </c:pt>
                <c:pt idx="5">
                  <c:v>0.35</c:v>
                </c:pt>
                <c:pt idx="6">
                  <c:v>0.48</c:v>
                </c:pt>
                <c:pt idx="7">
                  <c:v>0.6</c:v>
                </c:pt>
              </c:numCache>
            </c:numRef>
          </c:val>
          <c:extLst>
            <c:ext xmlns:c16="http://schemas.microsoft.com/office/drawing/2014/chart" uri="{C3380CC4-5D6E-409C-BE32-E72D297353CC}">
              <c16:uniqueId val="{0000003B-B816-441C-8D31-F19E816AA6A2}"/>
            </c:ext>
          </c:extLst>
        </c:ser>
        <c:dLbls>
          <c:showLegendKey val="0"/>
          <c:showVal val="0"/>
          <c:showCatName val="0"/>
          <c:showSerName val="0"/>
          <c:showPercent val="0"/>
          <c:showBubbleSize val="0"/>
        </c:dLbls>
        <c:gapWidth val="150"/>
        <c:shape val="box"/>
        <c:axId val="-2129930368"/>
        <c:axId val="-2129927344"/>
        <c:axId val="0"/>
      </c:bar3DChart>
      <c:catAx>
        <c:axId val="-2129930368"/>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1100">
                <a:solidFill>
                  <a:schemeClr val="tx1">
                    <a:lumMod val="65000"/>
                    <a:lumOff val="35000"/>
                  </a:schemeClr>
                </a:solidFill>
              </a:defRPr>
            </a:pPr>
            <a:endParaRPr lang="es-CO"/>
          </a:p>
        </c:txPr>
        <c:crossAx val="-2129927344"/>
        <c:crosses val="autoZero"/>
        <c:auto val="1"/>
        <c:lblAlgn val="ctr"/>
        <c:lblOffset val="100"/>
        <c:noMultiLvlLbl val="0"/>
      </c:catAx>
      <c:valAx>
        <c:axId val="-2129927344"/>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sz="1400">
                <a:solidFill>
                  <a:schemeClr val="tx1">
                    <a:lumMod val="65000"/>
                    <a:lumOff val="35000"/>
                  </a:schemeClr>
                </a:solidFill>
              </a:defRPr>
            </a:pPr>
            <a:endParaRPr lang="es-CO"/>
          </a:p>
        </c:txPr>
        <c:crossAx val="-2129930368"/>
        <c:crosses val="autoZero"/>
        <c:crossBetween val="between"/>
      </c:valAx>
      <c:spPr>
        <a:noFill/>
        <a:ln>
          <a:noFill/>
        </a:ln>
        <a:effectLst/>
      </c:spPr>
    </c:plotArea>
    <c:legend>
      <c:legendPos val="t"/>
      <c:layout>
        <c:manualLayout>
          <c:xMode val="edge"/>
          <c:yMode val="edge"/>
          <c:x val="0.398766974617419"/>
          <c:y val="3.8752647116309302E-3"/>
          <c:w val="0.21944834606281799"/>
          <c:h val="8.5647072814505704E-2"/>
        </c:manualLayout>
      </c:layout>
      <c:overlay val="0"/>
      <c:spPr>
        <a:noFill/>
        <a:ln>
          <a:noFill/>
        </a:ln>
        <a:effectLst/>
      </c:spPr>
      <c:txPr>
        <a:bodyPr rot="0" vert="horz"/>
        <a:lstStyle/>
        <a:p>
          <a:pPr>
            <a:defRPr sz="1600"/>
          </a:pPr>
          <a:endParaRPr lang="es-CO"/>
        </a:p>
      </c:txPr>
    </c:legend>
    <c:plotVisOnly val="1"/>
    <c:dispBlanksAs val="gap"/>
    <c:showDLblsOverMax val="0"/>
  </c:chart>
  <c:spPr>
    <a:no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[Visor-malla-vial-2020-II_31-dic-2020.xlsx]Local!TablaDinámica2</c:name>
    <c:fmtId val="0"/>
  </c:pivotSource>
  <c:chart>
    <c:autoTitleDeleted val="0"/>
    <c:pivotFmts>
      <c:pivotFmt>
        <c:idx val="0"/>
        <c:spPr>
          <a:solidFill>
            <a:srgbClr val="92D050"/>
          </a:solidFill>
        </c:spPr>
        <c:marker>
          <c:symbol val="none"/>
        </c:marker>
        <c:dLbl>
          <c:idx val="0"/>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C000"/>
          </a:solidFill>
        </c:spPr>
        <c:marker>
          <c:symbol val="none"/>
        </c:marker>
        <c:dLbl>
          <c:idx val="0"/>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C00000"/>
          </a:solidFill>
        </c:spPr>
        <c:marker>
          <c:symbol val="none"/>
        </c:marker>
        <c:dLbl>
          <c:idx val="0"/>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92D050"/>
          </a:solidFill>
        </c:spPr>
        <c:marker>
          <c:symbol val="none"/>
        </c:marker>
        <c:dLbl>
          <c:idx val="0"/>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FFC000"/>
          </a:solidFill>
        </c:spPr>
        <c:marker>
          <c:symbol val="none"/>
        </c:marker>
        <c:dLbl>
          <c:idx val="0"/>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C00000"/>
          </a:solidFill>
        </c:spPr>
        <c:marker>
          <c:symbol val="none"/>
        </c:marker>
        <c:dLbl>
          <c:idx val="0"/>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92D050"/>
          </a:solidFill>
        </c:spPr>
        <c:marker>
          <c:symbol val="none"/>
        </c:marker>
        <c:dLbl>
          <c:idx val="0"/>
          <c:spPr>
            <a:noFill/>
            <a:ln>
              <a:noFill/>
            </a:ln>
            <a:effectLst/>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FFC000"/>
          </a:solidFill>
        </c:spPr>
        <c:marker>
          <c:symbol val="none"/>
        </c:marker>
        <c:dLbl>
          <c:idx val="0"/>
          <c:spPr>
            <a:noFill/>
            <a:ln>
              <a:noFill/>
            </a:ln>
            <a:effectLst/>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C00000"/>
          </a:solidFill>
        </c:spPr>
        <c:marker>
          <c:symbol val="none"/>
        </c:marker>
        <c:dLbl>
          <c:idx val="0"/>
          <c:spPr>
            <a:noFill/>
            <a:ln>
              <a:noFill/>
            </a:ln>
            <a:effectLst/>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92D050"/>
          </a:solidFill>
        </c:spPr>
        <c:marker>
          <c:symbol val="none"/>
        </c:marker>
        <c:dLbl>
          <c:idx val="0"/>
          <c:spPr>
            <a:noFill/>
            <a:ln>
              <a:noFill/>
            </a:ln>
            <a:effectLst/>
          </c:spPr>
          <c:txPr>
            <a:bodyPr wrap="square" lIns="38100" tIns="19050" rIns="38100" bIns="19050" anchor="ctr">
              <a:spAutoFit/>
            </a:bodyPr>
            <a:lstStyle/>
            <a:p>
              <a:pPr>
                <a:defRPr sz="2000" b="1">
                  <a:solidFill>
                    <a:srgbClr val="92D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4"/>
          </a:solidFill>
        </c:spPr>
        <c:marker>
          <c:symbol val="none"/>
        </c:marker>
        <c:dLbl>
          <c:idx val="0"/>
          <c:spPr>
            <a:noFill/>
            <a:ln>
              <a:noFill/>
            </a:ln>
            <a:effectLst/>
          </c:spPr>
          <c:txPr>
            <a:bodyPr wrap="square" lIns="38100" tIns="19050" rIns="38100" bIns="19050" anchor="ctr">
              <a:spAutoFit/>
            </a:bodyPr>
            <a:lstStyle/>
            <a:p>
              <a:pPr>
                <a:defRPr sz="2000" b="1">
                  <a:solidFill>
                    <a:schemeClr val="accent2"/>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C00000"/>
          </a:solidFill>
        </c:spPr>
        <c:marker>
          <c:symbol val="none"/>
        </c:marker>
        <c:dLbl>
          <c:idx val="0"/>
          <c:spPr>
            <a:noFill/>
            <a:ln>
              <a:noFill/>
            </a:ln>
            <a:effectLst/>
          </c:spPr>
          <c:txPr>
            <a:bodyPr wrap="square" lIns="38100" tIns="19050" rIns="38100" bIns="19050" anchor="ctr">
              <a:spAutoFit/>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1"/>
        <c:dLbl>
          <c:idx val="0"/>
          <c:layout>
            <c:manualLayout>
              <c:x val="3.6519218166672002E-2"/>
              <c:y val="-0.11278682934020599"/>
            </c:manualLayout>
          </c:layout>
          <c:spPr>
            <a:noFill/>
            <a:ln>
              <a:noFill/>
            </a:ln>
            <a:effectLst/>
          </c:spPr>
          <c:txPr>
            <a:bodyPr wrap="square" lIns="38100" tIns="19050" rIns="38100" bIns="19050" anchor="ctr">
              <a:spAutoFit/>
            </a:bodyPr>
            <a:lstStyle/>
            <a:p>
              <a:pPr>
                <a:defRPr sz="2000" b="1">
                  <a:solidFill>
                    <a:srgbClr val="92D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2"/>
        <c:dLbl>
          <c:idx val="0"/>
          <c:layout>
            <c:manualLayout>
              <c:x val="3.8345179075005599E-2"/>
              <c:y val="-0.10432781713969"/>
            </c:manualLayout>
          </c:layout>
          <c:spPr>
            <a:noFill/>
            <a:ln>
              <a:noFill/>
            </a:ln>
            <a:effectLst/>
          </c:spPr>
          <c:txPr>
            <a:bodyPr wrap="square" lIns="38100" tIns="19050" rIns="38100" bIns="19050" anchor="ctr">
              <a:spAutoFit/>
            </a:bodyPr>
            <a:lstStyle/>
            <a:p>
              <a:pPr>
                <a:defRPr sz="2000" b="1">
                  <a:solidFill>
                    <a:schemeClr val="accent2"/>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3"/>
        <c:dLbl>
          <c:idx val="0"/>
          <c:layout>
            <c:manualLayout>
              <c:x val="4.9300944525007197E-2"/>
              <c:y val="-0.12406551227422601"/>
            </c:manualLayout>
          </c:layout>
          <c:spPr>
            <a:noFill/>
            <a:ln>
              <a:noFill/>
            </a:ln>
            <a:effectLst/>
          </c:spPr>
          <c:txPr>
            <a:bodyPr wrap="square" lIns="38100" tIns="19050" rIns="38100" bIns="19050" anchor="ctr">
              <a:spAutoFit/>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2.6595192518103598E-2"/>
          <c:y val="0.13556488439794001"/>
          <c:w val="0.95571429092223803"/>
          <c:h val="0.75714052910776697"/>
        </c:manualLayout>
      </c:layout>
      <c:bar3DChart>
        <c:barDir val="col"/>
        <c:grouping val="clustered"/>
        <c:varyColors val="0"/>
        <c:ser>
          <c:idx val="0"/>
          <c:order val="0"/>
          <c:tx>
            <c:strRef>
              <c:f>Local!$B$53</c:f>
              <c:strCache>
                <c:ptCount val="1"/>
                <c:pt idx="0">
                  <c:v> BUENO</c:v>
                </c:pt>
              </c:strCache>
            </c:strRef>
          </c:tx>
          <c:spPr>
            <a:solidFill>
              <a:srgbClr val="92D050"/>
            </a:solidFill>
          </c:spPr>
          <c:invertIfNegative val="0"/>
          <c:dLbls>
            <c:dLbl>
              <c:idx val="0"/>
              <c:layout>
                <c:manualLayout>
                  <c:x val="3.6519218166672002E-2"/>
                  <c:y val="-0.112786829340205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F3-4606-9327-39801BF22805}"/>
                </c:ext>
              </c:extLst>
            </c:dLbl>
            <c:spPr>
              <a:noFill/>
              <a:ln>
                <a:noFill/>
              </a:ln>
              <a:effectLst/>
            </c:spPr>
            <c:txPr>
              <a:bodyPr wrap="square" lIns="38100" tIns="19050" rIns="38100" bIns="19050" anchor="ctr">
                <a:spAutoFit/>
              </a:bodyPr>
              <a:lstStyle/>
              <a:p>
                <a:pPr>
                  <a:defRPr sz="2000" b="1">
                    <a:solidFill>
                      <a:srgbClr val="92D05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Local!$B$54</c:f>
              <c:strCache>
                <c:ptCount val="1"/>
                <c:pt idx="0">
                  <c:v>Total</c:v>
                </c:pt>
              </c:strCache>
            </c:strRef>
          </c:cat>
          <c:val>
            <c:numRef>
              <c:f>Local!$B$54</c:f>
              <c:numCache>
                <c:formatCode>0%</c:formatCode>
                <c:ptCount val="1"/>
                <c:pt idx="0">
                  <c:v>0.5</c:v>
                </c:pt>
              </c:numCache>
            </c:numRef>
          </c:val>
          <c:extLst>
            <c:ext xmlns:c16="http://schemas.microsoft.com/office/drawing/2014/chart" uri="{C3380CC4-5D6E-409C-BE32-E72D297353CC}">
              <c16:uniqueId val="{00000006-E249-41F9-8C1C-626028B175A7}"/>
            </c:ext>
          </c:extLst>
        </c:ser>
        <c:ser>
          <c:idx val="1"/>
          <c:order val="1"/>
          <c:tx>
            <c:strRef>
              <c:f>Local!$C$53</c:f>
              <c:strCache>
                <c:ptCount val="1"/>
                <c:pt idx="0">
                  <c:v> REGULAR</c:v>
                </c:pt>
              </c:strCache>
            </c:strRef>
          </c:tx>
          <c:spPr>
            <a:solidFill>
              <a:schemeClr val="accent4"/>
            </a:solidFill>
          </c:spPr>
          <c:invertIfNegative val="0"/>
          <c:dLbls>
            <c:dLbl>
              <c:idx val="0"/>
              <c:layout>
                <c:manualLayout>
                  <c:x val="3.8345179075005599E-2"/>
                  <c:y val="-0.104327817139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F3-4606-9327-39801BF22805}"/>
                </c:ext>
              </c:extLst>
            </c:dLbl>
            <c:spPr>
              <a:noFill/>
              <a:ln>
                <a:noFill/>
              </a:ln>
              <a:effectLst/>
            </c:spPr>
            <c:txPr>
              <a:bodyPr wrap="square" lIns="38100" tIns="19050" rIns="38100" bIns="19050" anchor="ctr">
                <a:spAutoFit/>
              </a:bodyPr>
              <a:lstStyle/>
              <a:p>
                <a:pPr>
                  <a:defRPr sz="2000" b="1">
                    <a:solidFill>
                      <a:schemeClr val="accent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Local!$B$54</c:f>
              <c:strCache>
                <c:ptCount val="1"/>
                <c:pt idx="0">
                  <c:v>Total</c:v>
                </c:pt>
              </c:strCache>
            </c:strRef>
          </c:cat>
          <c:val>
            <c:numRef>
              <c:f>Local!$C$54</c:f>
              <c:numCache>
                <c:formatCode>0%</c:formatCode>
                <c:ptCount val="1"/>
                <c:pt idx="0">
                  <c:v>0.28999999999999998</c:v>
                </c:pt>
              </c:numCache>
            </c:numRef>
          </c:val>
          <c:extLst>
            <c:ext xmlns:c16="http://schemas.microsoft.com/office/drawing/2014/chart" uri="{C3380CC4-5D6E-409C-BE32-E72D297353CC}">
              <c16:uniqueId val="{00000007-E249-41F9-8C1C-626028B175A7}"/>
            </c:ext>
          </c:extLst>
        </c:ser>
        <c:ser>
          <c:idx val="2"/>
          <c:order val="2"/>
          <c:tx>
            <c:strRef>
              <c:f>Local!$D$53</c:f>
              <c:strCache>
                <c:ptCount val="1"/>
                <c:pt idx="0">
                  <c:v> MALO</c:v>
                </c:pt>
              </c:strCache>
            </c:strRef>
          </c:tx>
          <c:spPr>
            <a:solidFill>
              <a:srgbClr val="C00000"/>
            </a:solidFill>
          </c:spPr>
          <c:invertIfNegative val="0"/>
          <c:dLbls>
            <c:dLbl>
              <c:idx val="0"/>
              <c:layout>
                <c:manualLayout>
                  <c:x val="4.9300944525007197E-2"/>
                  <c:y val="-0.124065512274226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F3-4606-9327-39801BF22805}"/>
                </c:ext>
              </c:extLst>
            </c:dLbl>
            <c:spPr>
              <a:noFill/>
              <a:ln>
                <a:noFill/>
              </a:ln>
              <a:effectLst/>
            </c:spPr>
            <c:txPr>
              <a:bodyPr wrap="square" lIns="38100" tIns="19050" rIns="38100" bIns="19050" anchor="ctr">
                <a:spAutoFit/>
              </a:bodyPr>
              <a:lstStyle/>
              <a:p>
                <a:pPr>
                  <a:defRPr sz="2000"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Local!$B$54</c:f>
              <c:strCache>
                <c:ptCount val="1"/>
                <c:pt idx="0">
                  <c:v>Total</c:v>
                </c:pt>
              </c:strCache>
            </c:strRef>
          </c:cat>
          <c:val>
            <c:numRef>
              <c:f>Local!$D$54</c:f>
              <c:numCache>
                <c:formatCode>0%</c:formatCode>
                <c:ptCount val="1"/>
                <c:pt idx="0">
                  <c:v>0.21</c:v>
                </c:pt>
              </c:numCache>
            </c:numRef>
          </c:val>
          <c:extLst>
            <c:ext xmlns:c16="http://schemas.microsoft.com/office/drawing/2014/chart" uri="{C3380CC4-5D6E-409C-BE32-E72D297353CC}">
              <c16:uniqueId val="{00000008-E249-41F9-8C1C-626028B175A7}"/>
            </c:ext>
          </c:extLst>
        </c:ser>
        <c:dLbls>
          <c:showLegendKey val="0"/>
          <c:showVal val="0"/>
          <c:showCatName val="0"/>
          <c:showSerName val="0"/>
          <c:showPercent val="0"/>
          <c:showBubbleSize val="0"/>
        </c:dLbls>
        <c:gapWidth val="22"/>
        <c:gapDepth val="88"/>
        <c:shape val="box"/>
        <c:axId val="-2144945952"/>
        <c:axId val="-2144943040"/>
        <c:axId val="0"/>
      </c:bar3DChart>
      <c:catAx>
        <c:axId val="-2144945952"/>
        <c:scaling>
          <c:orientation val="minMax"/>
        </c:scaling>
        <c:delete val="1"/>
        <c:axPos val="b"/>
        <c:numFmt formatCode="General" sourceLinked="0"/>
        <c:majorTickMark val="out"/>
        <c:minorTickMark val="none"/>
        <c:tickLblPos val="nextTo"/>
        <c:crossAx val="-2144943040"/>
        <c:crosses val="autoZero"/>
        <c:auto val="1"/>
        <c:lblAlgn val="ctr"/>
        <c:lblOffset val="100"/>
        <c:noMultiLvlLbl val="0"/>
      </c:catAx>
      <c:valAx>
        <c:axId val="-2144943040"/>
        <c:scaling>
          <c:orientation val="minMax"/>
        </c:scaling>
        <c:delete val="1"/>
        <c:axPos val="l"/>
        <c:numFmt formatCode="0%" sourceLinked="0"/>
        <c:majorTickMark val="out"/>
        <c:minorTickMark val="none"/>
        <c:tickLblPos val="nextTo"/>
        <c:crossAx val="-2144945952"/>
        <c:crosses val="autoZero"/>
        <c:crossBetween val="between"/>
      </c:valAx>
    </c:plotArea>
    <c:legend>
      <c:legendPos val="t"/>
      <c:layout>
        <c:manualLayout>
          <c:xMode val="edge"/>
          <c:yMode val="edge"/>
          <c:x val="0.27951718674619702"/>
          <c:y val="8.6388018761775296E-4"/>
          <c:w val="0.44217411845626697"/>
          <c:h val="6.5100687974108604E-2"/>
        </c:manualLayout>
      </c:layout>
      <c:overlay val="0"/>
      <c:txPr>
        <a:bodyPr/>
        <a:lstStyle/>
        <a:p>
          <a:pPr>
            <a:defRPr sz="1400" b="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3.3292238118122597E-2"/>
          <c:y val="5.0667844009523101E-2"/>
          <c:w val="0.96670776188187801"/>
          <c:h val="0.86136368716957101"/>
        </c:manualLayout>
      </c:layout>
      <c:bar3DChart>
        <c:barDir val="col"/>
        <c:grouping val="clustered"/>
        <c:varyColors val="0"/>
        <c:ser>
          <c:idx val="0"/>
          <c:order val="0"/>
          <c:tx>
            <c:strRef>
              <c:f>DinamicaGeneralTipo!$D$5</c:f>
              <c:strCache>
                <c:ptCount val="1"/>
                <c:pt idx="0">
                  <c:v>BUENO</c:v>
                </c:pt>
              </c:strCache>
            </c:strRef>
          </c:tx>
          <c:spPr>
            <a:solidFill>
              <a:srgbClr val="00B050"/>
            </a:solidFill>
          </c:spPr>
          <c:invertIfNegative val="0"/>
          <c:dLbls>
            <c:dLbl>
              <c:idx val="0"/>
              <c:layout>
                <c:manualLayout>
                  <c:x val="-1.85894188003575E-3"/>
                  <c:y val="9.9366246772552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76-4FC8-9E90-84B070C44028}"/>
                </c:ext>
              </c:extLst>
            </c:dLbl>
            <c:dLbl>
              <c:idx val="1"/>
              <c:layout>
                <c:manualLayout>
                  <c:x val="-9.29470940017907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76-4FC8-9E90-84B070C44028}"/>
                </c:ext>
              </c:extLst>
            </c:dLbl>
            <c:dLbl>
              <c:idx val="2"/>
              <c:layout>
                <c:manualLayout>
                  <c:x val="-1.8589418800358101E-3"/>
                  <c:y val="0.102915041300144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76-4FC8-9E90-84B070C44028}"/>
                </c:ext>
              </c:extLst>
            </c:dLbl>
            <c:dLbl>
              <c:idx val="3"/>
              <c:layout>
                <c:manualLayout>
                  <c:x val="9.2947094001787295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76-4FC8-9E90-84B070C44028}"/>
                </c:ext>
              </c:extLst>
            </c:dLbl>
            <c:dLbl>
              <c:idx val="4"/>
              <c:layout>
                <c:manualLayout>
                  <c:x val="9.2947094001773699E-4"/>
                  <c:y val="9.5817452244961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76-4FC8-9E90-84B070C44028}"/>
                </c:ext>
              </c:extLst>
            </c:dLbl>
            <c:spPr>
              <a:noFill/>
              <a:ln>
                <a:noFill/>
              </a:ln>
              <a:effectLst/>
            </c:spPr>
            <c:txPr>
              <a:bodyPr wrap="square" lIns="38100" tIns="19050" rIns="38100" bIns="19050" anchor="t" anchorCtr="0">
                <a:spAutoFit/>
              </a:bodyPr>
              <a:lstStyle/>
              <a:p>
                <a:pPr>
                  <a:defRPr sz="20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DinamicaGeneralTipo!$C$12</c:f>
              <c:strCache>
                <c:ptCount val="1"/>
                <c:pt idx="0">
                  <c:v>Rural</c:v>
                </c:pt>
              </c:strCache>
            </c:strRef>
          </c:cat>
          <c:val>
            <c:numRef>
              <c:f>DinamicaGeneralTipo!$D$12</c:f>
              <c:numCache>
                <c:formatCode>0%</c:formatCode>
                <c:ptCount val="1"/>
                <c:pt idx="0">
                  <c:v>0.11</c:v>
                </c:pt>
              </c:numCache>
            </c:numRef>
          </c:val>
          <c:extLst>
            <c:ext xmlns:c16="http://schemas.microsoft.com/office/drawing/2014/chart" uri="{C3380CC4-5D6E-409C-BE32-E72D297353CC}">
              <c16:uniqueId val="{00000005-C376-4FC8-9E90-84B070C44028}"/>
            </c:ext>
          </c:extLst>
        </c:ser>
        <c:ser>
          <c:idx val="1"/>
          <c:order val="1"/>
          <c:tx>
            <c:strRef>
              <c:f>DinamicaGeneralTipo!$E$5</c:f>
              <c:strCache>
                <c:ptCount val="1"/>
                <c:pt idx="0">
                  <c:v>REGULAR</c:v>
                </c:pt>
              </c:strCache>
            </c:strRef>
          </c:tx>
          <c:spPr>
            <a:solidFill>
              <a:srgbClr val="FFC000"/>
            </a:solidFill>
          </c:spPr>
          <c:invertIfNegative val="0"/>
          <c:dLbls>
            <c:dLbl>
              <c:idx val="0"/>
              <c:layout>
                <c:manualLayout>
                  <c:x val="-1.69419737399407E-3"/>
                  <c:y val="0.1088646967340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76-4FC8-9E90-84B070C44028}"/>
                </c:ext>
              </c:extLst>
            </c:dLbl>
            <c:spPr>
              <a:noFill/>
              <a:ln>
                <a:noFill/>
              </a:ln>
              <a:effectLst/>
            </c:spPr>
            <c:txPr>
              <a:bodyPr/>
              <a:lstStyle/>
              <a:p>
                <a:pPr algn="ctr">
                  <a:defRPr lang="es-CO" sz="2000" b="1"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DinamicaGeneralTipo!$C$12</c:f>
              <c:strCache>
                <c:ptCount val="1"/>
                <c:pt idx="0">
                  <c:v>Rural</c:v>
                </c:pt>
              </c:strCache>
            </c:strRef>
          </c:cat>
          <c:val>
            <c:numRef>
              <c:f>DinamicaGeneralTipo!$E$12</c:f>
              <c:numCache>
                <c:formatCode>0%</c:formatCode>
                <c:ptCount val="1"/>
                <c:pt idx="0">
                  <c:v>0.42</c:v>
                </c:pt>
              </c:numCache>
            </c:numRef>
          </c:val>
          <c:extLst>
            <c:ext xmlns:c16="http://schemas.microsoft.com/office/drawing/2014/chart" uri="{C3380CC4-5D6E-409C-BE32-E72D297353CC}">
              <c16:uniqueId val="{00000007-C376-4FC8-9E90-84B070C44028}"/>
            </c:ext>
          </c:extLst>
        </c:ser>
        <c:ser>
          <c:idx val="2"/>
          <c:order val="2"/>
          <c:tx>
            <c:strRef>
              <c:f>DinamicaGeneralTipo!$F$5</c:f>
              <c:strCache>
                <c:ptCount val="1"/>
                <c:pt idx="0">
                  <c:v>MALO</c:v>
                </c:pt>
              </c:strCache>
            </c:strRef>
          </c:tx>
          <c:spPr>
            <a:solidFill>
              <a:srgbClr val="C00000"/>
            </a:solidFill>
          </c:spPr>
          <c:invertIfNegative val="0"/>
          <c:dLbls>
            <c:dLbl>
              <c:idx val="0"/>
              <c:layout>
                <c:manualLayout>
                  <c:x val="1.69419737399407E-3"/>
                  <c:y val="0.1088646967340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76-4FC8-9E90-84B070C44028}"/>
                </c:ext>
              </c:extLst>
            </c:dLbl>
            <c:spPr>
              <a:noFill/>
              <a:ln>
                <a:noFill/>
              </a:ln>
              <a:effectLst/>
            </c:spPr>
            <c:txPr>
              <a:bodyPr/>
              <a:lstStyle/>
              <a:p>
                <a:pPr algn="ctr">
                  <a:defRPr lang="es-CO" sz="2000" b="1"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DinamicaGeneralTipo!$C$12</c:f>
              <c:strCache>
                <c:ptCount val="1"/>
                <c:pt idx="0">
                  <c:v>Rural</c:v>
                </c:pt>
              </c:strCache>
            </c:strRef>
          </c:cat>
          <c:val>
            <c:numRef>
              <c:f>DinamicaGeneralTipo!$F$12</c:f>
              <c:numCache>
                <c:formatCode>0%</c:formatCode>
                <c:ptCount val="1"/>
                <c:pt idx="0">
                  <c:v>0.47</c:v>
                </c:pt>
              </c:numCache>
            </c:numRef>
          </c:val>
          <c:extLst>
            <c:ext xmlns:c16="http://schemas.microsoft.com/office/drawing/2014/chart" uri="{C3380CC4-5D6E-409C-BE32-E72D297353CC}">
              <c16:uniqueId val="{00000009-C376-4FC8-9E90-84B070C44028}"/>
            </c:ext>
          </c:extLst>
        </c:ser>
        <c:dLbls>
          <c:showLegendKey val="0"/>
          <c:showVal val="0"/>
          <c:showCatName val="0"/>
          <c:showSerName val="0"/>
          <c:showPercent val="0"/>
          <c:showBubbleSize val="0"/>
        </c:dLbls>
        <c:gapWidth val="208"/>
        <c:shape val="box"/>
        <c:axId val="-2136561360"/>
        <c:axId val="-2136567360"/>
        <c:axId val="0"/>
      </c:bar3DChart>
      <c:catAx>
        <c:axId val="-2136561360"/>
        <c:scaling>
          <c:orientation val="minMax"/>
        </c:scaling>
        <c:delete val="0"/>
        <c:axPos val="b"/>
        <c:numFmt formatCode="General" sourceLinked="0"/>
        <c:majorTickMark val="out"/>
        <c:minorTickMark val="none"/>
        <c:tickLblPos val="nextTo"/>
        <c:txPr>
          <a:bodyPr/>
          <a:lstStyle/>
          <a:p>
            <a:pPr>
              <a:defRPr>
                <a:solidFill>
                  <a:schemeClr val="bg1"/>
                </a:solidFill>
              </a:defRPr>
            </a:pPr>
            <a:endParaRPr lang="es-CO"/>
          </a:p>
        </c:txPr>
        <c:crossAx val="-2136567360"/>
        <c:crosses val="autoZero"/>
        <c:auto val="1"/>
        <c:lblAlgn val="ctr"/>
        <c:lblOffset val="100"/>
        <c:noMultiLvlLbl val="0"/>
      </c:catAx>
      <c:valAx>
        <c:axId val="-2136567360"/>
        <c:scaling>
          <c:orientation val="minMax"/>
        </c:scaling>
        <c:delete val="0"/>
        <c:axPos val="l"/>
        <c:numFmt formatCode="0%" sourceLinked="0"/>
        <c:majorTickMark val="out"/>
        <c:minorTickMark val="none"/>
        <c:tickLblPos val="nextTo"/>
        <c:txPr>
          <a:bodyPr/>
          <a:lstStyle/>
          <a:p>
            <a:pPr>
              <a:defRPr sz="1600">
                <a:solidFill>
                  <a:schemeClr val="tx1">
                    <a:lumMod val="65000"/>
                    <a:lumOff val="35000"/>
                  </a:schemeClr>
                </a:solidFill>
              </a:defRPr>
            </a:pPr>
            <a:endParaRPr lang="es-CO"/>
          </a:p>
        </c:txPr>
        <c:crossAx val="-2136561360"/>
        <c:crosses val="autoZero"/>
        <c:crossBetween val="between"/>
      </c:valAx>
    </c:plotArea>
    <c:legend>
      <c:legendPos val="t"/>
      <c:overlay val="0"/>
      <c:txPr>
        <a:bodyPr/>
        <a:lstStyle/>
        <a:p>
          <a:pPr>
            <a:defRPr sz="16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6.7381881475479993E-2"/>
          <c:y val="5.0667844009523101E-2"/>
          <c:w val="0.93023358225622799"/>
          <c:h val="0.86136368716957101"/>
        </c:manualLayout>
      </c:layout>
      <c:bar3DChart>
        <c:barDir val="col"/>
        <c:grouping val="clustered"/>
        <c:varyColors val="0"/>
        <c:ser>
          <c:idx val="0"/>
          <c:order val="0"/>
          <c:tx>
            <c:strRef>
              <c:f>'Datos Visor (2)'!$I$220</c:f>
              <c:strCache>
                <c:ptCount val="1"/>
                <c:pt idx="0">
                  <c:v>BUENO</c:v>
                </c:pt>
              </c:strCache>
            </c:strRef>
          </c:tx>
          <c:spPr>
            <a:solidFill>
              <a:srgbClr val="00B050"/>
            </a:solidFill>
          </c:spPr>
          <c:invertIfNegative val="0"/>
          <c:dLbls>
            <c:dLbl>
              <c:idx val="0"/>
              <c:layout>
                <c:manualLayout>
                  <c:x val="-6.6815789101540299E-3"/>
                  <c:y val="0.11390225505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7-4960-AC69-E3B77010089D}"/>
                </c:ext>
              </c:extLst>
            </c:dLbl>
            <c:dLbl>
              <c:idx val="1"/>
              <c:layout>
                <c:manualLayout>
                  <c:x val="-9.29470940017907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7-4960-AC69-E3B77010089D}"/>
                </c:ext>
              </c:extLst>
            </c:dLbl>
            <c:dLbl>
              <c:idx val="2"/>
              <c:layout>
                <c:manualLayout>
                  <c:x val="-1.8589418800358101E-3"/>
                  <c:y val="0.102915041300144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7-4960-AC69-E3B77010089D}"/>
                </c:ext>
              </c:extLst>
            </c:dLbl>
            <c:dLbl>
              <c:idx val="3"/>
              <c:layout>
                <c:manualLayout>
                  <c:x val="9.2947094001787295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67-4960-AC69-E3B77010089D}"/>
                </c:ext>
              </c:extLst>
            </c:dLbl>
            <c:dLbl>
              <c:idx val="4"/>
              <c:layout>
                <c:manualLayout>
                  <c:x val="9.2947094001773699E-4"/>
                  <c:y val="9.5817452244961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7-4960-AC69-E3B77010089D}"/>
                </c:ext>
              </c:extLst>
            </c:dLbl>
            <c:spPr>
              <a:noFill/>
              <a:ln>
                <a:noFill/>
              </a:ln>
              <a:effectLst/>
            </c:spPr>
            <c:txPr>
              <a:bodyPr wrap="square" lIns="38100" tIns="19050" rIns="38100" bIns="19050" anchor="t" anchorCtr="0">
                <a:spAutoFit/>
              </a:bodyPr>
              <a:lstStyle/>
              <a:p>
                <a:pPr>
                  <a:defRPr sz="24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(2)'!$H$221:$H$222</c:f>
              <c:strCache>
                <c:ptCount val="2"/>
                <c:pt idx="0">
                  <c:v>Malla Vial Rural Principal </c:v>
                </c:pt>
                <c:pt idx="1">
                  <c:v>Malla Vial Rural No Principal </c:v>
                </c:pt>
              </c:strCache>
            </c:strRef>
          </c:cat>
          <c:val>
            <c:numRef>
              <c:f>'Datos Visor (2)'!$I$221:$I$222</c:f>
              <c:numCache>
                <c:formatCode>0%</c:formatCode>
                <c:ptCount val="2"/>
                <c:pt idx="0">
                  <c:v>0.13</c:v>
                </c:pt>
                <c:pt idx="1">
                  <c:v>0.09</c:v>
                </c:pt>
              </c:numCache>
            </c:numRef>
          </c:val>
          <c:extLst>
            <c:ext xmlns:c16="http://schemas.microsoft.com/office/drawing/2014/chart" uri="{C3380CC4-5D6E-409C-BE32-E72D297353CC}">
              <c16:uniqueId val="{00000005-1867-4960-AC69-E3B77010089D}"/>
            </c:ext>
          </c:extLst>
        </c:ser>
        <c:ser>
          <c:idx val="1"/>
          <c:order val="1"/>
          <c:tx>
            <c:strRef>
              <c:f>'Datos Visor (2)'!$J$220</c:f>
              <c:strCache>
                <c:ptCount val="1"/>
                <c:pt idx="0">
                  <c:v>REGULAR</c:v>
                </c:pt>
              </c:strCache>
            </c:strRef>
          </c:tx>
          <c:spPr>
            <a:solidFill>
              <a:srgbClr val="FFC000"/>
            </a:solidFill>
          </c:spPr>
          <c:invertIfNegative val="0"/>
          <c:dLbls>
            <c:dLbl>
              <c:idx val="0"/>
              <c:layout>
                <c:manualLayout>
                  <c:x val="0"/>
                  <c:y val="0.1024479461276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7-4960-AC69-E3B77010089D}"/>
                </c:ext>
              </c:extLst>
            </c:dLbl>
            <c:dLbl>
              <c:idx val="1"/>
              <c:layout>
                <c:manualLayout>
                  <c:x val="-7.6813012390422803E-4"/>
                  <c:y val="9.6238979695701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67-4960-AC69-E3B77010089D}"/>
                </c:ext>
              </c:extLst>
            </c:dLbl>
            <c:spPr>
              <a:noFill/>
              <a:ln>
                <a:noFill/>
              </a:ln>
              <a:effectLst/>
            </c:spPr>
            <c:txPr>
              <a:bodyPr/>
              <a:lstStyle/>
              <a:p>
                <a:pPr>
                  <a:defRPr sz="24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 Visor (2)'!$H$221:$H$222</c:f>
              <c:strCache>
                <c:ptCount val="2"/>
                <c:pt idx="0">
                  <c:v>Malla Vial Rural Principal </c:v>
                </c:pt>
                <c:pt idx="1">
                  <c:v>Malla Vial Rural No Principal </c:v>
                </c:pt>
              </c:strCache>
            </c:strRef>
          </c:cat>
          <c:val>
            <c:numRef>
              <c:f>'Datos Visor (2)'!$J$221:$J$222</c:f>
              <c:numCache>
                <c:formatCode>0%</c:formatCode>
                <c:ptCount val="2"/>
                <c:pt idx="0">
                  <c:v>0.43</c:v>
                </c:pt>
                <c:pt idx="1">
                  <c:v>0.42</c:v>
                </c:pt>
              </c:numCache>
            </c:numRef>
          </c:val>
          <c:extLst>
            <c:ext xmlns:c16="http://schemas.microsoft.com/office/drawing/2014/chart" uri="{C3380CC4-5D6E-409C-BE32-E72D297353CC}">
              <c16:uniqueId val="{00000008-1867-4960-AC69-E3B77010089D}"/>
            </c:ext>
          </c:extLst>
        </c:ser>
        <c:ser>
          <c:idx val="2"/>
          <c:order val="2"/>
          <c:tx>
            <c:strRef>
              <c:f>'Datos Visor (2)'!$K$220</c:f>
              <c:strCache>
                <c:ptCount val="1"/>
                <c:pt idx="0">
                  <c:v>MALO</c:v>
                </c:pt>
              </c:strCache>
            </c:strRef>
          </c:tx>
          <c:spPr>
            <a:solidFill>
              <a:srgbClr val="C00000"/>
            </a:solidFill>
          </c:spPr>
          <c:invertIfNegative val="0"/>
          <c:dLbls>
            <c:dLbl>
              <c:idx val="0"/>
              <c:layout>
                <c:manualLayout>
                  <c:x val="1.5362602478083999E-3"/>
                  <c:y val="0.1024479461276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7-4960-AC69-E3B77010089D}"/>
                </c:ext>
              </c:extLst>
            </c:dLbl>
            <c:dLbl>
              <c:idx val="1"/>
              <c:layout>
                <c:manualLayout>
                  <c:x val="1.53626024780846E-3"/>
                  <c:y val="9.31344964797116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7-4960-AC69-E3B77010089D}"/>
                </c:ext>
              </c:extLst>
            </c:dLbl>
            <c:spPr>
              <a:noFill/>
              <a:ln>
                <a:noFill/>
              </a:ln>
              <a:effectLst/>
            </c:spPr>
            <c:txPr>
              <a:bodyPr/>
              <a:lstStyle/>
              <a:p>
                <a:pPr>
                  <a:defRPr sz="24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 Visor (2)'!$H$221:$H$222</c:f>
              <c:strCache>
                <c:ptCount val="2"/>
                <c:pt idx="0">
                  <c:v>Malla Vial Rural Principal </c:v>
                </c:pt>
                <c:pt idx="1">
                  <c:v>Malla Vial Rural No Principal </c:v>
                </c:pt>
              </c:strCache>
            </c:strRef>
          </c:cat>
          <c:val>
            <c:numRef>
              <c:f>'Datos Visor (2)'!$K$221:$K$222</c:f>
              <c:numCache>
                <c:formatCode>0%</c:formatCode>
                <c:ptCount val="2"/>
                <c:pt idx="0">
                  <c:v>0.44</c:v>
                </c:pt>
                <c:pt idx="1">
                  <c:v>0.49</c:v>
                </c:pt>
              </c:numCache>
            </c:numRef>
          </c:val>
          <c:extLst>
            <c:ext xmlns:c16="http://schemas.microsoft.com/office/drawing/2014/chart" uri="{C3380CC4-5D6E-409C-BE32-E72D297353CC}">
              <c16:uniqueId val="{0000000B-1867-4960-AC69-E3B77010089D}"/>
            </c:ext>
          </c:extLst>
        </c:ser>
        <c:dLbls>
          <c:showLegendKey val="0"/>
          <c:showVal val="0"/>
          <c:showCatName val="0"/>
          <c:showSerName val="0"/>
          <c:showPercent val="0"/>
          <c:showBubbleSize val="0"/>
        </c:dLbls>
        <c:gapWidth val="150"/>
        <c:shape val="box"/>
        <c:axId val="-2131789408"/>
        <c:axId val="-2131786304"/>
        <c:axId val="0"/>
      </c:bar3DChart>
      <c:catAx>
        <c:axId val="-2131789408"/>
        <c:scaling>
          <c:orientation val="minMax"/>
        </c:scaling>
        <c:delete val="0"/>
        <c:axPos val="b"/>
        <c:numFmt formatCode="General" sourceLinked="0"/>
        <c:majorTickMark val="out"/>
        <c:minorTickMark val="none"/>
        <c:tickLblPos val="nextTo"/>
        <c:crossAx val="-2131786304"/>
        <c:crosses val="autoZero"/>
        <c:auto val="1"/>
        <c:lblAlgn val="ctr"/>
        <c:lblOffset val="100"/>
        <c:noMultiLvlLbl val="0"/>
      </c:catAx>
      <c:valAx>
        <c:axId val="-2131786304"/>
        <c:scaling>
          <c:orientation val="minMax"/>
        </c:scaling>
        <c:delete val="0"/>
        <c:axPos val="l"/>
        <c:numFmt formatCode="0%" sourceLinked="0"/>
        <c:majorTickMark val="out"/>
        <c:minorTickMark val="none"/>
        <c:tickLblPos val="nextTo"/>
        <c:txPr>
          <a:bodyPr/>
          <a:lstStyle/>
          <a:p>
            <a:pPr>
              <a:defRPr sz="1600">
                <a:solidFill>
                  <a:schemeClr val="tx1">
                    <a:lumMod val="65000"/>
                    <a:lumOff val="35000"/>
                  </a:schemeClr>
                </a:solidFill>
              </a:defRPr>
            </a:pPr>
            <a:endParaRPr lang="es-CO"/>
          </a:p>
        </c:txPr>
        <c:crossAx val="-2131789408"/>
        <c:crosses val="autoZero"/>
        <c:crossBetween val="between"/>
      </c:valAx>
    </c:plotArea>
    <c:legend>
      <c:legendPos val="t"/>
      <c:overlay val="0"/>
      <c:txPr>
        <a:bodyPr/>
        <a:lstStyle/>
        <a:p>
          <a:pPr>
            <a:defRPr sz="16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114046152186499E-2"/>
          <c:y val="0.102569949805471"/>
          <c:w val="0.95510893787121798"/>
          <c:h val="0.74668067731773402"/>
        </c:manualLayout>
      </c:layout>
      <c:bar3DChart>
        <c:barDir val="col"/>
        <c:grouping val="clustered"/>
        <c:varyColors val="0"/>
        <c:ser>
          <c:idx val="0"/>
          <c:order val="0"/>
          <c:tx>
            <c:strRef>
              <c:f>'Datos Visor (2)'!$AD$161</c:f>
              <c:strCache>
                <c:ptCount val="1"/>
                <c:pt idx="0">
                  <c:v>BUENO PCI</c:v>
                </c:pt>
              </c:strCache>
            </c:strRef>
          </c:tx>
          <c:spPr>
            <a:solidFill>
              <a:srgbClr val="00B050"/>
            </a:solidFill>
          </c:spPr>
          <c:invertIfNegative val="0"/>
          <c:dLbls>
            <c:dLbl>
              <c:idx val="0"/>
              <c:layout>
                <c:manualLayout>
                  <c:x val="-3.5828531980914399E-3"/>
                  <c:y val="0.131764722157137"/>
                </c:manualLayout>
              </c:layout>
              <c:spPr>
                <a:noFill/>
                <a:ln>
                  <a:noFill/>
                </a:ln>
                <a:effectLst/>
              </c:spPr>
              <c:txPr>
                <a:bodyPr rot="-5400000" vert="horz"/>
                <a:lstStyle/>
                <a:p>
                  <a:pPr algn="ctr">
                    <a:defRPr lang="es-CO" sz="1400" b="1" i="0" u="none" strike="noStrike" kern="1200" baseline="0">
                      <a:solidFill>
                        <a:schemeClr val="bg1"/>
                      </a:solidFill>
                      <a:latin typeface="Gill Sans MT" charset="0"/>
                      <a:ea typeface="Gill Sans MT" charset="0"/>
                      <a:cs typeface="Gill Sans MT"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1E-47AF-B841-C1068D6C48DC}"/>
                </c:ext>
              </c:extLst>
            </c:dLbl>
            <c:dLbl>
              <c:idx val="1"/>
              <c:layout>
                <c:manualLayout>
                  <c:x val="0"/>
                  <c:y val="0.135424853328169"/>
                </c:manualLayout>
              </c:layout>
              <c:spPr>
                <a:noFill/>
                <a:ln>
                  <a:noFill/>
                </a:ln>
                <a:effectLst/>
              </c:spPr>
              <c:txPr>
                <a:bodyPr rot="-5400000" vert="horz"/>
                <a:lstStyle/>
                <a:p>
                  <a:pPr algn="ctr">
                    <a:defRPr lang="es-CO" sz="1400" b="1" i="0" u="none" strike="noStrike" kern="1200" baseline="0">
                      <a:solidFill>
                        <a:schemeClr val="bg1"/>
                      </a:solidFill>
                      <a:latin typeface="Gill Sans MT" charset="0"/>
                      <a:ea typeface="Gill Sans MT" charset="0"/>
                      <a:cs typeface="Gill Sans MT"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1E-47AF-B841-C1068D6C48DC}"/>
                </c:ext>
              </c:extLst>
            </c:dLbl>
            <c:dLbl>
              <c:idx val="2"/>
              <c:layout>
                <c:manualLayout>
                  <c:x val="0"/>
                  <c:y val="0.12810459098610599"/>
                </c:manualLayout>
              </c:layout>
              <c:spPr>
                <a:noFill/>
                <a:ln>
                  <a:noFill/>
                </a:ln>
                <a:effectLst/>
              </c:spPr>
              <c:txPr>
                <a:bodyPr rot="-5400000" vert="horz"/>
                <a:lstStyle/>
                <a:p>
                  <a:pPr algn="ctr">
                    <a:defRPr lang="es-CO" sz="1400" b="1" i="0" u="none" strike="noStrike" kern="1200" baseline="0">
                      <a:solidFill>
                        <a:schemeClr val="bg1"/>
                      </a:solidFill>
                      <a:latin typeface="Gill Sans MT" charset="0"/>
                      <a:ea typeface="Gill Sans MT" charset="0"/>
                      <a:cs typeface="Gill Sans MT"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1E-47AF-B841-C1068D6C48DC}"/>
                </c:ext>
              </c:extLst>
            </c:dLbl>
            <c:dLbl>
              <c:idx val="3"/>
              <c:layout>
                <c:manualLayout>
                  <c:x val="-3.5828531980914395E-3"/>
                  <c:y val="3.9082707724692424E-3"/>
                </c:manualLayout>
              </c:layout>
              <c:spPr/>
              <c:txPr>
                <a:bodyPr rot="-5400000" vert="horz"/>
                <a:lstStyle/>
                <a:p>
                  <a:pPr algn="ctr">
                    <a:defRPr lang="es-CO" sz="1400" b="1" i="0" u="none" strike="noStrike" kern="1200" baseline="0">
                      <a:solidFill>
                        <a:srgbClr val="00B050"/>
                      </a:solidFill>
                      <a:latin typeface="Gill Sans MT" charset="0"/>
                      <a:ea typeface="Gill Sans MT" charset="0"/>
                      <a:cs typeface="Gill Sans MT"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1E-47AF-B841-C1068D6C48DC}"/>
                </c:ext>
              </c:extLst>
            </c:dLbl>
            <c:dLbl>
              <c:idx val="4"/>
              <c:layout>
                <c:manualLayout>
                  <c:x val="-1.791567656258243E-3"/>
                  <c:y val="-3.8027898269103796E-3"/>
                </c:manualLayout>
              </c:layout>
              <c:spPr/>
              <c:txPr>
                <a:bodyPr rot="-5400000" vert="horz"/>
                <a:lstStyle/>
                <a:p>
                  <a:pPr algn="ctr">
                    <a:defRPr lang="es-CO" sz="1400" b="1" i="0" u="none" strike="noStrike" kern="1200" baseline="0">
                      <a:solidFill>
                        <a:srgbClr val="00B050"/>
                      </a:solidFill>
                      <a:latin typeface="Gill Sans MT" charset="0"/>
                      <a:ea typeface="Gill Sans MT" charset="0"/>
                      <a:cs typeface="Gill Sans MT"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1E-47AF-B841-C1068D6C48DC}"/>
                </c:ext>
              </c:extLst>
            </c:dLbl>
            <c:dLbl>
              <c:idx val="5"/>
              <c:layout>
                <c:manualLayout>
                  <c:x val="-3.5828531980914395E-3"/>
                  <c:y val="7.3202623420631783E-3"/>
                </c:manualLayout>
              </c:layout>
              <c:spPr>
                <a:noFill/>
                <a:ln>
                  <a:noFill/>
                </a:ln>
                <a:effectLst/>
              </c:spPr>
              <c:txPr>
                <a:bodyPr rot="-5400000" vert="horz"/>
                <a:lstStyle/>
                <a:p>
                  <a:pPr algn="ctr">
                    <a:defRPr lang="es-CO" sz="1400" b="1" i="0" u="none" strike="noStrike" kern="1200" baseline="0">
                      <a:solidFill>
                        <a:srgbClr val="00B050"/>
                      </a:solidFill>
                      <a:latin typeface="Gill Sans MT" charset="0"/>
                      <a:ea typeface="Gill Sans MT" charset="0"/>
                      <a:cs typeface="Gill Sans MT"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4F-4E8A-95AD-6B417DDD2E12}"/>
                </c:ext>
              </c:extLst>
            </c:dLbl>
            <c:spPr>
              <a:noFill/>
              <a:ln>
                <a:noFill/>
              </a:ln>
              <a:effectLst/>
            </c:spPr>
            <c:txPr>
              <a:bodyPr rot="-5400000" vert="horz"/>
              <a:lstStyle/>
              <a:p>
                <a:pPr algn="ctr">
                  <a:defRPr lang="es-CO" sz="1400" b="1" i="0" u="none" strike="noStrike" kern="1200" baseline="0">
                    <a:solidFill>
                      <a:srgbClr val="00B050"/>
                    </a:solidFill>
                    <a:latin typeface="Gill Sans MT" charset="0"/>
                    <a:ea typeface="Gill Sans MT" charset="0"/>
                    <a:cs typeface="Gill Sans MT"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(2)'!$AC$162:$AC$168</c:f>
              <c:strCache>
                <c:ptCount val="7"/>
                <c:pt idx="0">
                  <c:v>1  Usaquén</c:v>
                </c:pt>
                <c:pt idx="1">
                  <c:v>2  Chapinero</c:v>
                </c:pt>
                <c:pt idx="2">
                  <c:v>3  Santa Fe</c:v>
                </c:pt>
                <c:pt idx="3">
                  <c:v>5  Usme</c:v>
                </c:pt>
                <c:pt idx="4">
                  <c:v>11  Suba</c:v>
                </c:pt>
                <c:pt idx="5">
                  <c:v>19  Ciudad Bolívar</c:v>
                </c:pt>
                <c:pt idx="6">
                  <c:v>20 Sumapaz</c:v>
                </c:pt>
              </c:strCache>
            </c:strRef>
          </c:cat>
          <c:val>
            <c:numRef>
              <c:f>'Datos Visor (2)'!$AD$162:$AD$168</c:f>
              <c:numCache>
                <c:formatCode>0%</c:formatCode>
                <c:ptCount val="7"/>
                <c:pt idx="0">
                  <c:v>0.22</c:v>
                </c:pt>
                <c:pt idx="1">
                  <c:v>0.47</c:v>
                </c:pt>
                <c:pt idx="2">
                  <c:v>0.39</c:v>
                </c:pt>
                <c:pt idx="3">
                  <c:v>0.09</c:v>
                </c:pt>
                <c:pt idx="4">
                  <c:v>0</c:v>
                </c:pt>
                <c:pt idx="5">
                  <c:v>0.01</c:v>
                </c:pt>
                <c:pt idx="6">
                  <c:v>0.15</c:v>
                </c:pt>
              </c:numCache>
            </c:numRef>
          </c:val>
          <c:extLst>
            <c:ext xmlns:c16="http://schemas.microsoft.com/office/drawing/2014/chart" uri="{C3380CC4-5D6E-409C-BE32-E72D297353CC}">
              <c16:uniqueId val="{00000013-FBA0-4D24-B627-9A7428750A5F}"/>
            </c:ext>
          </c:extLst>
        </c:ser>
        <c:ser>
          <c:idx val="1"/>
          <c:order val="1"/>
          <c:tx>
            <c:strRef>
              <c:f>'Datos Visor (2)'!$AE$161</c:f>
              <c:strCache>
                <c:ptCount val="1"/>
                <c:pt idx="0">
                  <c:v>REGULAR PCI</c:v>
                </c:pt>
              </c:strCache>
            </c:strRef>
          </c:tx>
          <c:spPr>
            <a:solidFill>
              <a:srgbClr val="FFC000"/>
            </a:solidFill>
          </c:spPr>
          <c:invertIfNegative val="0"/>
          <c:dLbls>
            <c:dLbl>
              <c:idx val="0"/>
              <c:layout>
                <c:manualLayout>
                  <c:x val="-1.5829396963662179E-3"/>
                  <c:y val="0.12342999826215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BA0-4D24-B627-9A7428750A5F}"/>
                </c:ext>
              </c:extLst>
            </c:dLbl>
            <c:dLbl>
              <c:idx val="1"/>
              <c:layout>
                <c:manualLayout>
                  <c:x val="1.79142659904572E-3"/>
                  <c:y val="0.128398266077702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BA0-4D24-B627-9A7428750A5F}"/>
                </c:ext>
              </c:extLst>
            </c:dLbl>
            <c:dLbl>
              <c:idx val="2"/>
              <c:layout>
                <c:manualLayout>
                  <c:x val="3.5893758960191881E-4"/>
                  <c:y val="0.117787920471978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BA0-4D24-B627-9A7428750A5F}"/>
                </c:ext>
              </c:extLst>
            </c:dLbl>
            <c:dLbl>
              <c:idx val="3"/>
              <c:layout>
                <c:manualLayout>
                  <c:x val="0"/>
                  <c:y val="0.13989569895898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BA0-4D24-B627-9A7428750A5F}"/>
                </c:ext>
              </c:extLst>
            </c:dLbl>
            <c:dLbl>
              <c:idx val="4"/>
              <c:layout>
                <c:manualLayout>
                  <c:x val="0"/>
                  <c:y val="0.1309496979842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BA0-4D24-B627-9A7428750A5F}"/>
                </c:ext>
              </c:extLst>
            </c:dLbl>
            <c:dLbl>
              <c:idx val="5"/>
              <c:layout>
                <c:manualLayout>
                  <c:x val="-1.15705469160376E-4"/>
                  <c:y val="0.13451005691989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BA0-4D24-B627-9A7428750A5F}"/>
                </c:ext>
              </c:extLst>
            </c:dLbl>
            <c:dLbl>
              <c:idx val="6"/>
              <c:layout>
                <c:manualLayout>
                  <c:x val="0"/>
                  <c:y val="0.13989569895898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BA0-4D24-B627-9A7428750A5F}"/>
                </c:ext>
              </c:extLst>
            </c:dLbl>
            <c:dLbl>
              <c:idx val="7"/>
              <c:layout>
                <c:manualLayout>
                  <c:x val="-9.2073457867764203E-4"/>
                  <c:y val="0.135206111706373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BA0-4D24-B627-9A7428750A5F}"/>
                </c:ext>
              </c:extLst>
            </c:dLbl>
            <c:dLbl>
              <c:idx val="8"/>
              <c:layout>
                <c:manualLayout>
                  <c:x val="3.3740168028692898E-3"/>
                  <c:y val="4.0015993794054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BA0-4D24-B627-9A7428750A5F}"/>
                </c:ext>
              </c:extLst>
            </c:dLbl>
            <c:dLbl>
              <c:idx val="9"/>
              <c:layout>
                <c:manualLayout>
                  <c:x val="1.9187352180903899E-3"/>
                  <c:y val="7.37498108530322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BA0-4D24-B627-9A7428750A5F}"/>
                </c:ext>
              </c:extLst>
            </c:dLbl>
            <c:dLbl>
              <c:idx val="10"/>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BA0-4D24-B627-9A7428750A5F}"/>
                </c:ext>
              </c:extLst>
            </c:dLbl>
            <c:dLbl>
              <c:idx val="1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BA0-4D24-B627-9A7428750A5F}"/>
                </c:ext>
              </c:extLst>
            </c:dLbl>
            <c:dLbl>
              <c:idx val="12"/>
              <c:layout>
                <c:manualLayout>
                  <c:x val="2.8781028271354799E-3"/>
                  <c:y val="-7.9312330129277595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BA0-4D24-B627-9A7428750A5F}"/>
                </c:ext>
              </c:extLst>
            </c:dLbl>
            <c:dLbl>
              <c:idx val="13"/>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FBA0-4D24-B627-9A7428750A5F}"/>
                </c:ext>
              </c:extLst>
            </c:dLbl>
            <c:dLbl>
              <c:idx val="14"/>
              <c:layout>
                <c:manualLayout>
                  <c:x val="-1.2371252030095101E-16"/>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FBA0-4D24-B627-9A7428750A5F}"/>
                </c:ext>
              </c:extLst>
            </c:dLbl>
            <c:dLbl>
              <c:idx val="15"/>
              <c:layout>
                <c:manualLayout>
                  <c:x val="9.5936760904515896E-4"/>
                  <c:y val="-4.932283102089430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FBA0-4D24-B627-9A7428750A5F}"/>
                </c:ext>
              </c:extLst>
            </c:dLbl>
            <c:dLbl>
              <c:idx val="16"/>
              <c:layout>
                <c:manualLayout>
                  <c:x val="2.9149611721051199E-3"/>
                  <c:y val="1.296527370567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FBA0-4D24-B627-9A7428750A5F}"/>
                </c:ext>
              </c:extLst>
            </c:dLbl>
            <c:dLbl>
              <c:idx val="17"/>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FBA0-4D24-B627-9A7428750A5F}"/>
                </c:ext>
              </c:extLst>
            </c:dLbl>
            <c:dLbl>
              <c:idx val="18"/>
              <c:layout>
                <c:manualLayout>
                  <c:x val="2.87810282713547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FBA0-4D24-B627-9A7428750A5F}"/>
                </c:ext>
              </c:extLst>
            </c:dLbl>
            <c:spPr>
              <a:noFill/>
              <a:ln>
                <a:noFill/>
              </a:ln>
              <a:effectLst/>
            </c:spPr>
            <c:txPr>
              <a:bodyPr rot="-5400000" vert="horz"/>
              <a:lstStyle/>
              <a:p>
                <a:pPr>
                  <a:defRPr sz="14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(2)'!$AC$162:$AC$168</c:f>
              <c:strCache>
                <c:ptCount val="7"/>
                <c:pt idx="0">
                  <c:v>1  Usaquén</c:v>
                </c:pt>
                <c:pt idx="1">
                  <c:v>2  Chapinero</c:v>
                </c:pt>
                <c:pt idx="2">
                  <c:v>3  Santa Fe</c:v>
                </c:pt>
                <c:pt idx="3">
                  <c:v>5  Usme</c:v>
                </c:pt>
                <c:pt idx="4">
                  <c:v>11  Suba</c:v>
                </c:pt>
                <c:pt idx="5">
                  <c:v>19  Ciudad Bolívar</c:v>
                </c:pt>
                <c:pt idx="6">
                  <c:v>20 Sumapaz</c:v>
                </c:pt>
              </c:strCache>
            </c:strRef>
          </c:cat>
          <c:val>
            <c:numRef>
              <c:f>'Datos Visor (2)'!$AE$162:$AE$168</c:f>
              <c:numCache>
                <c:formatCode>0%</c:formatCode>
                <c:ptCount val="7"/>
                <c:pt idx="0">
                  <c:v>0.11</c:v>
                </c:pt>
                <c:pt idx="1">
                  <c:v>0.53</c:v>
                </c:pt>
                <c:pt idx="2">
                  <c:v>0.53</c:v>
                </c:pt>
                <c:pt idx="3">
                  <c:v>0.82</c:v>
                </c:pt>
                <c:pt idx="4">
                  <c:v>0.98</c:v>
                </c:pt>
                <c:pt idx="5">
                  <c:v>0.99</c:v>
                </c:pt>
                <c:pt idx="6">
                  <c:v>0.2</c:v>
                </c:pt>
              </c:numCache>
            </c:numRef>
          </c:val>
          <c:extLst>
            <c:ext xmlns:c16="http://schemas.microsoft.com/office/drawing/2014/chart" uri="{C3380CC4-5D6E-409C-BE32-E72D297353CC}">
              <c16:uniqueId val="{00000027-FBA0-4D24-B627-9A7428750A5F}"/>
            </c:ext>
          </c:extLst>
        </c:ser>
        <c:ser>
          <c:idx val="5"/>
          <c:order val="2"/>
          <c:tx>
            <c:strRef>
              <c:f>'Datos Visor (2)'!$AF$161</c:f>
              <c:strCache>
                <c:ptCount val="1"/>
                <c:pt idx="0">
                  <c:v>MALO PCI</c:v>
                </c:pt>
              </c:strCache>
            </c:strRef>
          </c:tx>
          <c:spPr>
            <a:solidFill>
              <a:srgbClr val="C00000"/>
            </a:solidFill>
          </c:spPr>
          <c:invertIfNegative val="0"/>
          <c:dLbls>
            <c:dLbl>
              <c:idx val="0"/>
              <c:layout>
                <c:manualLayout>
                  <c:x val="9.6174506807325804E-4"/>
                  <c:y val="0.136114734122255"/>
                </c:manualLayout>
              </c:layout>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FBA0-4D24-B627-9A7428750A5F}"/>
                </c:ext>
              </c:extLst>
            </c:dLbl>
            <c:dLbl>
              <c:idx val="1"/>
              <c:delete val="1"/>
              <c:extLst>
                <c:ext xmlns:c15="http://schemas.microsoft.com/office/drawing/2012/chart" uri="{CE6537A1-D6FC-4f65-9D91-7224C49458BB}"/>
                <c:ext xmlns:c16="http://schemas.microsoft.com/office/drawing/2014/chart" uri="{C3380CC4-5D6E-409C-BE32-E72D297353CC}">
                  <c16:uniqueId val="{00000029-FBA0-4D24-B627-9A7428750A5F}"/>
                </c:ext>
              </c:extLst>
            </c:dLbl>
            <c:dLbl>
              <c:idx val="2"/>
              <c:layout>
                <c:manualLayout>
                  <c:x val="4.7484451957760937E-3"/>
                  <c:y val="3.66013117103158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FBA0-4D24-B627-9A7428750A5F}"/>
                </c:ext>
              </c:extLst>
            </c:dLbl>
            <c:dLbl>
              <c:idx val="3"/>
              <c:layout>
                <c:manualLayout>
                  <c:x val="5.3555351423609501E-3"/>
                  <c:y val="-2.97018203532688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FBA0-4D24-B627-9A7428750A5F}"/>
                </c:ext>
              </c:extLst>
            </c:dLbl>
            <c:dLbl>
              <c:idx val="4"/>
              <c:layout>
                <c:manualLayout>
                  <c:x val="3.5703567615739599E-3"/>
                  <c:y val="-2.84942652661346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FBA0-4D24-B627-9A7428750A5F}"/>
                </c:ext>
              </c:extLst>
            </c:dLbl>
            <c:dLbl>
              <c:idx val="5"/>
              <c:delete val="1"/>
              <c:extLst>
                <c:ext xmlns:c15="http://schemas.microsoft.com/office/drawing/2012/chart" uri="{CE6537A1-D6FC-4f65-9D91-7224C49458BB}"/>
                <c:ext xmlns:c16="http://schemas.microsoft.com/office/drawing/2014/chart" uri="{C3380CC4-5D6E-409C-BE32-E72D297353CC}">
                  <c16:uniqueId val="{0000002D-FBA0-4D24-B627-9A7428750A5F}"/>
                </c:ext>
              </c:extLst>
            </c:dLbl>
            <c:dLbl>
              <c:idx val="6"/>
              <c:layout>
                <c:manualLayout>
                  <c:x val="2.87753157637751E-3"/>
                  <c:y val="0.136114734122255"/>
                </c:manualLayout>
              </c:layout>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FBA0-4D24-B627-9A7428750A5F}"/>
                </c:ext>
              </c:extLst>
            </c:dLbl>
            <c:dLbl>
              <c:idx val="7"/>
              <c:layout>
                <c:manualLayout>
                  <c:x val="1.9223572496991201E-3"/>
                  <c:y val="0.136371363389126"/>
                </c:manualLayout>
              </c:layout>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FBA0-4D24-B627-9A7428750A5F}"/>
                </c:ext>
              </c:extLst>
            </c:dLbl>
            <c:dLbl>
              <c:idx val="8"/>
              <c:delete val="1"/>
              <c:extLst>
                <c:ext xmlns:c15="http://schemas.microsoft.com/office/drawing/2012/chart" uri="{CE6537A1-D6FC-4f65-9D91-7224C49458BB}"/>
                <c:ext xmlns:c16="http://schemas.microsoft.com/office/drawing/2014/chart" uri="{C3380CC4-5D6E-409C-BE32-E72D297353CC}">
                  <c16:uniqueId val="{00000030-FBA0-4D24-B627-9A7428750A5F}"/>
                </c:ext>
              </c:extLst>
            </c:dLbl>
            <c:dLbl>
              <c:idx val="9"/>
              <c:layout>
                <c:manualLayout>
                  <c:x val="1.9158830780305299E-3"/>
                  <c:y val="7.82198155428931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FBA0-4D24-B627-9A7428750A5F}"/>
                </c:ext>
              </c:extLst>
            </c:dLbl>
            <c:dLbl>
              <c:idx val="10"/>
              <c:layout>
                <c:manualLayout>
                  <c:x val="1.8410037795306799E-3"/>
                  <c:y val="1.29353691281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FBA0-4D24-B627-9A7428750A5F}"/>
                </c:ext>
              </c:extLst>
            </c:dLbl>
            <c:dLbl>
              <c:idx val="11"/>
              <c:delete val="1"/>
              <c:extLst>
                <c:ext xmlns:c15="http://schemas.microsoft.com/office/drawing/2012/chart" uri="{CE6537A1-D6FC-4f65-9D91-7224C49458BB}"/>
                <c:ext xmlns:c16="http://schemas.microsoft.com/office/drawing/2014/chart" uri="{C3380CC4-5D6E-409C-BE32-E72D297353CC}">
                  <c16:uniqueId val="{00000033-FBA0-4D24-B627-9A7428750A5F}"/>
                </c:ext>
              </c:extLst>
            </c:dLbl>
            <c:dLbl>
              <c:idx val="12"/>
              <c:layout>
                <c:manualLayout>
                  <c:x val="1.915883078030460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FBA0-4D24-B627-9A7428750A5F}"/>
                </c:ext>
              </c:extLst>
            </c:dLbl>
            <c:dLbl>
              <c:idx val="13"/>
              <c:delete val="1"/>
              <c:extLst>
                <c:ext xmlns:c15="http://schemas.microsoft.com/office/drawing/2012/chart" uri="{CE6537A1-D6FC-4f65-9D91-7224C49458BB}"/>
                <c:ext xmlns:c16="http://schemas.microsoft.com/office/drawing/2014/chart" uri="{C3380CC4-5D6E-409C-BE32-E72D297353CC}">
                  <c16:uniqueId val="{00000035-FBA0-4D24-B627-9A7428750A5F}"/>
                </c:ext>
              </c:extLst>
            </c:dLbl>
            <c:dLbl>
              <c:idx val="14"/>
              <c:layout>
                <c:manualLayout>
                  <c:x val="2.5305126021520101E-3"/>
                  <c:y val="1.2004798138216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FBA0-4D24-B627-9A7428750A5F}"/>
                </c:ext>
              </c:extLst>
            </c:dLbl>
            <c:dLbl>
              <c:idx val="15"/>
              <c:layout>
                <c:manualLayout>
                  <c:x val="1.9200543783589601E-3"/>
                  <c:y val="1.51238593469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FBA0-4D24-B627-9A7428750A5F}"/>
                </c:ext>
              </c:extLst>
            </c:dLbl>
            <c:dLbl>
              <c:idx val="16"/>
              <c:delete val="1"/>
              <c:extLst>
                <c:ext xmlns:c15="http://schemas.microsoft.com/office/drawing/2012/chart" uri="{CE6537A1-D6FC-4f65-9D91-7224C49458BB}"/>
                <c:ext xmlns:c16="http://schemas.microsoft.com/office/drawing/2014/chart" uri="{C3380CC4-5D6E-409C-BE32-E72D297353CC}">
                  <c16:uniqueId val="{00000038-FBA0-4D24-B627-9A7428750A5F}"/>
                </c:ext>
              </c:extLst>
            </c:dLbl>
            <c:dLbl>
              <c:idx val="17"/>
              <c:layout>
                <c:manualLayout>
                  <c:x val="4.21752100358656E-3"/>
                  <c:y val="4.0015993794054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FBA0-4D24-B627-9A7428750A5F}"/>
                </c:ext>
              </c:extLst>
            </c:dLbl>
            <c:dLbl>
              <c:idx val="18"/>
              <c:delete val="1"/>
              <c:extLst>
                <c:ext xmlns:c15="http://schemas.microsoft.com/office/drawing/2012/chart" uri="{CE6537A1-D6FC-4f65-9D91-7224C49458BB}"/>
                <c:ext xmlns:c16="http://schemas.microsoft.com/office/drawing/2014/chart" uri="{C3380CC4-5D6E-409C-BE32-E72D297353CC}">
                  <c16:uniqueId val="{0000003A-FBA0-4D24-B627-9A7428750A5F}"/>
                </c:ext>
              </c:extLst>
            </c:dLbl>
            <c:spPr>
              <a:noFill/>
              <a:ln>
                <a:noFill/>
              </a:ln>
              <a:effectLst/>
            </c:spPr>
            <c:txPr>
              <a:bodyPr rot="-5400000" vert="horz"/>
              <a:lstStyle/>
              <a:p>
                <a:pPr>
                  <a:defRPr sz="1400"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'Datos Visor (2)'!$AC$162:$AC$168</c:f>
              <c:strCache>
                <c:ptCount val="7"/>
                <c:pt idx="0">
                  <c:v>1  Usaquén</c:v>
                </c:pt>
                <c:pt idx="1">
                  <c:v>2  Chapinero</c:v>
                </c:pt>
                <c:pt idx="2">
                  <c:v>3  Santa Fe</c:v>
                </c:pt>
                <c:pt idx="3">
                  <c:v>5  Usme</c:v>
                </c:pt>
                <c:pt idx="4">
                  <c:v>11  Suba</c:v>
                </c:pt>
                <c:pt idx="5">
                  <c:v>19  Ciudad Bolívar</c:v>
                </c:pt>
                <c:pt idx="6">
                  <c:v>20 Sumapaz</c:v>
                </c:pt>
              </c:strCache>
            </c:strRef>
          </c:cat>
          <c:val>
            <c:numRef>
              <c:f>'Datos Visor (2)'!$AF$162:$AF$168</c:f>
              <c:numCache>
                <c:formatCode>0%</c:formatCode>
                <c:ptCount val="7"/>
                <c:pt idx="0">
                  <c:v>0.67</c:v>
                </c:pt>
                <c:pt idx="1">
                  <c:v>0</c:v>
                </c:pt>
                <c:pt idx="2">
                  <c:v>0.08</c:v>
                </c:pt>
                <c:pt idx="3">
                  <c:v>0.09</c:v>
                </c:pt>
                <c:pt idx="4">
                  <c:v>0.02</c:v>
                </c:pt>
                <c:pt idx="5">
                  <c:v>0</c:v>
                </c:pt>
                <c:pt idx="6">
                  <c:v>0.65</c:v>
                </c:pt>
              </c:numCache>
            </c:numRef>
          </c:val>
          <c:extLst>
            <c:ext xmlns:c16="http://schemas.microsoft.com/office/drawing/2014/chart" uri="{C3380CC4-5D6E-409C-BE32-E72D297353CC}">
              <c16:uniqueId val="{0000003B-FBA0-4D24-B627-9A7428750A5F}"/>
            </c:ext>
          </c:extLst>
        </c:ser>
        <c:dLbls>
          <c:showLegendKey val="0"/>
          <c:showVal val="0"/>
          <c:showCatName val="0"/>
          <c:showSerName val="0"/>
          <c:showPercent val="0"/>
          <c:showBubbleSize val="0"/>
        </c:dLbls>
        <c:gapWidth val="150"/>
        <c:shape val="box"/>
        <c:axId val="-2127700544"/>
        <c:axId val="-2127697488"/>
        <c:axId val="0"/>
      </c:bar3DChart>
      <c:catAx>
        <c:axId val="-2127700544"/>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1100">
                <a:solidFill>
                  <a:schemeClr val="tx1">
                    <a:lumMod val="65000"/>
                    <a:lumOff val="35000"/>
                  </a:schemeClr>
                </a:solidFill>
              </a:defRPr>
            </a:pPr>
            <a:endParaRPr lang="es-CO"/>
          </a:p>
        </c:txPr>
        <c:crossAx val="-2127697488"/>
        <c:crosses val="autoZero"/>
        <c:auto val="1"/>
        <c:lblAlgn val="ctr"/>
        <c:lblOffset val="100"/>
        <c:noMultiLvlLbl val="0"/>
      </c:catAx>
      <c:valAx>
        <c:axId val="-2127697488"/>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a:solidFill>
                  <a:schemeClr val="tx1">
                    <a:lumMod val="65000"/>
                    <a:lumOff val="35000"/>
                  </a:schemeClr>
                </a:solidFill>
              </a:defRPr>
            </a:pPr>
            <a:endParaRPr lang="es-CO"/>
          </a:p>
        </c:txPr>
        <c:crossAx val="-2127700544"/>
        <c:crosses val="autoZero"/>
        <c:crossBetween val="between"/>
      </c:valAx>
      <c:spPr>
        <a:noFill/>
        <a:ln>
          <a:noFill/>
        </a:ln>
        <a:effectLst/>
      </c:spPr>
    </c:plotArea>
    <c:legend>
      <c:legendPos val="t"/>
      <c:layout>
        <c:manualLayout>
          <c:xMode val="edge"/>
          <c:yMode val="edge"/>
          <c:x val="0.30158190212132802"/>
          <c:y val="3.8752647116309302E-3"/>
          <c:w val="0.45956126858909302"/>
          <c:h val="8.5647072814505704E-2"/>
        </c:manualLayout>
      </c:layout>
      <c:overlay val="0"/>
      <c:spPr>
        <a:noFill/>
        <a:ln>
          <a:noFill/>
        </a:ln>
        <a:effectLst/>
      </c:spPr>
      <c:txPr>
        <a:bodyPr rot="0" vert="horz"/>
        <a:lstStyle/>
        <a:p>
          <a:pPr>
            <a:defRPr sz="1200"/>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114046152186499E-2"/>
          <c:y val="0.102569949805471"/>
          <c:w val="0.87484525002075997"/>
          <c:h val="0.74668067731773402"/>
        </c:manualLayout>
      </c:layout>
      <c:bar3DChart>
        <c:barDir val="col"/>
        <c:grouping val="clustered"/>
        <c:varyColors val="0"/>
        <c:ser>
          <c:idx val="0"/>
          <c:order val="0"/>
          <c:tx>
            <c:strRef>
              <c:f>'Datos Visor (2)'!$AL$161</c:f>
              <c:strCache>
                <c:ptCount val="1"/>
                <c:pt idx="0">
                  <c:v>BUENO URCI</c:v>
                </c:pt>
              </c:strCache>
            </c:strRef>
          </c:tx>
          <c:spPr>
            <a:solidFill>
              <a:srgbClr val="00B050"/>
            </a:solidFill>
          </c:spPr>
          <c:invertIfNegative val="0"/>
          <c:dLbls>
            <c:dLbl>
              <c:idx val="0"/>
              <c:delete val="1"/>
              <c:extLst>
                <c:ext xmlns:c15="http://schemas.microsoft.com/office/drawing/2012/chart" uri="{CE6537A1-D6FC-4f65-9D91-7224C49458BB}">
                  <c15:layout>
                    <c:manualLayout>
                      <c:w val="3.8779851780234423E-2"/>
                      <c:h val="6.2150574272044512E-2"/>
                    </c:manualLayout>
                  </c15:layout>
                </c:ext>
                <c:ext xmlns:c16="http://schemas.microsoft.com/office/drawing/2014/chart" uri="{C3380CC4-5D6E-409C-BE32-E72D297353CC}">
                  <c16:uniqueId val="{00000000-95CF-41F4-90BA-E32D08610283}"/>
                </c:ext>
              </c:extLst>
            </c:dLbl>
            <c:dLbl>
              <c:idx val="1"/>
              <c:layout>
                <c:manualLayout>
                  <c:x val="6.21572277680637E-3"/>
                  <c:y val="-1.89520557757509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95CF-41F4-90BA-E32D08610283}"/>
                </c:ext>
              </c:extLst>
            </c:dLbl>
            <c:dLbl>
              <c:idx val="2"/>
              <c:layout>
                <c:manualLayout>
                  <c:x val="-2.4039810632462233E-3"/>
                  <c:y val="0.12520692249811882"/>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64-4BC0-8D72-78E4A96E4C27}"/>
                </c:ext>
              </c:extLst>
            </c:dLbl>
            <c:dLbl>
              <c:idx val="3"/>
              <c:layout>
                <c:manualLayout>
                  <c:x val="1.9235639307832E-3"/>
                  <c:y val="-1.7390651966354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64-4BC0-8D72-78E4A96E4C27}"/>
                </c:ext>
              </c:extLst>
            </c:dLbl>
            <c:dLbl>
              <c:idx val="4"/>
              <c:layout>
                <c:manualLayout>
                  <c:x val="2.8827710468186398E-3"/>
                  <c:y val="-1.9627077781591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64-4BC0-8D72-78E4A96E4C27}"/>
                </c:ext>
              </c:extLst>
            </c:dLbl>
            <c:dLbl>
              <c:idx val="5"/>
              <c:layout>
                <c:manualLayout>
                  <c:x val="0"/>
                  <c:y val="7.0013048794393198E-2"/>
                </c:manualLayout>
              </c:layout>
              <c:numFmt formatCode="0%" sourceLinked="0"/>
              <c:spPr>
                <a:noFill/>
                <a:ln>
                  <a:noFill/>
                </a:ln>
                <a:effectLst/>
              </c:spPr>
              <c:txPr>
                <a:bodyPr rot="-5400000" vert="horz"/>
                <a:lstStyle/>
                <a:p>
                  <a:pPr>
                    <a:defRPr sz="14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64-4BC0-8D72-78E4A96E4C27}"/>
                </c:ext>
              </c:extLst>
            </c:dLbl>
            <c:dLbl>
              <c:idx val="6"/>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764-4BC0-8D72-78E4A96E4C27}"/>
                </c:ext>
              </c:extLst>
            </c:dLbl>
            <c:dLbl>
              <c:idx val="7"/>
              <c:layout>
                <c:manualLayout>
                  <c:x val="-6.1856260150476898E-17"/>
                  <c:y val="0.1080431832439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764-4BC0-8D72-78E4A96E4C27}"/>
                </c:ext>
              </c:extLst>
            </c:dLbl>
            <c:dLbl>
              <c:idx val="8"/>
              <c:layout>
                <c:manualLayout>
                  <c:x val="8.4350420071727496E-4"/>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764-4BC0-8D72-78E4A96E4C27}"/>
                </c:ext>
              </c:extLst>
            </c:dLbl>
            <c:dLbl>
              <c:idx val="9"/>
              <c:layout>
                <c:manualLayout>
                  <c:x val="8.4350420071746101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764-4BC0-8D72-78E4A96E4C27}"/>
                </c:ext>
              </c:extLst>
            </c:dLbl>
            <c:dLbl>
              <c:idx val="10"/>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764-4BC0-8D72-78E4A96E4C27}"/>
                </c:ext>
              </c:extLst>
            </c:dLbl>
            <c:dLbl>
              <c:idx val="11"/>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764-4BC0-8D72-78E4A96E4C27}"/>
                </c:ext>
              </c:extLst>
            </c:dLbl>
            <c:dLbl>
              <c:idx val="12"/>
              <c:layout>
                <c:manualLayout>
                  <c:x val="8.4350420071733698E-4"/>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764-4BC0-8D72-78E4A96E4C27}"/>
                </c:ext>
              </c:extLst>
            </c:dLbl>
            <c:dLbl>
              <c:idx val="13"/>
              <c:layout>
                <c:manualLayout>
                  <c:x val="0"/>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764-4BC0-8D72-78E4A96E4C27}"/>
                </c:ext>
              </c:extLst>
            </c:dLbl>
            <c:dLbl>
              <c:idx val="14"/>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764-4BC0-8D72-78E4A96E4C27}"/>
                </c:ext>
              </c:extLst>
            </c:dLbl>
            <c:dLbl>
              <c:idx val="15"/>
              <c:layout>
                <c:manualLayout>
                  <c:x val="8.4350420071721305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764-4BC0-8D72-78E4A96E4C27}"/>
                </c:ext>
              </c:extLst>
            </c:dLbl>
            <c:dLbl>
              <c:idx val="16"/>
              <c:layout>
                <c:manualLayout>
                  <c:x val="8.4348550494239903E-4"/>
                  <c:y val="0.127376515573379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764-4BC0-8D72-78E4A96E4C27}"/>
                </c:ext>
              </c:extLst>
            </c:dLbl>
            <c:numFmt formatCode="0%" sourceLinked="0"/>
            <c:spPr>
              <a:noFill/>
              <a:ln>
                <a:noFill/>
              </a:ln>
              <a:effectLst/>
            </c:spPr>
            <c:txPr>
              <a:bodyPr rot="-5400000" vert="horz"/>
              <a:lstStyle/>
              <a:p>
                <a:pPr>
                  <a:defRPr sz="1400" b="1">
                    <a:solidFill>
                      <a:srgbClr val="00B05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a:noFill/>
                    </a:ln>
                  </c:spPr>
                </c15:leaderLines>
              </c:ext>
            </c:extLst>
          </c:dLbls>
          <c:cat>
            <c:strRef>
              <c:extLst>
                <c:ext xmlns:c15="http://schemas.microsoft.com/office/drawing/2012/chart" uri="{02D57815-91ED-43cb-92C2-25804820EDAC}">
                  <c15:fullRef>
                    <c15:sqref>'Datos Visor (2)'!$AK$162:$AK$168</c15:sqref>
                  </c15:fullRef>
                </c:ext>
              </c:extLst>
              <c:f>('Datos Visor (2)'!$AK$162,'Datos Visor (2)'!$AK$164:$AK$165,'Datos Visor (2)'!$AK$167:$AK$168)</c:f>
              <c:strCache>
                <c:ptCount val="5"/>
                <c:pt idx="0">
                  <c:v>1  Usaquén</c:v>
                </c:pt>
                <c:pt idx="2">
                  <c:v>5  Usme</c:v>
                </c:pt>
                <c:pt idx="4">
                  <c:v>20 Sumapaz</c:v>
                </c:pt>
              </c:strCache>
            </c:strRef>
          </c:cat>
          <c:val>
            <c:numRef>
              <c:extLst>
                <c:ext xmlns:c15="http://schemas.microsoft.com/office/drawing/2012/chart" uri="{02D57815-91ED-43cb-92C2-25804820EDAC}">
                  <c15:fullRef>
                    <c15:sqref>'Datos Visor (2)'!$AL$162:$AL$168</c15:sqref>
                  </c15:fullRef>
                </c:ext>
              </c:extLst>
              <c:f>('Datos Visor (2)'!$AL$162,'Datos Visor (2)'!$AL$164:$AL$165,'Datos Visor (2)'!$AL$167:$AL$168)</c:f>
              <c:numCache>
                <c:formatCode>General</c:formatCode>
                <c:ptCount val="5"/>
                <c:pt idx="0">
                  <c:v>0</c:v>
                </c:pt>
                <c:pt idx="2">
                  <c:v>0.43</c:v>
                </c:pt>
                <c:pt idx="4">
                  <c:v>0.01</c:v>
                </c:pt>
              </c:numCache>
            </c:numRef>
          </c:val>
          <c:extLst>
            <c:ext xmlns:c15="http://schemas.microsoft.com/office/drawing/2012/chart" uri="{02D57815-91ED-43cb-92C2-25804820EDAC}">
              <c15:categoryFilterExceptions>
                <c15:categoryFilterException>
                  <c15:sqref>'Datos Visor (2)'!$AL$163</c15:sqref>
                  <c15:dLbl>
                    <c:idx val="0"/>
                    <c:layout>
                      <c:manualLayout>
                        <c:x val="0"/>
                        <c:y val="0.133424194670415"/>
                      </c:manualLayout>
                    </c:layout>
                    <c:numFmt formatCode="0%" sourceLinked="0"/>
                    <c:spPr>
                      <a:noFill/>
                      <a:ln>
                        <a:noFill/>
                      </a:ln>
                      <a:effectLst/>
                    </c:spPr>
                    <c:txPr>
                      <a:bodyPr rot="-5400000" vert="horz" wrap="square" lIns="38100" tIns="19050" rIns="38100" bIns="19050" anchor="ctr">
                        <a:spAutoFit/>
                      </a:bodyPr>
                      <a:lstStyle/>
                      <a:p>
                        <a:pPr>
                          <a:defRPr sz="1400" b="1">
                            <a:solidFill>
                              <a:schemeClr val="bg1"/>
                            </a:solidFill>
                          </a:defRPr>
                        </a:pPr>
                        <a:endParaRPr lang="es-CO"/>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0-5A5B-4262-B655-3EDA134F7AFA}"/>
                      </c:ext>
                    </c:extLst>
                  </c15:dLbl>
                </c15:categoryFilterException>
                <c15:categoryFilterException>
                  <c15:sqref>'Datos Visor (2)'!$AL$166</c15:sqref>
                  <c15:dLbl>
                    <c:idx val="2"/>
                    <c:layout>
                      <c:manualLayout>
                        <c:x val="9.5917719212583496E-4"/>
                        <c:y val="9.2698837814768995E-2"/>
                      </c:manualLayout>
                    </c:layout>
                    <c:numFmt formatCode="0%" sourceLinked="0"/>
                    <c:spPr>
                      <a:noFill/>
                      <a:ln>
                        <a:noFill/>
                      </a:ln>
                      <a:effectLst/>
                    </c:spPr>
                    <c:txPr>
                      <a:bodyPr rot="-5400000" vert="horz"/>
                      <a:lstStyle/>
                      <a:p>
                        <a:pPr>
                          <a:defRPr sz="1400" b="1">
                            <a:solidFill>
                              <a:srgbClr val="00B050"/>
                            </a:solidFill>
                          </a:defRPr>
                        </a:pPr>
                        <a:endParaRPr lang="es-CO"/>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1-5A5B-4262-B655-3EDA134F7AFA}"/>
                      </c:ext>
                    </c:extLst>
                  </c15:dLbl>
                </c15:categoryFilterException>
              </c15:categoryFilterExceptions>
            </c:ext>
            <c:ext xmlns:c16="http://schemas.microsoft.com/office/drawing/2014/chart" uri="{C3380CC4-5D6E-409C-BE32-E72D297353CC}">
              <c16:uniqueId val="{00000013-7764-4BC0-8D72-78E4A96E4C27}"/>
            </c:ext>
          </c:extLst>
        </c:ser>
        <c:ser>
          <c:idx val="1"/>
          <c:order val="1"/>
          <c:tx>
            <c:strRef>
              <c:f>'Datos Visor (2)'!$AM$161</c:f>
              <c:strCache>
                <c:ptCount val="1"/>
                <c:pt idx="0">
                  <c:v>REGULAR URCI</c:v>
                </c:pt>
              </c:strCache>
            </c:strRef>
          </c:tx>
          <c:spPr>
            <a:solidFill>
              <a:srgbClr val="FFC000"/>
            </a:solidFill>
          </c:spPr>
          <c:invertIfNegative val="0"/>
          <c:dLbls>
            <c:dLbl>
              <c:idx val="0"/>
              <c:layout>
                <c:manualLayout>
                  <c:x val="2.8740054130873345E-3"/>
                  <c:y val="-3.502051478626303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95CF-41F4-90BA-E32D08610283}"/>
                </c:ext>
              </c:extLst>
            </c:dLbl>
            <c:dLbl>
              <c:idx val="1"/>
              <c:layout>
                <c:manualLayout>
                  <c:x val="9.8470490007375108E-4"/>
                  <c:y val="0.139748628358248"/>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5-95CF-41F4-90BA-E32D08610283}"/>
                </c:ext>
              </c:extLst>
            </c:dLbl>
            <c:dLbl>
              <c:idx val="2"/>
              <c:layout>
                <c:manualLayout>
                  <c:x val="0"/>
                  <c:y val="0.13989569895898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764-4BC0-8D72-78E4A96E4C27}"/>
                </c:ext>
              </c:extLst>
            </c:dLbl>
            <c:dLbl>
              <c:idx val="3"/>
              <c:layout>
                <c:manualLayout>
                  <c:x val="-1.15705469160376E-4"/>
                  <c:y val="0.13451005691989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764-4BC0-8D72-78E4A96E4C27}"/>
                </c:ext>
              </c:extLst>
            </c:dLbl>
            <c:dLbl>
              <c:idx val="4"/>
              <c:layout>
                <c:manualLayout>
                  <c:x val="0"/>
                  <c:y val="0.13989569895898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764-4BC0-8D72-78E4A96E4C27}"/>
                </c:ext>
              </c:extLst>
            </c:dLbl>
            <c:dLbl>
              <c:idx val="5"/>
              <c:layout>
                <c:manualLayout>
                  <c:x val="-9.2073457867764203E-4"/>
                  <c:y val="0.135206111706373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764-4BC0-8D72-78E4A96E4C27}"/>
                </c:ext>
              </c:extLst>
            </c:dLbl>
            <c:dLbl>
              <c:idx val="6"/>
              <c:layout>
                <c:manualLayout>
                  <c:x val="3.3740168028692898E-3"/>
                  <c:y val="4.0015993794054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764-4BC0-8D72-78E4A96E4C27}"/>
                </c:ext>
              </c:extLst>
            </c:dLbl>
            <c:dLbl>
              <c:idx val="7"/>
              <c:layout>
                <c:manualLayout>
                  <c:x val="1.9187352180903899E-3"/>
                  <c:y val="7.37498108530322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764-4BC0-8D72-78E4A96E4C27}"/>
                </c:ext>
              </c:extLst>
            </c:dLbl>
            <c:dLbl>
              <c:idx val="8"/>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764-4BC0-8D72-78E4A96E4C27}"/>
                </c:ext>
              </c:extLst>
            </c:dLbl>
            <c:dLbl>
              <c:idx val="9"/>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764-4BC0-8D72-78E4A96E4C27}"/>
                </c:ext>
              </c:extLst>
            </c:dLbl>
            <c:dLbl>
              <c:idx val="10"/>
              <c:layout>
                <c:manualLayout>
                  <c:x val="2.8781028271354799E-3"/>
                  <c:y val="-7.9312330129277595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764-4BC0-8D72-78E4A96E4C27}"/>
                </c:ext>
              </c:extLst>
            </c:dLbl>
            <c:dLbl>
              <c:idx val="1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764-4BC0-8D72-78E4A96E4C27}"/>
                </c:ext>
              </c:extLst>
            </c:dLbl>
            <c:dLbl>
              <c:idx val="12"/>
              <c:layout>
                <c:manualLayout>
                  <c:x val="-1.2371252030095101E-16"/>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764-4BC0-8D72-78E4A96E4C27}"/>
                </c:ext>
              </c:extLst>
            </c:dLbl>
            <c:dLbl>
              <c:idx val="13"/>
              <c:layout>
                <c:manualLayout>
                  <c:x val="9.5936760904515896E-4"/>
                  <c:y val="-4.932283102089430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764-4BC0-8D72-78E4A96E4C27}"/>
                </c:ext>
              </c:extLst>
            </c:dLbl>
            <c:dLbl>
              <c:idx val="14"/>
              <c:layout>
                <c:manualLayout>
                  <c:x val="2.9149611721051199E-3"/>
                  <c:y val="1.296527370567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764-4BC0-8D72-78E4A96E4C27}"/>
                </c:ext>
              </c:extLst>
            </c:dLbl>
            <c:dLbl>
              <c:idx val="15"/>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7764-4BC0-8D72-78E4A96E4C27}"/>
                </c:ext>
              </c:extLst>
            </c:dLbl>
            <c:dLbl>
              <c:idx val="16"/>
              <c:layout>
                <c:manualLayout>
                  <c:x val="2.87810282713547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7764-4BC0-8D72-78E4A96E4C27}"/>
                </c:ext>
              </c:extLst>
            </c:dLbl>
            <c:numFmt formatCode="0%" sourceLinked="0"/>
            <c:spPr>
              <a:noFill/>
              <a:ln>
                <a:noFill/>
              </a:ln>
              <a:effectLst/>
            </c:spPr>
            <c:txPr>
              <a:bodyPr rot="-5400000" vert="horz"/>
              <a:lstStyle/>
              <a:p>
                <a:pPr>
                  <a:defRPr sz="14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 Visor (2)'!$AK$162:$AK$168</c15:sqref>
                  </c15:fullRef>
                </c:ext>
              </c:extLst>
              <c:f>('Datos Visor (2)'!$AK$162,'Datos Visor (2)'!$AK$164:$AK$165,'Datos Visor (2)'!$AK$167:$AK$168)</c:f>
              <c:strCache>
                <c:ptCount val="5"/>
                <c:pt idx="0">
                  <c:v>1  Usaquén</c:v>
                </c:pt>
                <c:pt idx="2">
                  <c:v>5  Usme</c:v>
                </c:pt>
                <c:pt idx="4">
                  <c:v>20 Sumapaz</c:v>
                </c:pt>
              </c:strCache>
            </c:strRef>
          </c:cat>
          <c:val>
            <c:numRef>
              <c:extLst>
                <c:ext xmlns:c15="http://schemas.microsoft.com/office/drawing/2012/chart" uri="{02D57815-91ED-43cb-92C2-25804820EDAC}">
                  <c15:fullRef>
                    <c15:sqref>'Datos Visor (2)'!$AM$162:$AM$168</c15:sqref>
                  </c15:fullRef>
                </c:ext>
              </c:extLst>
              <c:f>('Datos Visor (2)'!$AM$162,'Datos Visor (2)'!$AM$164:$AM$165,'Datos Visor (2)'!$AM$167:$AM$168)</c:f>
              <c:numCache>
                <c:formatCode>General</c:formatCode>
                <c:ptCount val="5"/>
                <c:pt idx="0">
                  <c:v>0.04</c:v>
                </c:pt>
                <c:pt idx="2">
                  <c:v>0.42</c:v>
                </c:pt>
                <c:pt idx="4">
                  <c:v>0.31</c:v>
                </c:pt>
              </c:numCache>
            </c:numRef>
          </c:val>
          <c:extLst>
            <c:ext xmlns:c15="http://schemas.microsoft.com/office/drawing/2012/chart" uri="{02D57815-91ED-43cb-92C2-25804820EDAC}">
              <c15:categoryFilterExceptions>
                <c15:categoryFilterException>
                  <c15:sqref>'Datos Visor (2)'!$AM$163</c15:sqref>
                  <c15:dLbl>
                    <c:idx val="0"/>
                    <c:layout>
                      <c:manualLayout>
                        <c:x val="3.5353532541674E-3"/>
                        <c:y val="0.12904694975652001"/>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5A5B-4262-B655-3EDA134F7AFA}"/>
                      </c:ext>
                    </c:extLst>
                  </c15:dLbl>
                </c15:categoryFilterException>
                <c15:categoryFilterException>
                  <c15:sqref>'Datos Visor (2)'!$AM$166</c15:sqref>
                  <c15:dLbl>
                    <c:idx val="2"/>
                    <c:layout>
                      <c:manualLayout>
                        <c:x val="0"/>
                        <c:y val="0.130949697984269"/>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3-5A5B-4262-B655-3EDA134F7AFA}"/>
                      </c:ext>
                    </c:extLst>
                  </c15:dLbl>
                </c15:categoryFilterException>
              </c15:categoryFilterExceptions>
            </c:ext>
            <c:ext xmlns:c16="http://schemas.microsoft.com/office/drawing/2014/chart" uri="{C3380CC4-5D6E-409C-BE32-E72D297353CC}">
              <c16:uniqueId val="{00000027-7764-4BC0-8D72-78E4A96E4C27}"/>
            </c:ext>
          </c:extLst>
        </c:ser>
        <c:ser>
          <c:idx val="5"/>
          <c:order val="2"/>
          <c:tx>
            <c:strRef>
              <c:f>'Datos Visor (2)'!$AN$161</c:f>
              <c:strCache>
                <c:ptCount val="1"/>
                <c:pt idx="0">
                  <c:v>MALO URCI</c:v>
                </c:pt>
              </c:strCache>
            </c:strRef>
          </c:tx>
          <c:spPr>
            <a:solidFill>
              <a:srgbClr val="C00000"/>
            </a:solidFill>
          </c:spPr>
          <c:invertIfNegative val="0"/>
          <c:dLbls>
            <c:dLbl>
              <c:idx val="0"/>
              <c:layout>
                <c:manualLayout>
                  <c:x val="9.6174506807325804E-4"/>
                  <c:y val="0.136114734122255"/>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95CF-41F4-90BA-E32D08610283}"/>
                </c:ext>
              </c:extLst>
            </c:dLbl>
            <c:dLbl>
              <c:idx val="1"/>
              <c:layout>
                <c:manualLayout>
                  <c:x val="0"/>
                  <c:y val="0.13989569895898399"/>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95CF-41F4-90BA-E32D08610283}"/>
                </c:ext>
              </c:extLst>
            </c:dLbl>
            <c:dLbl>
              <c:idx val="2"/>
              <c:layout>
                <c:manualLayout>
                  <c:x val="1.6345591626114198E-3"/>
                  <c:y val="0.10005423286057044"/>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764-4BC0-8D72-78E4A96E4C27}"/>
                </c:ext>
              </c:extLst>
            </c:dLbl>
            <c:dLbl>
              <c:idx val="3"/>
              <c:layout>
                <c:manualLayout>
                  <c:x val="1.73709255266884E-6"/>
                  <c:y val="0.136114734122255"/>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7764-4BC0-8D72-78E4A96E4C27}"/>
                </c:ext>
              </c:extLst>
            </c:dLbl>
            <c:dLbl>
              <c:idx val="4"/>
              <c:layout>
                <c:manualLayout>
                  <c:x val="2.87753157637751E-3"/>
                  <c:y val="0.136114734122255"/>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7764-4BC0-8D72-78E4A96E4C27}"/>
                </c:ext>
              </c:extLst>
            </c:dLbl>
            <c:dLbl>
              <c:idx val="5"/>
              <c:layout>
                <c:manualLayout>
                  <c:x val="1.9223572496991201E-3"/>
                  <c:y val="0.136371363389126"/>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7764-4BC0-8D72-78E4A96E4C27}"/>
                </c:ext>
              </c:extLst>
            </c:dLbl>
            <c:dLbl>
              <c:idx val="6"/>
              <c:delete val="1"/>
              <c:extLst>
                <c:ext xmlns:c15="http://schemas.microsoft.com/office/drawing/2012/chart" uri="{CE6537A1-D6FC-4f65-9D91-7224C49458BB}"/>
                <c:ext xmlns:c16="http://schemas.microsoft.com/office/drawing/2014/chart" uri="{C3380CC4-5D6E-409C-BE32-E72D297353CC}">
                  <c16:uniqueId val="{00000030-7764-4BC0-8D72-78E4A96E4C27}"/>
                </c:ext>
              </c:extLst>
            </c:dLbl>
            <c:dLbl>
              <c:idx val="7"/>
              <c:layout>
                <c:manualLayout>
                  <c:x val="1.9158830780305299E-3"/>
                  <c:y val="7.82198155428931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7764-4BC0-8D72-78E4A96E4C27}"/>
                </c:ext>
              </c:extLst>
            </c:dLbl>
            <c:dLbl>
              <c:idx val="8"/>
              <c:layout>
                <c:manualLayout>
                  <c:x val="1.8410037795306799E-3"/>
                  <c:y val="1.29353691281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7764-4BC0-8D72-78E4A96E4C27}"/>
                </c:ext>
              </c:extLst>
            </c:dLbl>
            <c:dLbl>
              <c:idx val="9"/>
              <c:delete val="1"/>
              <c:extLst>
                <c:ext xmlns:c15="http://schemas.microsoft.com/office/drawing/2012/chart" uri="{CE6537A1-D6FC-4f65-9D91-7224C49458BB}"/>
                <c:ext xmlns:c16="http://schemas.microsoft.com/office/drawing/2014/chart" uri="{C3380CC4-5D6E-409C-BE32-E72D297353CC}">
                  <c16:uniqueId val="{00000033-7764-4BC0-8D72-78E4A96E4C27}"/>
                </c:ext>
              </c:extLst>
            </c:dLbl>
            <c:dLbl>
              <c:idx val="10"/>
              <c:layout>
                <c:manualLayout>
                  <c:x val="1.915883078030460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7764-4BC0-8D72-78E4A96E4C27}"/>
                </c:ext>
              </c:extLst>
            </c:dLbl>
            <c:dLbl>
              <c:idx val="11"/>
              <c:delete val="1"/>
              <c:extLst>
                <c:ext xmlns:c15="http://schemas.microsoft.com/office/drawing/2012/chart" uri="{CE6537A1-D6FC-4f65-9D91-7224C49458BB}"/>
                <c:ext xmlns:c16="http://schemas.microsoft.com/office/drawing/2014/chart" uri="{C3380CC4-5D6E-409C-BE32-E72D297353CC}">
                  <c16:uniqueId val="{00000035-7764-4BC0-8D72-78E4A96E4C27}"/>
                </c:ext>
              </c:extLst>
            </c:dLbl>
            <c:dLbl>
              <c:idx val="12"/>
              <c:layout>
                <c:manualLayout>
                  <c:x val="2.5305126021520101E-3"/>
                  <c:y val="1.2004798138216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7764-4BC0-8D72-78E4A96E4C27}"/>
                </c:ext>
              </c:extLst>
            </c:dLbl>
            <c:dLbl>
              <c:idx val="13"/>
              <c:layout>
                <c:manualLayout>
                  <c:x val="1.9200543783589601E-3"/>
                  <c:y val="1.51238593469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7764-4BC0-8D72-78E4A96E4C27}"/>
                </c:ext>
              </c:extLst>
            </c:dLbl>
            <c:dLbl>
              <c:idx val="14"/>
              <c:delete val="1"/>
              <c:extLst>
                <c:ext xmlns:c15="http://schemas.microsoft.com/office/drawing/2012/chart" uri="{CE6537A1-D6FC-4f65-9D91-7224C49458BB}"/>
                <c:ext xmlns:c16="http://schemas.microsoft.com/office/drawing/2014/chart" uri="{C3380CC4-5D6E-409C-BE32-E72D297353CC}">
                  <c16:uniqueId val="{00000038-7764-4BC0-8D72-78E4A96E4C27}"/>
                </c:ext>
              </c:extLst>
            </c:dLbl>
            <c:dLbl>
              <c:idx val="15"/>
              <c:layout>
                <c:manualLayout>
                  <c:x val="4.21752100358656E-3"/>
                  <c:y val="4.0015993794054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7764-4BC0-8D72-78E4A96E4C27}"/>
                </c:ext>
              </c:extLst>
            </c:dLbl>
            <c:dLbl>
              <c:idx val="16"/>
              <c:delete val="1"/>
              <c:extLst>
                <c:ext xmlns:c15="http://schemas.microsoft.com/office/drawing/2012/chart" uri="{CE6537A1-D6FC-4f65-9D91-7224C49458BB}"/>
                <c:ext xmlns:c16="http://schemas.microsoft.com/office/drawing/2014/chart" uri="{C3380CC4-5D6E-409C-BE32-E72D297353CC}">
                  <c16:uniqueId val="{0000003A-7764-4BC0-8D72-78E4A96E4C27}"/>
                </c:ext>
              </c:extLst>
            </c:dLbl>
            <c:numFmt formatCode="0%" sourceLinked="0"/>
            <c:spPr>
              <a:noFill/>
              <a:ln>
                <a:noFill/>
              </a:ln>
              <a:effectLst/>
            </c:spPr>
            <c:txPr>
              <a:bodyPr rot="-5400000" vert="horz"/>
              <a:lstStyle/>
              <a:p>
                <a:pPr>
                  <a:defRPr sz="1400"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'Datos Visor (2)'!$AK$162:$AK$168</c15:sqref>
                  </c15:fullRef>
                </c:ext>
              </c:extLst>
              <c:f>('Datos Visor (2)'!$AK$162,'Datos Visor (2)'!$AK$164:$AK$165,'Datos Visor (2)'!$AK$167:$AK$168)</c:f>
              <c:strCache>
                <c:ptCount val="5"/>
                <c:pt idx="0">
                  <c:v>1  Usaquén</c:v>
                </c:pt>
                <c:pt idx="2">
                  <c:v>5  Usme</c:v>
                </c:pt>
                <c:pt idx="4">
                  <c:v>20 Sumapaz</c:v>
                </c:pt>
              </c:strCache>
            </c:strRef>
          </c:cat>
          <c:val>
            <c:numRef>
              <c:extLst>
                <c:ext xmlns:c15="http://schemas.microsoft.com/office/drawing/2012/chart" uri="{02D57815-91ED-43cb-92C2-25804820EDAC}">
                  <c15:fullRef>
                    <c15:sqref>'Datos Visor (2)'!$AN$162:$AN$168</c15:sqref>
                  </c15:fullRef>
                </c:ext>
              </c:extLst>
              <c:f>('Datos Visor (2)'!$AN$162,'Datos Visor (2)'!$AN$164:$AN$165,'Datos Visor (2)'!$AN$167:$AN$168)</c:f>
              <c:numCache>
                <c:formatCode>General</c:formatCode>
                <c:ptCount val="5"/>
                <c:pt idx="0">
                  <c:v>0.96</c:v>
                </c:pt>
                <c:pt idx="2">
                  <c:v>0.15</c:v>
                </c:pt>
                <c:pt idx="4">
                  <c:v>0.68</c:v>
                </c:pt>
              </c:numCache>
            </c:numRef>
          </c:val>
          <c:extLst>
            <c:ext xmlns:c15="http://schemas.microsoft.com/office/drawing/2012/chart" uri="{02D57815-91ED-43cb-92C2-25804820EDAC}">
              <c15:categoryFilterExceptions>
                <c15:categoryFilterException>
                  <c15:sqref>'Datos Visor (2)'!$AN$163</c15:sqref>
                  <c15:dLbl>
                    <c:idx val="0"/>
                    <c:layout>
                      <c:manualLayout>
                        <c:x val="0"/>
                        <c:y val="0.11301304712012139"/>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4-5A5B-4262-B655-3EDA134F7AFA}"/>
                      </c:ext>
                    </c:extLst>
                  </c15:dLbl>
                </c15:categoryFilterException>
                <c15:categoryFilterException>
                  <c15:sqref>'Datos Visor (2)'!$AN$166</c15:sqref>
                  <c15:dLbl>
                    <c:idx val="2"/>
                    <c:layout>
                      <c:manualLayout>
                        <c:x val="7.0338848195518505E-17"/>
                        <c:y val="0.13989569895898399"/>
                      </c:manualLayout>
                    </c:layout>
                    <c:numFmt formatCode="0%" sourceLinked="0"/>
                    <c:spPr>
                      <a:noFill/>
                      <a:ln>
                        <a:noFill/>
                      </a:ln>
                      <a:effectLst/>
                    </c:spPr>
                    <c:txPr>
                      <a:bodyPr rot="-5400000" vert="horz"/>
                      <a:lstStyle/>
                      <a:p>
                        <a:pPr>
                          <a:defRPr sz="1400" b="1">
                            <a:solidFill>
                              <a:schemeClr val="bg1"/>
                            </a:solidFill>
                          </a:defRPr>
                        </a:pPr>
                        <a:endParaRPr lang="es-CO"/>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5-5A5B-4262-B655-3EDA134F7AFA}"/>
                      </c:ext>
                    </c:extLst>
                  </c15:dLbl>
                </c15:categoryFilterException>
              </c15:categoryFilterExceptions>
            </c:ext>
            <c:ext xmlns:c16="http://schemas.microsoft.com/office/drawing/2014/chart" uri="{C3380CC4-5D6E-409C-BE32-E72D297353CC}">
              <c16:uniqueId val="{0000003B-7764-4BC0-8D72-78E4A96E4C27}"/>
            </c:ext>
          </c:extLst>
        </c:ser>
        <c:dLbls>
          <c:showLegendKey val="0"/>
          <c:showVal val="0"/>
          <c:showCatName val="0"/>
          <c:showSerName val="0"/>
          <c:showPercent val="0"/>
          <c:showBubbleSize val="0"/>
        </c:dLbls>
        <c:gapWidth val="0"/>
        <c:gapDepth val="0"/>
        <c:shape val="box"/>
        <c:axId val="-2127308672"/>
        <c:axId val="-2127305472"/>
        <c:axId val="0"/>
      </c:bar3DChart>
      <c:catAx>
        <c:axId val="-2127308672"/>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1100">
                <a:solidFill>
                  <a:schemeClr val="tx1">
                    <a:lumMod val="65000"/>
                    <a:lumOff val="35000"/>
                  </a:schemeClr>
                </a:solidFill>
              </a:defRPr>
            </a:pPr>
            <a:endParaRPr lang="es-CO"/>
          </a:p>
        </c:txPr>
        <c:crossAx val="-2127305472"/>
        <c:crosses val="autoZero"/>
        <c:auto val="1"/>
        <c:lblAlgn val="ctr"/>
        <c:lblOffset val="100"/>
        <c:noMultiLvlLbl val="0"/>
      </c:catAx>
      <c:valAx>
        <c:axId val="-2127305472"/>
        <c:scaling>
          <c:orientation val="minMax"/>
          <c:max val="1"/>
          <c:min val="0"/>
        </c:scaling>
        <c:delete val="0"/>
        <c:axPos val="l"/>
        <c:numFmt formatCode="0%" sourceLinked="0"/>
        <c:majorTickMark val="none"/>
        <c:minorTickMark val="none"/>
        <c:tickLblPos val="nextTo"/>
        <c:spPr>
          <a:noFill/>
          <a:ln>
            <a:solidFill>
              <a:schemeClr val="bg1">
                <a:lumMod val="85000"/>
              </a:schemeClr>
            </a:solidFill>
          </a:ln>
          <a:effectLst/>
        </c:spPr>
        <c:txPr>
          <a:bodyPr rot="-60000000" vert="horz"/>
          <a:lstStyle/>
          <a:p>
            <a:pPr>
              <a:defRPr>
                <a:solidFill>
                  <a:schemeClr val="tx1">
                    <a:lumMod val="65000"/>
                    <a:lumOff val="35000"/>
                  </a:schemeClr>
                </a:solidFill>
              </a:defRPr>
            </a:pPr>
            <a:endParaRPr lang="es-CO"/>
          </a:p>
        </c:txPr>
        <c:crossAx val="-2127308672"/>
        <c:crosses val="autoZero"/>
        <c:crossBetween val="between"/>
      </c:valAx>
      <c:spPr>
        <a:noFill/>
        <a:ln>
          <a:noFill/>
        </a:ln>
        <a:effectLst/>
      </c:spPr>
    </c:plotArea>
    <c:legend>
      <c:legendPos val="t"/>
      <c:layout>
        <c:manualLayout>
          <c:xMode val="edge"/>
          <c:yMode val="edge"/>
          <c:x val="0.32769348908888801"/>
          <c:y val="3.8752647116309302E-3"/>
          <c:w val="0.43921591701139645"/>
          <c:h val="7.1312520408308128E-2"/>
        </c:manualLayout>
      </c:layout>
      <c:overlay val="0"/>
      <c:spPr>
        <a:noFill/>
        <a:ln>
          <a:noFill/>
        </a:ln>
        <a:effectLst/>
      </c:spPr>
      <c:txPr>
        <a:bodyPr rot="0" vert="horz"/>
        <a:lstStyle/>
        <a:p>
          <a:pPr>
            <a:defRPr sz="1200"/>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[Visor-malla-vial-2020-II_31-dic-2020.xlsx]Rural Principal!Tabla dinámica1</c:name>
    <c:fmtId val="10"/>
  </c:pivotSource>
  <c:chart>
    <c:autoTitleDeleted val="0"/>
    <c:pivotFmts>
      <c:pivotFmt>
        <c:idx val="0"/>
        <c:spPr>
          <a:solidFill>
            <a:srgbClr val="00B050"/>
          </a:solidFill>
        </c:spPr>
        <c:marker>
          <c:symbol val="none"/>
        </c:marker>
        <c:dLbl>
          <c:idx val="0"/>
          <c:spPr/>
          <c:txPr>
            <a:bodyPr/>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4"/>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C00000"/>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3.8636365480141502E-2"/>
              <c:y val="-4.6896550026371601E-2"/>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dLbl>
          <c:idx val="0"/>
          <c:layout>
            <c:manualLayout>
              <c:x val="4.1212123178817603E-2"/>
              <c:y val="-5.8620687532964601E-2"/>
            </c:manualLayout>
          </c:layout>
          <c:spPr/>
          <c:txPr>
            <a:bodyPr/>
            <a:lstStyle/>
            <a:p>
              <a:pPr>
                <a:defRPr sz="20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1.80303038907327E-2"/>
              <c:y val="-5.0804595861902502E-2"/>
            </c:manualLayout>
          </c:layou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0B050"/>
          </a:solidFill>
        </c:spPr>
        <c:marker>
          <c:symbol val="none"/>
        </c:marker>
        <c:dLbl>
          <c:idx val="0"/>
          <c:spPr/>
          <c:txPr>
            <a:bodyPr/>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dLbl>
          <c:idx val="0"/>
          <c:layout>
            <c:manualLayout>
              <c:x val="1.80303038907327E-2"/>
              <c:y val="-5.0804595861902502E-2"/>
            </c:manualLayout>
          </c:layou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dLbl>
          <c:idx val="0"/>
          <c:layout>
            <c:manualLayout>
              <c:x val="4.1212123178817603E-2"/>
              <c:y val="-5.8620687532964601E-2"/>
            </c:manualLayout>
          </c:layout>
          <c:spPr/>
          <c:txPr>
            <a:bodyPr/>
            <a:lstStyle/>
            <a:p>
              <a:pPr>
                <a:defRPr sz="20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C00000"/>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dLbl>
          <c:idx val="0"/>
          <c:layout>
            <c:manualLayout>
              <c:x val="3.8636365480141502E-2"/>
              <c:y val="-4.6896550026371601E-2"/>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c:spPr>
        <c:marker>
          <c:symbol val="none"/>
        </c:marker>
        <c:dLbl>
          <c:idx val="0"/>
          <c:spPr/>
          <c:txPr>
            <a:bodyPr/>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dLbl>
          <c:idx val="0"/>
          <c:layout>
            <c:manualLayout>
              <c:x val="1.80303038907327E-2"/>
              <c:y val="-5.0804595861902502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4"/>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dLbl>
          <c:idx val="0"/>
          <c:layout>
            <c:manualLayout>
              <c:x val="4.1212123178817603E-2"/>
              <c:y val="-5.8620687532964601E-2"/>
            </c:manualLayout>
          </c:layout>
          <c:spPr/>
          <c:txPr>
            <a:bodyPr/>
            <a:lstStyle/>
            <a:p>
              <a:pPr>
                <a:defRPr sz="20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C00000"/>
          </a:solidFill>
        </c:spPr>
        <c:marker>
          <c:symbol val="none"/>
        </c:marker>
        <c:dLbl>
          <c:idx val="0"/>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dLbl>
          <c:idx val="0"/>
          <c:layout>
            <c:manualLayout>
              <c:x val="3.8636365480141502E-2"/>
              <c:y val="-4.6896550026371601E-2"/>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c:spPr>
        <c:marker>
          <c:symbol val="none"/>
        </c:marker>
        <c:dLbl>
          <c:idx val="0"/>
          <c:spPr>
            <a:noFill/>
            <a:ln>
              <a:noFill/>
            </a:ln>
            <a:effectLst/>
          </c:spPr>
          <c:txPr>
            <a:bodyPr/>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dLbl>
          <c:idx val="0"/>
          <c:layout>
            <c:manualLayout>
              <c:x val="1.80303038907327E-2"/>
              <c:y val="-5.0804595861902502E-2"/>
            </c:manualLayout>
          </c:layout>
          <c:spPr>
            <a:noFill/>
            <a:ln>
              <a:noFill/>
            </a:ln>
            <a:effectLst/>
          </c:spPr>
          <c:txPr>
            <a:bodyPr/>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4"/>
          </a:solidFill>
        </c:spPr>
        <c:marker>
          <c:symbol val="none"/>
        </c:marker>
        <c:dLbl>
          <c:idx val="0"/>
          <c:spPr>
            <a:noFill/>
            <a:ln>
              <a:noFill/>
            </a:ln>
            <a:effectLst/>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1"/>
        <c:dLbl>
          <c:idx val="0"/>
          <c:layout>
            <c:manualLayout>
              <c:x val="2.3194571144284387E-2"/>
              <c:y val="-5.4493048094278906E-2"/>
            </c:manualLayout>
          </c:layout>
          <c:spPr/>
          <c:txPr>
            <a:bodyPr/>
            <a:lstStyle/>
            <a:p>
              <a:pPr>
                <a:defRPr sz="20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C00000"/>
          </a:solidFill>
        </c:spPr>
        <c:marker>
          <c:symbol val="none"/>
        </c:marker>
        <c:dLbl>
          <c:idx val="0"/>
          <c:spPr>
            <a:noFill/>
            <a:ln>
              <a:noFill/>
            </a:ln>
            <a:effectLst/>
          </c:spPr>
          <c:txPr>
            <a:bodyPr/>
            <a:lstStyle/>
            <a:p>
              <a:pPr>
                <a:defRPr sz="2000" b="1"/>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3"/>
        <c:dLbl>
          <c:idx val="0"/>
          <c:layout>
            <c:manualLayout>
              <c:x val="3.8636365480141502E-2"/>
              <c:y val="-4.6896550026371601E-2"/>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ideWall>
    <c:backWall>
      <c:thickness val="0"/>
    </c:backWall>
    <c:plotArea>
      <c:layout>
        <c:manualLayout>
          <c:layoutTarget val="inner"/>
          <c:xMode val="edge"/>
          <c:yMode val="edge"/>
          <c:x val="3.3292238118122597E-2"/>
          <c:y val="0.17454019058675399"/>
          <c:w val="0.96670776188187801"/>
          <c:h val="0.73123536093998298"/>
        </c:manualLayout>
      </c:layout>
      <c:bar3DChart>
        <c:barDir val="col"/>
        <c:grouping val="clustered"/>
        <c:varyColors val="0"/>
        <c:ser>
          <c:idx val="0"/>
          <c:order val="0"/>
          <c:tx>
            <c:strRef>
              <c:f>'Rural Principal'!$B$65</c:f>
              <c:strCache>
                <c:ptCount val="1"/>
                <c:pt idx="0">
                  <c:v> BUENO </c:v>
                </c:pt>
              </c:strCache>
            </c:strRef>
          </c:tx>
          <c:spPr>
            <a:solidFill>
              <a:srgbClr val="00B050"/>
            </a:solidFill>
          </c:spPr>
          <c:invertIfNegative val="0"/>
          <c:dLbls>
            <c:dLbl>
              <c:idx val="0"/>
              <c:layout>
                <c:manualLayout>
                  <c:x val="1.80303038907327E-2"/>
                  <c:y val="-5.0804595861902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50-49FD-ABF7-02C315306149}"/>
                </c:ext>
              </c:extLst>
            </c:dLbl>
            <c:spPr>
              <a:noFill/>
              <a:ln>
                <a:noFill/>
              </a:ln>
              <a:effectLst/>
            </c:spPr>
            <c:txPr>
              <a:bodyPr/>
              <a:lstStyle/>
              <a:p>
                <a:pPr>
                  <a:defRPr sz="2000" b="1">
                    <a:solidFill>
                      <a:srgbClr val="00B05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Principal'!$B$66</c:f>
              <c:strCache>
                <c:ptCount val="1"/>
                <c:pt idx="0">
                  <c:v>Total</c:v>
                </c:pt>
              </c:strCache>
            </c:strRef>
          </c:cat>
          <c:val>
            <c:numRef>
              <c:f>'Rural Principal'!$B$66</c:f>
              <c:numCache>
                <c:formatCode>0%</c:formatCode>
                <c:ptCount val="1"/>
                <c:pt idx="0">
                  <c:v>0.2</c:v>
                </c:pt>
              </c:numCache>
            </c:numRef>
          </c:val>
          <c:extLst>
            <c:ext xmlns:c16="http://schemas.microsoft.com/office/drawing/2014/chart" uri="{C3380CC4-5D6E-409C-BE32-E72D297353CC}">
              <c16:uniqueId val="{00000001-D0EC-4310-9A56-EEC86D635CDE}"/>
            </c:ext>
          </c:extLst>
        </c:ser>
        <c:ser>
          <c:idx val="1"/>
          <c:order val="1"/>
          <c:tx>
            <c:strRef>
              <c:f>'Rural Principal'!$C$65</c:f>
              <c:strCache>
                <c:ptCount val="1"/>
                <c:pt idx="0">
                  <c:v> REGULAR </c:v>
                </c:pt>
              </c:strCache>
            </c:strRef>
          </c:tx>
          <c:spPr>
            <a:solidFill>
              <a:schemeClr val="accent4"/>
            </a:solidFill>
          </c:spPr>
          <c:invertIfNegative val="0"/>
          <c:dLbls>
            <c:dLbl>
              <c:idx val="0"/>
              <c:layout>
                <c:manualLayout>
                  <c:x val="2.3194571144284387E-2"/>
                  <c:y val="-5.4493048094278906E-2"/>
                </c:manualLayout>
              </c:layout>
              <c:spPr/>
              <c:txPr>
                <a:bodyPr/>
                <a:lstStyle/>
                <a:p>
                  <a:pPr>
                    <a:defRPr sz="2000" b="1">
                      <a:solidFill>
                        <a:srgbClr val="FF99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50-49FD-ABF7-02C315306149}"/>
                </c:ext>
              </c:extLst>
            </c:dLbl>
            <c:spPr>
              <a:noFill/>
              <a:ln>
                <a:noFill/>
              </a:ln>
              <a:effectLst/>
            </c:spPr>
            <c:txPr>
              <a:bodyPr/>
              <a:lstStyle/>
              <a:p>
                <a:pPr>
                  <a:defRPr sz="2000" b="1"/>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Principal'!$B$66</c:f>
              <c:strCache>
                <c:ptCount val="1"/>
                <c:pt idx="0">
                  <c:v>Total</c:v>
                </c:pt>
              </c:strCache>
            </c:strRef>
          </c:cat>
          <c:val>
            <c:numRef>
              <c:f>'Rural Principal'!$C$66</c:f>
              <c:numCache>
                <c:formatCode>0%</c:formatCode>
                <c:ptCount val="1"/>
                <c:pt idx="0">
                  <c:v>0.69</c:v>
                </c:pt>
              </c:numCache>
            </c:numRef>
          </c:val>
          <c:extLst>
            <c:ext xmlns:c16="http://schemas.microsoft.com/office/drawing/2014/chart" uri="{C3380CC4-5D6E-409C-BE32-E72D297353CC}">
              <c16:uniqueId val="{00000003-D0EC-4310-9A56-EEC86D635CDE}"/>
            </c:ext>
          </c:extLst>
        </c:ser>
        <c:ser>
          <c:idx val="2"/>
          <c:order val="2"/>
          <c:tx>
            <c:strRef>
              <c:f>'Rural Principal'!$D$65</c:f>
              <c:strCache>
                <c:ptCount val="1"/>
                <c:pt idx="0">
                  <c:v> MALO </c:v>
                </c:pt>
              </c:strCache>
            </c:strRef>
          </c:tx>
          <c:spPr>
            <a:solidFill>
              <a:srgbClr val="C00000"/>
            </a:solidFill>
          </c:spPr>
          <c:invertIfNegative val="0"/>
          <c:dLbls>
            <c:dLbl>
              <c:idx val="0"/>
              <c:layout>
                <c:manualLayout>
                  <c:x val="3.8636365480141502E-2"/>
                  <c:y val="-4.6896550026371601E-2"/>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50-49FD-ABF7-02C315306149}"/>
                </c:ext>
              </c:extLst>
            </c:dLbl>
            <c:spPr>
              <a:noFill/>
              <a:ln>
                <a:noFill/>
              </a:ln>
              <a:effectLst/>
            </c:spPr>
            <c:txPr>
              <a:bodyPr/>
              <a:lstStyle/>
              <a:p>
                <a:pPr>
                  <a:defRPr sz="2000" b="1"/>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Principal'!$B$66</c:f>
              <c:strCache>
                <c:ptCount val="1"/>
                <c:pt idx="0">
                  <c:v>Total</c:v>
                </c:pt>
              </c:strCache>
            </c:strRef>
          </c:cat>
          <c:val>
            <c:numRef>
              <c:f>'Rural Principal'!$D$66</c:f>
              <c:numCache>
                <c:formatCode>0%</c:formatCode>
                <c:ptCount val="1"/>
                <c:pt idx="0">
                  <c:v>0.11</c:v>
                </c:pt>
              </c:numCache>
            </c:numRef>
          </c:val>
          <c:extLst>
            <c:ext xmlns:c16="http://schemas.microsoft.com/office/drawing/2014/chart" uri="{C3380CC4-5D6E-409C-BE32-E72D297353CC}">
              <c16:uniqueId val="{00000005-D0EC-4310-9A56-EEC86D635CDE}"/>
            </c:ext>
          </c:extLst>
        </c:ser>
        <c:dLbls>
          <c:showLegendKey val="0"/>
          <c:showVal val="0"/>
          <c:showCatName val="0"/>
          <c:showSerName val="0"/>
          <c:showPercent val="0"/>
          <c:showBubbleSize val="0"/>
        </c:dLbls>
        <c:gapWidth val="208"/>
        <c:shape val="box"/>
        <c:axId val="-2128839872"/>
        <c:axId val="-2128836912"/>
        <c:axId val="0"/>
      </c:bar3DChart>
      <c:catAx>
        <c:axId val="-2128839872"/>
        <c:scaling>
          <c:orientation val="minMax"/>
        </c:scaling>
        <c:delete val="0"/>
        <c:axPos val="b"/>
        <c:numFmt formatCode="General" sourceLinked="0"/>
        <c:majorTickMark val="out"/>
        <c:minorTickMark val="none"/>
        <c:tickLblPos val="nextTo"/>
        <c:txPr>
          <a:bodyPr/>
          <a:lstStyle/>
          <a:p>
            <a:pPr>
              <a:defRPr>
                <a:solidFill>
                  <a:schemeClr val="bg1"/>
                </a:solidFill>
              </a:defRPr>
            </a:pPr>
            <a:endParaRPr lang="es-CO"/>
          </a:p>
        </c:txPr>
        <c:crossAx val="-2128836912"/>
        <c:crosses val="autoZero"/>
        <c:auto val="1"/>
        <c:lblAlgn val="ctr"/>
        <c:lblOffset val="100"/>
        <c:noMultiLvlLbl val="0"/>
      </c:catAx>
      <c:valAx>
        <c:axId val="-2128836912"/>
        <c:scaling>
          <c:orientation val="minMax"/>
          <c:max val="1"/>
        </c:scaling>
        <c:delete val="0"/>
        <c:axPos val="l"/>
        <c:numFmt formatCode="0%" sourceLinked="0"/>
        <c:majorTickMark val="out"/>
        <c:minorTickMark val="none"/>
        <c:tickLblPos val="nextTo"/>
        <c:txPr>
          <a:bodyPr/>
          <a:lstStyle/>
          <a:p>
            <a:pPr>
              <a:defRPr sz="1100">
                <a:solidFill>
                  <a:schemeClr val="tx1">
                    <a:lumMod val="65000"/>
                    <a:lumOff val="35000"/>
                  </a:schemeClr>
                </a:solidFill>
              </a:defRPr>
            </a:pPr>
            <a:endParaRPr lang="es-CO"/>
          </a:p>
        </c:txPr>
        <c:crossAx val="-2128839872"/>
        <c:crosses val="autoZero"/>
        <c:crossBetween val="between"/>
      </c:valAx>
    </c:plotArea>
    <c:legend>
      <c:legendPos val="t"/>
      <c:overlay val="0"/>
      <c:txPr>
        <a:bodyPr/>
        <a:lstStyle/>
        <a:p>
          <a:pPr>
            <a:defRPr sz="14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[Visor-malla-vial-2020-II_31-dic-2020.xlsx]Rural Principal!Tabla dinámica9</c:name>
    <c:fmtId val="10"/>
  </c:pivotSource>
  <c:chart>
    <c:autoTitleDeleted val="0"/>
    <c:pivotFmts>
      <c:pivotFmt>
        <c:idx val="0"/>
        <c:spPr>
          <a:solidFill>
            <a:srgbClr val="00B050"/>
          </a:solidFill>
        </c:spPr>
        <c:marker>
          <c:symbol val="none"/>
        </c:marker>
        <c:dLbl>
          <c:idx val="0"/>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4"/>
          </a:solidFill>
        </c:spPr>
        <c:marker>
          <c:symbol val="none"/>
        </c:marker>
        <c:dLbl>
          <c:idx val="0"/>
          <c:spPr>
            <a:noFill/>
            <a:ln>
              <a:noFill/>
            </a:ln>
            <a:effectLst/>
          </c:spPr>
          <c:txPr>
            <a:bodyPr/>
            <a:lstStyle/>
            <a:p>
              <a:pPr algn="ctr">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C00000"/>
          </a:solidFill>
        </c:spPr>
        <c:marker>
          <c:symbol val="none"/>
        </c:marker>
        <c:dLbl>
          <c:idx val="0"/>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5.1398338336239802E-2"/>
              <c:y val="-5.22458434333525E-2"/>
            </c:manualLayout>
          </c:layou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dLbl>
          <c:idx val="0"/>
          <c:layout>
            <c:manualLayout>
              <c:x val="1.7739629099558299E-2"/>
              <c:y val="-4.8507018854091102E-2"/>
            </c:manualLayout>
          </c:layout>
          <c:spPr>
            <a:noFill/>
            <a:ln>
              <a:noFill/>
            </a:ln>
            <a:effectLst/>
          </c:spPr>
          <c:txPr>
            <a:bodyPr/>
            <a:lstStyle/>
            <a:p>
              <a:pPr algn="ctr">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1.0279667667247999E-2"/>
              <c:y val="-5.62647544666873E-2"/>
            </c:manualLayout>
          </c:layout>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ideWall>
    <c:backWall>
      <c:thickness val="0"/>
    </c:backWall>
    <c:plotArea>
      <c:layout>
        <c:manualLayout>
          <c:layoutTarget val="inner"/>
          <c:xMode val="edge"/>
          <c:yMode val="edge"/>
          <c:x val="3.3292238118122597E-2"/>
          <c:y val="0.16173928309864899"/>
          <c:w val="0.96670776188187801"/>
          <c:h val="0.75029241679280601"/>
        </c:manualLayout>
      </c:layout>
      <c:bar3DChart>
        <c:barDir val="col"/>
        <c:grouping val="clustered"/>
        <c:varyColors val="0"/>
        <c:ser>
          <c:idx val="0"/>
          <c:order val="0"/>
          <c:tx>
            <c:strRef>
              <c:f>'Rural Principal'!$G$65</c:f>
              <c:strCache>
                <c:ptCount val="1"/>
                <c:pt idx="0">
                  <c:v> BUENO </c:v>
                </c:pt>
              </c:strCache>
            </c:strRef>
          </c:tx>
          <c:spPr>
            <a:solidFill>
              <a:srgbClr val="00B050"/>
            </a:solidFill>
          </c:spPr>
          <c:invertIfNegative val="0"/>
          <c:dLbls>
            <c:dLbl>
              <c:idx val="0"/>
              <c:layout>
                <c:manualLayout>
                  <c:x val="1.0279667667247999E-2"/>
                  <c:y val="-5.626475446668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90-4C16-9C23-2BDE84985CE9}"/>
                </c:ext>
              </c:extLst>
            </c:dLbl>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Principal'!$G$66</c:f>
              <c:strCache>
                <c:ptCount val="1"/>
                <c:pt idx="0">
                  <c:v>Total</c:v>
                </c:pt>
              </c:strCache>
            </c:strRef>
          </c:cat>
          <c:val>
            <c:numRef>
              <c:f>'Rural Principal'!$G$66</c:f>
              <c:numCache>
                <c:formatCode>0%</c:formatCode>
                <c:ptCount val="1"/>
                <c:pt idx="0">
                  <c:v>0.09</c:v>
                </c:pt>
              </c:numCache>
            </c:numRef>
          </c:val>
          <c:extLst>
            <c:ext xmlns:c16="http://schemas.microsoft.com/office/drawing/2014/chart" uri="{C3380CC4-5D6E-409C-BE32-E72D297353CC}">
              <c16:uniqueId val="{00000001-61B2-4356-8D9F-17884A102F40}"/>
            </c:ext>
          </c:extLst>
        </c:ser>
        <c:ser>
          <c:idx val="1"/>
          <c:order val="1"/>
          <c:tx>
            <c:strRef>
              <c:f>'Rural Principal'!$H$65</c:f>
              <c:strCache>
                <c:ptCount val="1"/>
                <c:pt idx="0">
                  <c:v> REGULAR</c:v>
                </c:pt>
              </c:strCache>
            </c:strRef>
          </c:tx>
          <c:spPr>
            <a:solidFill>
              <a:schemeClr val="accent4"/>
            </a:solidFill>
          </c:spPr>
          <c:invertIfNegative val="0"/>
          <c:dLbls>
            <c:dLbl>
              <c:idx val="0"/>
              <c:layout>
                <c:manualLayout>
                  <c:x val="1.7739629099558299E-2"/>
                  <c:y val="-4.8507018854091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90-4C16-9C23-2BDE84985CE9}"/>
                </c:ext>
              </c:extLst>
            </c:dLbl>
            <c:spPr>
              <a:noFill/>
              <a:ln>
                <a:noFill/>
              </a:ln>
              <a:effectLst/>
            </c:spPr>
            <c:txPr>
              <a:bodyPr/>
              <a:lstStyle/>
              <a:p>
                <a:pPr algn="ctr">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Principal'!$G$66</c:f>
              <c:strCache>
                <c:ptCount val="1"/>
                <c:pt idx="0">
                  <c:v>Total</c:v>
                </c:pt>
              </c:strCache>
            </c:strRef>
          </c:cat>
          <c:val>
            <c:numRef>
              <c:f>'Rural Principal'!$H$66</c:f>
              <c:numCache>
                <c:formatCode>0%</c:formatCode>
                <c:ptCount val="1"/>
                <c:pt idx="0">
                  <c:v>0.82</c:v>
                </c:pt>
              </c:numCache>
            </c:numRef>
          </c:val>
          <c:extLst>
            <c:ext xmlns:c16="http://schemas.microsoft.com/office/drawing/2014/chart" uri="{C3380CC4-5D6E-409C-BE32-E72D297353CC}">
              <c16:uniqueId val="{00000003-61B2-4356-8D9F-17884A102F40}"/>
            </c:ext>
          </c:extLst>
        </c:ser>
        <c:ser>
          <c:idx val="2"/>
          <c:order val="2"/>
          <c:tx>
            <c:strRef>
              <c:f>'Rural Principal'!$I$65</c:f>
              <c:strCache>
                <c:ptCount val="1"/>
                <c:pt idx="0">
                  <c:v>MALO</c:v>
                </c:pt>
              </c:strCache>
            </c:strRef>
          </c:tx>
          <c:spPr>
            <a:solidFill>
              <a:srgbClr val="C00000"/>
            </a:solidFill>
          </c:spPr>
          <c:invertIfNegative val="0"/>
          <c:dLbls>
            <c:dLbl>
              <c:idx val="0"/>
              <c:layout>
                <c:manualLayout>
                  <c:x val="5.1398338336239802E-2"/>
                  <c:y val="-5.22458434333525E-2"/>
                </c:manualLayout>
              </c:layou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90-4C16-9C23-2BDE84985CE9}"/>
                </c:ext>
              </c:extLst>
            </c:dLbl>
            <c:spPr>
              <a:noFill/>
              <a:ln>
                <a:noFill/>
              </a:ln>
              <a:effectLst/>
            </c:spPr>
            <c:txPr>
              <a:bodyPr/>
              <a:lstStyle/>
              <a:p>
                <a:pPr algn="ctr">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Principal'!$G$66</c:f>
              <c:strCache>
                <c:ptCount val="1"/>
                <c:pt idx="0">
                  <c:v>Total</c:v>
                </c:pt>
              </c:strCache>
            </c:strRef>
          </c:cat>
          <c:val>
            <c:numRef>
              <c:f>'Rural Principal'!$I$66</c:f>
              <c:numCache>
                <c:formatCode>0%</c:formatCode>
                <c:ptCount val="1"/>
                <c:pt idx="0">
                  <c:v>0.09</c:v>
                </c:pt>
              </c:numCache>
            </c:numRef>
          </c:val>
          <c:extLst>
            <c:ext xmlns:c16="http://schemas.microsoft.com/office/drawing/2014/chart" uri="{C3380CC4-5D6E-409C-BE32-E72D297353CC}">
              <c16:uniqueId val="{00000005-61B2-4356-8D9F-17884A102F40}"/>
            </c:ext>
          </c:extLst>
        </c:ser>
        <c:dLbls>
          <c:showLegendKey val="0"/>
          <c:showVal val="0"/>
          <c:showCatName val="0"/>
          <c:showSerName val="0"/>
          <c:showPercent val="0"/>
          <c:showBubbleSize val="0"/>
        </c:dLbls>
        <c:gapWidth val="208"/>
        <c:shape val="box"/>
        <c:axId val="-2131119696"/>
        <c:axId val="-2131116800"/>
        <c:axId val="0"/>
      </c:bar3DChart>
      <c:catAx>
        <c:axId val="-2131119696"/>
        <c:scaling>
          <c:orientation val="minMax"/>
        </c:scaling>
        <c:delete val="0"/>
        <c:axPos val="b"/>
        <c:numFmt formatCode="General" sourceLinked="0"/>
        <c:majorTickMark val="out"/>
        <c:minorTickMark val="none"/>
        <c:tickLblPos val="nextTo"/>
        <c:txPr>
          <a:bodyPr/>
          <a:lstStyle/>
          <a:p>
            <a:pPr>
              <a:defRPr>
                <a:solidFill>
                  <a:schemeClr val="bg1"/>
                </a:solidFill>
              </a:defRPr>
            </a:pPr>
            <a:endParaRPr lang="es-CO"/>
          </a:p>
        </c:txPr>
        <c:crossAx val="-2131116800"/>
        <c:crosses val="autoZero"/>
        <c:auto val="1"/>
        <c:lblAlgn val="ctr"/>
        <c:lblOffset val="100"/>
        <c:noMultiLvlLbl val="0"/>
      </c:catAx>
      <c:valAx>
        <c:axId val="-2131116800"/>
        <c:scaling>
          <c:orientation val="minMax"/>
          <c:max val="1"/>
        </c:scaling>
        <c:delete val="0"/>
        <c:axPos val="l"/>
        <c:numFmt formatCode="0%" sourceLinked="0"/>
        <c:majorTickMark val="out"/>
        <c:minorTickMark val="none"/>
        <c:tickLblPos val="nextTo"/>
        <c:txPr>
          <a:bodyPr/>
          <a:lstStyle/>
          <a:p>
            <a:pPr>
              <a:defRPr sz="1100">
                <a:solidFill>
                  <a:schemeClr val="tx1">
                    <a:lumMod val="65000"/>
                    <a:lumOff val="35000"/>
                  </a:schemeClr>
                </a:solidFill>
              </a:defRPr>
            </a:pPr>
            <a:endParaRPr lang="es-CO"/>
          </a:p>
        </c:txPr>
        <c:crossAx val="-2131119696"/>
        <c:crosses val="autoZero"/>
        <c:crossBetween val="between"/>
      </c:valAx>
    </c:plotArea>
    <c:legend>
      <c:legendPos val="t"/>
      <c:overlay val="0"/>
      <c:txPr>
        <a:bodyPr/>
        <a:lstStyle/>
        <a:p>
          <a:pPr>
            <a:defRPr sz="14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[Visor-malla-vial-2020-II_31-dic-2020.xlsx]Rural Principal!Tabla dinámica10</c:name>
    <c:fmtId val="10"/>
  </c:pivotSource>
  <c:chart>
    <c:autoTitleDeleted val="0"/>
    <c:pivotFmts>
      <c:pivotFmt>
        <c:idx val="0"/>
        <c:spPr>
          <a:solidFill>
            <a:srgbClr val="00B050"/>
          </a:solidFill>
        </c:spPr>
        <c:marker>
          <c:symbol val="none"/>
        </c:marker>
        <c:dLbl>
          <c:idx val="0"/>
          <c:spPr>
            <a:noFill/>
            <a:ln>
              <a:noFill/>
            </a:ln>
            <a:effectLst/>
          </c:spPr>
          <c:txPr>
            <a:bodyPr/>
            <a:lstStyle/>
            <a:p>
              <a:pPr algn="ctr" rtl="0">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4"/>
          </a:solidFill>
        </c:spPr>
        <c:marker>
          <c:symbol val="none"/>
        </c:marker>
        <c:dLbl>
          <c:idx val="0"/>
          <c:spPr>
            <a:noFill/>
            <a:ln>
              <a:noFill/>
            </a:ln>
            <a:effectLst/>
          </c:spPr>
          <c:txPr>
            <a:bodyPr/>
            <a:lstStyle/>
            <a:p>
              <a:pPr algn="ctr" rtl="0">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C00000"/>
          </a:solidFill>
        </c:spPr>
        <c:marker>
          <c:symbol val="none"/>
        </c:marker>
        <c:dLbl>
          <c:idx val="0"/>
          <c:spPr>
            <a:noFill/>
            <a:ln>
              <a:noFill/>
            </a:ln>
            <a:effectLs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4.6681927804336297E-2"/>
              <c:y val="-6.4885477982875805E-2"/>
            </c:manualLayout>
          </c:layout>
          <c:spPr>
            <a:noFill/>
            <a:ln>
              <a:noFill/>
            </a:ln>
            <a:effectLs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dLbl>
          <c:idx val="0"/>
          <c:layout>
            <c:manualLayout>
              <c:x val="1.29672021678712E-2"/>
              <c:y val="-5.6234080918492302E-2"/>
            </c:manualLayout>
          </c:layout>
          <c:spPr>
            <a:noFill/>
            <a:ln>
              <a:noFill/>
            </a:ln>
            <a:effectLst/>
          </c:spPr>
          <c:txPr>
            <a:bodyPr/>
            <a:lstStyle/>
            <a:p>
              <a:pPr algn="ctr" rtl="0">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2.2327990329841511E-2"/>
              <c:y val="-5.4598295535113847E-2"/>
            </c:manualLayout>
          </c:layout>
          <c:spPr>
            <a:noFill/>
            <a:ln>
              <a:noFill/>
            </a:ln>
            <a:effectLst/>
          </c:spPr>
          <c:txPr>
            <a:bodyPr/>
            <a:lstStyle/>
            <a:p>
              <a:pPr algn="ctr" rtl="0">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ideWall>
    <c:backWall>
      <c:thickness val="0"/>
    </c:backWall>
    <c:plotArea>
      <c:layout>
        <c:manualLayout>
          <c:layoutTarget val="inner"/>
          <c:xMode val="edge"/>
          <c:yMode val="edge"/>
          <c:x val="9.1338725783494695E-2"/>
          <c:y val="0.155277513336428"/>
          <c:w val="0.96670776188187801"/>
          <c:h val="0.76128757869941899"/>
        </c:manualLayout>
      </c:layout>
      <c:bar3DChart>
        <c:barDir val="col"/>
        <c:grouping val="clustered"/>
        <c:varyColors val="0"/>
        <c:ser>
          <c:idx val="0"/>
          <c:order val="0"/>
          <c:tx>
            <c:strRef>
              <c:f>'Rural Principal'!$L$65</c:f>
              <c:strCache>
                <c:ptCount val="1"/>
                <c:pt idx="0">
                  <c:v> BUENO </c:v>
                </c:pt>
              </c:strCache>
            </c:strRef>
          </c:tx>
          <c:spPr>
            <a:solidFill>
              <a:srgbClr val="00B050"/>
            </a:solidFill>
          </c:spPr>
          <c:invertIfNegative val="0"/>
          <c:dLbls>
            <c:dLbl>
              <c:idx val="0"/>
              <c:layout>
                <c:manualLayout>
                  <c:x val="1.29672021678712E-2"/>
                  <c:y val="-5.6234080918492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BE-4E47-AADF-4804F751BBC7}"/>
                </c:ext>
              </c:extLst>
            </c:dLbl>
            <c:spPr>
              <a:noFill/>
              <a:ln>
                <a:noFill/>
              </a:ln>
              <a:effectLst/>
            </c:spPr>
            <c:txPr>
              <a:bodyPr/>
              <a:lstStyle/>
              <a:p>
                <a:pPr algn="ctr" rtl="0">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Principal'!$L$66</c:f>
              <c:strCache>
                <c:ptCount val="1"/>
                <c:pt idx="0">
                  <c:v>Total</c:v>
                </c:pt>
              </c:strCache>
            </c:strRef>
          </c:cat>
          <c:val>
            <c:numRef>
              <c:f>'Rural Principal'!$L$66</c:f>
              <c:numCache>
                <c:formatCode>0%</c:formatCode>
                <c:ptCount val="1"/>
                <c:pt idx="0">
                  <c:v>0.43</c:v>
                </c:pt>
              </c:numCache>
            </c:numRef>
          </c:val>
          <c:extLst>
            <c:ext xmlns:c16="http://schemas.microsoft.com/office/drawing/2014/chart" uri="{C3380CC4-5D6E-409C-BE32-E72D297353CC}">
              <c16:uniqueId val="{00000001-DA7E-4C8A-AFBF-9937AE67E24A}"/>
            </c:ext>
          </c:extLst>
        </c:ser>
        <c:ser>
          <c:idx val="1"/>
          <c:order val="1"/>
          <c:tx>
            <c:strRef>
              <c:f>'Rural Principal'!$M$65</c:f>
              <c:strCache>
                <c:ptCount val="1"/>
                <c:pt idx="0">
                  <c:v> REGULAR </c:v>
                </c:pt>
              </c:strCache>
            </c:strRef>
          </c:tx>
          <c:spPr>
            <a:solidFill>
              <a:schemeClr val="accent4"/>
            </a:solidFill>
          </c:spPr>
          <c:invertIfNegative val="0"/>
          <c:dLbls>
            <c:dLbl>
              <c:idx val="0"/>
              <c:layout>
                <c:manualLayout>
                  <c:x val="2.2327990329841511E-2"/>
                  <c:y val="-5.45982955351138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BE-4E47-AADF-4804F751BBC7}"/>
                </c:ext>
              </c:extLst>
            </c:dLbl>
            <c:spPr>
              <a:noFill/>
              <a:ln>
                <a:noFill/>
              </a:ln>
              <a:effectLst/>
            </c:spPr>
            <c:txPr>
              <a:bodyPr/>
              <a:lstStyle/>
              <a:p>
                <a:pPr algn="ctr" rtl="0">
                  <a:defRPr lang="es-CO" sz="2000" b="1" i="0" u="none" strike="noStrike" kern="1200" baseline="0">
                    <a:solidFill>
                      <a:srgbClr val="FF990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Principal'!$L$66</c:f>
              <c:strCache>
                <c:ptCount val="1"/>
                <c:pt idx="0">
                  <c:v>Total</c:v>
                </c:pt>
              </c:strCache>
            </c:strRef>
          </c:cat>
          <c:val>
            <c:numRef>
              <c:f>'Rural Principal'!$M$66</c:f>
              <c:numCache>
                <c:formatCode>0%</c:formatCode>
                <c:ptCount val="1"/>
                <c:pt idx="0">
                  <c:v>0.42</c:v>
                </c:pt>
              </c:numCache>
            </c:numRef>
          </c:val>
          <c:extLst>
            <c:ext xmlns:c16="http://schemas.microsoft.com/office/drawing/2014/chart" uri="{C3380CC4-5D6E-409C-BE32-E72D297353CC}">
              <c16:uniqueId val="{00000003-DA7E-4C8A-AFBF-9937AE67E24A}"/>
            </c:ext>
          </c:extLst>
        </c:ser>
        <c:ser>
          <c:idx val="2"/>
          <c:order val="2"/>
          <c:tx>
            <c:strRef>
              <c:f>'Rural Principal'!$N$65</c:f>
              <c:strCache>
                <c:ptCount val="1"/>
                <c:pt idx="0">
                  <c:v> MALO </c:v>
                </c:pt>
              </c:strCache>
            </c:strRef>
          </c:tx>
          <c:spPr>
            <a:solidFill>
              <a:srgbClr val="C00000"/>
            </a:solidFill>
          </c:spPr>
          <c:invertIfNegative val="0"/>
          <c:dLbls>
            <c:dLbl>
              <c:idx val="0"/>
              <c:layout>
                <c:manualLayout>
                  <c:x val="4.6681927804336297E-2"/>
                  <c:y val="-6.48854779828758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BE-4E47-AADF-4804F751BBC7}"/>
                </c:ext>
              </c:extLst>
            </c:dLbl>
            <c:spPr>
              <a:noFill/>
              <a:ln>
                <a:noFill/>
              </a:ln>
              <a:effectLst/>
            </c:spPr>
            <c:txPr>
              <a:bodyPr/>
              <a:lstStyle/>
              <a:p>
                <a:pPr algn="ctr">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'Rural Principal'!$L$66</c:f>
              <c:strCache>
                <c:ptCount val="1"/>
                <c:pt idx="0">
                  <c:v>Total</c:v>
                </c:pt>
              </c:strCache>
            </c:strRef>
          </c:cat>
          <c:val>
            <c:numRef>
              <c:f>'Rural Principal'!$N$66</c:f>
              <c:numCache>
                <c:formatCode>0%</c:formatCode>
                <c:ptCount val="1"/>
                <c:pt idx="0">
                  <c:v>0.15</c:v>
                </c:pt>
              </c:numCache>
            </c:numRef>
          </c:val>
          <c:extLst>
            <c:ext xmlns:c16="http://schemas.microsoft.com/office/drawing/2014/chart" uri="{C3380CC4-5D6E-409C-BE32-E72D297353CC}">
              <c16:uniqueId val="{00000005-DA7E-4C8A-AFBF-9937AE67E24A}"/>
            </c:ext>
          </c:extLst>
        </c:ser>
        <c:dLbls>
          <c:showLegendKey val="0"/>
          <c:showVal val="0"/>
          <c:showCatName val="0"/>
          <c:showSerName val="0"/>
          <c:showPercent val="0"/>
          <c:showBubbleSize val="0"/>
        </c:dLbls>
        <c:gapWidth val="208"/>
        <c:shape val="box"/>
        <c:axId val="-2136017520"/>
        <c:axId val="-2136022512"/>
        <c:axId val="0"/>
      </c:bar3DChart>
      <c:catAx>
        <c:axId val="-2136017520"/>
        <c:scaling>
          <c:orientation val="minMax"/>
        </c:scaling>
        <c:delete val="0"/>
        <c:axPos val="b"/>
        <c:numFmt formatCode="General" sourceLinked="0"/>
        <c:majorTickMark val="out"/>
        <c:minorTickMark val="none"/>
        <c:tickLblPos val="nextTo"/>
        <c:txPr>
          <a:bodyPr/>
          <a:lstStyle/>
          <a:p>
            <a:pPr>
              <a:defRPr>
                <a:solidFill>
                  <a:schemeClr val="bg1"/>
                </a:solidFill>
              </a:defRPr>
            </a:pPr>
            <a:endParaRPr lang="es-CO"/>
          </a:p>
        </c:txPr>
        <c:crossAx val="-2136022512"/>
        <c:crosses val="autoZero"/>
        <c:auto val="1"/>
        <c:lblAlgn val="ctr"/>
        <c:lblOffset val="100"/>
        <c:noMultiLvlLbl val="0"/>
      </c:catAx>
      <c:valAx>
        <c:axId val="-2136022512"/>
        <c:scaling>
          <c:orientation val="minMax"/>
          <c:max val="1"/>
        </c:scaling>
        <c:delete val="0"/>
        <c:axPos val="l"/>
        <c:numFmt formatCode="0%" sourceLinked="0"/>
        <c:majorTickMark val="out"/>
        <c:minorTickMark val="none"/>
        <c:tickLblPos val="nextTo"/>
        <c:txPr>
          <a:bodyPr/>
          <a:lstStyle/>
          <a:p>
            <a:pPr>
              <a:defRPr sz="1100">
                <a:solidFill>
                  <a:schemeClr val="tx1">
                    <a:lumMod val="65000"/>
                    <a:lumOff val="35000"/>
                  </a:schemeClr>
                </a:solidFill>
              </a:defRPr>
            </a:pPr>
            <a:endParaRPr lang="es-CO"/>
          </a:p>
        </c:txPr>
        <c:crossAx val="-2136017520"/>
        <c:crosses val="autoZero"/>
        <c:crossBetween val="between"/>
      </c:valAx>
    </c:plotArea>
    <c:legend>
      <c:legendPos val="t"/>
      <c:overlay val="0"/>
      <c:txPr>
        <a:bodyPr/>
        <a:lstStyle/>
        <a:p>
          <a:pPr>
            <a:defRPr sz="14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5983106657122401E-2"/>
          <c:y val="6.8541151931968802E-2"/>
          <c:w val="0.974016893342878"/>
          <c:h val="0.78070939831749997"/>
        </c:manualLayout>
      </c:layout>
      <c:bar3DChart>
        <c:barDir val="col"/>
        <c:grouping val="clustered"/>
        <c:varyColors val="0"/>
        <c:ser>
          <c:idx val="0"/>
          <c:order val="0"/>
          <c:tx>
            <c:strRef>
              <c:f>'Datos Visor (2)'!$V$161</c:f>
              <c:strCache>
                <c:ptCount val="1"/>
                <c:pt idx="0">
                  <c:v>BUENO TOTAL</c:v>
                </c:pt>
              </c:strCache>
            </c:strRef>
          </c:tx>
          <c:spPr>
            <a:solidFill>
              <a:srgbClr val="00B050"/>
            </a:solidFill>
          </c:spPr>
          <c:invertIfNegative val="0"/>
          <c:dLbls>
            <c:dLbl>
              <c:idx val="0"/>
              <c:layout>
                <c:manualLayout>
                  <c:x val="-1.61984310352755E-3"/>
                  <c:y val="0.1436766637957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F4-4955-8387-E142A04E4437}"/>
                </c:ext>
              </c:extLst>
            </c:dLbl>
            <c:dLbl>
              <c:idx val="1"/>
              <c:layout>
                <c:manualLayout>
                  <c:x val="0"/>
                  <c:y val="0.16258148797936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06-4A56-91A4-2968F12FD2AC}"/>
                </c:ext>
              </c:extLst>
            </c:dLbl>
            <c:dLbl>
              <c:idx val="2"/>
              <c:layout>
                <c:manualLayout>
                  <c:x val="-1.61984310352755E-3"/>
                  <c:y val="0.166362452816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F4-4955-8387-E142A04E4437}"/>
                </c:ext>
              </c:extLst>
            </c:dLbl>
            <c:dLbl>
              <c:idx val="3"/>
              <c:layout>
                <c:manualLayout>
                  <c:x val="-8.0992155176383602E-4"/>
                  <c:y val="0.1550195583059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96-40BF-89F6-8F48DF8C8198}"/>
                </c:ext>
              </c:extLst>
            </c:dLbl>
            <c:dLbl>
              <c:idx val="4"/>
              <c:layout>
                <c:manualLayout>
                  <c:x val="2.4158623317245454E-3"/>
                  <c:y val="-4.9152542877480963E-2"/>
                </c:manualLayout>
              </c:layout>
              <c:spPr>
                <a:noFill/>
                <a:ln>
                  <a:noFill/>
                </a:ln>
                <a:effectLst/>
              </c:spPr>
              <c:txPr>
                <a:bodyPr rot="-5400000" vert="horz" wrap="square" lIns="38100" tIns="19050" rIns="38100" bIns="19050" anchor="ctr">
                  <a:spAutoFit/>
                </a:bodyPr>
                <a:lstStyle/>
                <a:p>
                  <a:pPr>
                    <a:defRPr sz="18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96-40BF-89F6-8F48DF8C8198}"/>
                </c:ext>
              </c:extLst>
            </c:dLbl>
            <c:dLbl>
              <c:idx val="5"/>
              <c:layout>
                <c:manualLayout>
                  <c:x val="3.2223139446278895E-3"/>
                  <c:y val="-3.4028683530563743E-2"/>
                </c:manualLayout>
              </c:layout>
              <c:spPr>
                <a:noFill/>
                <a:ln>
                  <a:noFill/>
                </a:ln>
                <a:effectLst/>
              </c:spPr>
              <c:txPr>
                <a:bodyPr rot="-5400000" vert="horz" wrap="square" lIns="38100" tIns="19050" rIns="38100" bIns="19050" anchor="ctr">
                  <a:spAutoFit/>
                </a:bodyPr>
                <a:lstStyle/>
                <a:p>
                  <a:pPr>
                    <a:defRPr sz="18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F4-4955-8387-E142A04E4437}"/>
                </c:ext>
              </c:extLst>
            </c:dLbl>
            <c:dLbl>
              <c:idx val="6"/>
              <c:layout>
                <c:manualLayout>
                  <c:x val="0"/>
                  <c:y val="-2.26857890203758E-2"/>
                </c:manualLayout>
              </c:layout>
              <c:spPr>
                <a:noFill/>
                <a:ln>
                  <a:noFill/>
                </a:ln>
                <a:effectLst/>
              </c:spPr>
              <c:txPr>
                <a:bodyPr rot="-5400000" vert="horz" wrap="square" lIns="38100" tIns="19050" rIns="38100" bIns="19050" anchor="ctr">
                  <a:spAutoFit/>
                </a:bodyPr>
                <a:lstStyle/>
                <a:p>
                  <a:pPr>
                    <a:defRPr sz="18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06-4A56-91A4-2968F12FD2AC}"/>
                </c:ext>
              </c:extLst>
            </c:dLbl>
            <c:spPr>
              <a:noFill/>
              <a:ln>
                <a:noFill/>
              </a:ln>
              <a:effectLst/>
            </c:spPr>
            <c:txPr>
              <a:bodyPr rot="-5400000" vert="horz" wrap="square" lIns="38100" tIns="19050" rIns="38100" bIns="19050" anchor="ctr">
                <a:spAutoFit/>
              </a:bodyPr>
              <a:lstStyle/>
              <a:p>
                <a:pPr>
                  <a:defRPr sz="18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'Datos Visor (2)'!$U$162:$U$168</c:f>
              <c:strCache>
                <c:ptCount val="7"/>
                <c:pt idx="0">
                  <c:v>1  Usaquén</c:v>
                </c:pt>
                <c:pt idx="1">
                  <c:v>2  Chapinero</c:v>
                </c:pt>
                <c:pt idx="2">
                  <c:v>3  Santa Fe</c:v>
                </c:pt>
                <c:pt idx="3">
                  <c:v>5  Usme</c:v>
                </c:pt>
                <c:pt idx="4">
                  <c:v>11  Suba</c:v>
                </c:pt>
                <c:pt idx="5">
                  <c:v>19  Ciudad Bolívar</c:v>
                </c:pt>
                <c:pt idx="6">
                  <c:v>20 Sumapaz</c:v>
                </c:pt>
              </c:strCache>
            </c:strRef>
          </c:cat>
          <c:val>
            <c:numRef>
              <c:f>'Datos Visor (2)'!$V$162:$V$168</c:f>
              <c:numCache>
                <c:formatCode>0%</c:formatCode>
                <c:ptCount val="7"/>
                <c:pt idx="0">
                  <c:v>0.17</c:v>
                </c:pt>
                <c:pt idx="1">
                  <c:v>0.47</c:v>
                </c:pt>
                <c:pt idx="2">
                  <c:v>0.39</c:v>
                </c:pt>
                <c:pt idx="3">
                  <c:v>0.2</c:v>
                </c:pt>
                <c:pt idx="4">
                  <c:v>0</c:v>
                </c:pt>
                <c:pt idx="5">
                  <c:v>0.01</c:v>
                </c:pt>
                <c:pt idx="6">
                  <c:v>0.09</c:v>
                </c:pt>
              </c:numCache>
            </c:numRef>
          </c:val>
          <c:extLst>
            <c:ext xmlns:c16="http://schemas.microsoft.com/office/drawing/2014/chart" uri="{C3380CC4-5D6E-409C-BE32-E72D297353CC}">
              <c16:uniqueId val="{00000013-FDF4-4955-8387-E142A04E4437}"/>
            </c:ext>
          </c:extLst>
        </c:ser>
        <c:ser>
          <c:idx val="1"/>
          <c:order val="1"/>
          <c:tx>
            <c:strRef>
              <c:f>'Datos Visor (2)'!$W$161</c:f>
              <c:strCache>
                <c:ptCount val="1"/>
                <c:pt idx="0">
                  <c:v>REGULAR TOTAL</c:v>
                </c:pt>
              </c:strCache>
            </c:strRef>
          </c:tx>
          <c:spPr>
            <a:solidFill>
              <a:srgbClr val="FFC000"/>
            </a:solidFill>
          </c:spPr>
          <c:invertIfNegative val="0"/>
          <c:dLbls>
            <c:dLbl>
              <c:idx val="0"/>
              <c:layout>
                <c:manualLayout>
                  <c:x val="1.5198251464118586E-3"/>
                  <c:y val="-1.31681776136514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DF4-4955-8387-E142A04E4437}"/>
                </c:ext>
              </c:extLst>
            </c:dLbl>
            <c:dLbl>
              <c:idx val="1"/>
              <c:layout>
                <c:manualLayout>
                  <c:x val="0"/>
                  <c:y val="0.16475777561372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DF4-4955-8387-E142A04E4437}"/>
                </c:ext>
              </c:extLst>
            </c:dLbl>
            <c:dLbl>
              <c:idx val="2"/>
              <c:layout>
                <c:manualLayout>
                  <c:x val="1.76632466396246E-4"/>
                  <c:y val="0.1699963470520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DF4-4955-8387-E142A04E4437}"/>
                </c:ext>
              </c:extLst>
            </c:dLbl>
            <c:dLbl>
              <c:idx val="3"/>
              <c:layout>
                <c:manualLayout>
                  <c:x val="-8.0808080808080797E-4"/>
                  <c:y val="0.16258148797936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06-4A56-91A4-2968F12FD2AC}"/>
                </c:ext>
              </c:extLst>
            </c:dLbl>
            <c:dLbl>
              <c:idx val="4"/>
              <c:layout>
                <c:manualLayout>
                  <c:x val="8.0808080808080797E-4"/>
                  <c:y val="0.1611974166781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DF4-4955-8387-E142A04E4437}"/>
                </c:ext>
              </c:extLst>
            </c:dLbl>
            <c:dLbl>
              <c:idx val="5"/>
              <c:layout>
                <c:manualLayout>
                  <c:x val="1.5004851666269E-3"/>
                  <c:y val="0.164757775613729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DF4-4955-8387-E142A04E4437}"/>
                </c:ext>
              </c:extLst>
            </c:dLbl>
            <c:dLbl>
              <c:idx val="6"/>
              <c:layout>
                <c:manualLayout>
                  <c:x val="0"/>
                  <c:y val="0.16258148797936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06-4A56-91A4-2968F12FD2AC}"/>
                </c:ext>
              </c:extLst>
            </c:dLbl>
            <c:dLbl>
              <c:idx val="7"/>
              <c:layout>
                <c:manualLayout>
                  <c:x val="-9.2073457867764203E-4"/>
                  <c:y val="0.135206111706373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DF4-4955-8387-E142A04E4437}"/>
                </c:ext>
              </c:extLst>
            </c:dLbl>
            <c:dLbl>
              <c:idx val="8"/>
              <c:layout>
                <c:manualLayout>
                  <c:x val="3.3740168028692898E-3"/>
                  <c:y val="4.0015993794054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DF4-4955-8387-E142A04E4437}"/>
                </c:ext>
              </c:extLst>
            </c:dLbl>
            <c:dLbl>
              <c:idx val="9"/>
              <c:layout>
                <c:manualLayout>
                  <c:x val="1.9187352180903899E-3"/>
                  <c:y val="7.37498108530322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DF4-4955-8387-E142A04E4437}"/>
                </c:ext>
              </c:extLst>
            </c:dLbl>
            <c:dLbl>
              <c:idx val="10"/>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DF4-4955-8387-E142A04E4437}"/>
                </c:ext>
              </c:extLst>
            </c:dLbl>
            <c:dLbl>
              <c:idx val="1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DF4-4955-8387-E142A04E4437}"/>
                </c:ext>
              </c:extLst>
            </c:dLbl>
            <c:dLbl>
              <c:idx val="12"/>
              <c:layout>
                <c:manualLayout>
                  <c:x val="2.8781028271354799E-3"/>
                  <c:y val="-7.9312330129277595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DF4-4955-8387-E142A04E4437}"/>
                </c:ext>
              </c:extLst>
            </c:dLbl>
            <c:dLbl>
              <c:idx val="13"/>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FDF4-4955-8387-E142A04E4437}"/>
                </c:ext>
              </c:extLst>
            </c:dLbl>
            <c:dLbl>
              <c:idx val="14"/>
              <c:layout>
                <c:manualLayout>
                  <c:x val="-1.2371252030095101E-16"/>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FDF4-4955-8387-E142A04E4437}"/>
                </c:ext>
              </c:extLst>
            </c:dLbl>
            <c:dLbl>
              <c:idx val="15"/>
              <c:layout>
                <c:manualLayout>
                  <c:x val="9.5936760904515896E-4"/>
                  <c:y val="-4.932283102089430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FDF4-4955-8387-E142A04E4437}"/>
                </c:ext>
              </c:extLst>
            </c:dLbl>
            <c:dLbl>
              <c:idx val="16"/>
              <c:layout>
                <c:manualLayout>
                  <c:x val="2.9149611721051199E-3"/>
                  <c:y val="1.296527370567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FDF4-4955-8387-E142A04E4437}"/>
                </c:ext>
              </c:extLst>
            </c:dLbl>
            <c:dLbl>
              <c:idx val="17"/>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FDF4-4955-8387-E142A04E4437}"/>
                </c:ext>
              </c:extLst>
            </c:dLbl>
            <c:dLbl>
              <c:idx val="18"/>
              <c:layout>
                <c:manualLayout>
                  <c:x val="2.87810282713547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B6-40AB-8398-993B9D0E5C75}"/>
                </c:ext>
              </c:extLst>
            </c:dLbl>
            <c:spPr>
              <a:noFill/>
              <a:ln>
                <a:noFill/>
              </a:ln>
              <a:effectLst/>
            </c:spPr>
            <c:txPr>
              <a:bodyPr rot="-5400000" vert="horz"/>
              <a:lstStyle/>
              <a:p>
                <a:pPr>
                  <a:defRPr sz="18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 Visor (2)'!$U$162:$U$168</c:f>
              <c:strCache>
                <c:ptCount val="7"/>
                <c:pt idx="0">
                  <c:v>1  Usaquén</c:v>
                </c:pt>
                <c:pt idx="1">
                  <c:v>2  Chapinero</c:v>
                </c:pt>
                <c:pt idx="2">
                  <c:v>3  Santa Fe</c:v>
                </c:pt>
                <c:pt idx="3">
                  <c:v>5  Usme</c:v>
                </c:pt>
                <c:pt idx="4">
                  <c:v>11  Suba</c:v>
                </c:pt>
                <c:pt idx="5">
                  <c:v>19  Ciudad Bolívar</c:v>
                </c:pt>
                <c:pt idx="6">
                  <c:v>20 Sumapaz</c:v>
                </c:pt>
              </c:strCache>
            </c:strRef>
          </c:cat>
          <c:val>
            <c:numRef>
              <c:f>'Datos Visor (2)'!$W$162:$W$168</c:f>
              <c:numCache>
                <c:formatCode>0%</c:formatCode>
                <c:ptCount val="7"/>
                <c:pt idx="0">
                  <c:v>0.1</c:v>
                </c:pt>
                <c:pt idx="1">
                  <c:v>0.53</c:v>
                </c:pt>
                <c:pt idx="2">
                  <c:v>0.53</c:v>
                </c:pt>
                <c:pt idx="3">
                  <c:v>0.69</c:v>
                </c:pt>
                <c:pt idx="4">
                  <c:v>0.98</c:v>
                </c:pt>
                <c:pt idx="5">
                  <c:v>0.99</c:v>
                </c:pt>
                <c:pt idx="6">
                  <c:v>0.25</c:v>
                </c:pt>
              </c:numCache>
            </c:numRef>
          </c:val>
          <c:extLst>
            <c:ext xmlns:c16="http://schemas.microsoft.com/office/drawing/2014/chart" uri="{C3380CC4-5D6E-409C-BE32-E72D297353CC}">
              <c16:uniqueId val="{00000027-FDF4-4955-8387-E142A04E4437}"/>
            </c:ext>
          </c:extLst>
        </c:ser>
        <c:ser>
          <c:idx val="5"/>
          <c:order val="2"/>
          <c:tx>
            <c:strRef>
              <c:f>'Datos Visor (2)'!$X$161</c:f>
              <c:strCache>
                <c:ptCount val="1"/>
                <c:pt idx="0">
                  <c:v>MALO TOTAL</c:v>
                </c:pt>
              </c:strCache>
            </c:strRef>
          </c:tx>
          <c:spPr>
            <a:solidFill>
              <a:srgbClr val="C00000"/>
            </a:solidFill>
          </c:spPr>
          <c:invertIfNegative val="0"/>
          <c:dLbls>
            <c:dLbl>
              <c:idx val="0"/>
              <c:layout>
                <c:manualLayout>
                  <c:x val="-7.1174377224201895E-4"/>
                  <c:y val="0.16258148797936009"/>
                </c:manualLayout>
              </c:layout>
              <c:spPr>
                <a:noFill/>
                <a:ln>
                  <a:noFill/>
                </a:ln>
                <a:effectLst/>
              </c:spPr>
              <c:txPr>
                <a:bodyPr rot="-5400000" vert="horz" wrap="square" lIns="38100" tIns="19050" rIns="38100" bIns="19050" anchor="ctr">
                  <a:spAutoFit/>
                </a:bodyPr>
                <a:lstStyle/>
                <a:p>
                  <a:pPr>
                    <a:defRPr sz="18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96-40BF-89F6-8F48DF8C8198}"/>
                </c:ext>
              </c:extLst>
            </c:dLbl>
            <c:dLbl>
              <c:idx val="1"/>
              <c:delete val="1"/>
              <c:extLst>
                <c:ext xmlns:c15="http://schemas.microsoft.com/office/drawing/2012/chart" uri="{CE6537A1-D6FC-4f65-9D91-7224C49458BB}"/>
                <c:ext xmlns:c16="http://schemas.microsoft.com/office/drawing/2014/chart" uri="{C3380CC4-5D6E-409C-BE32-E72D297353CC}">
                  <c16:uniqueId val="{00000004-F996-40BF-89F6-8F48DF8C8198}"/>
                </c:ext>
              </c:extLst>
            </c:dLbl>
            <c:dLbl>
              <c:idx val="2"/>
              <c:layout>
                <c:manualLayout>
                  <c:x val="7.8291814946618698E-3"/>
                  <c:y val="-2.6466753857105063E-2"/>
                </c:manualLayout>
              </c:layout>
              <c:spPr>
                <a:noFill/>
                <a:ln>
                  <a:noFill/>
                </a:ln>
                <a:effectLst/>
              </c:spPr>
              <c:txPr>
                <a:bodyPr rot="-5400000" vert="horz" wrap="square" lIns="38100" tIns="19050" rIns="38100" bIns="19050" anchor="ctr">
                  <a:spAutoFit/>
                </a:bodyPr>
                <a:lstStyle/>
                <a:p>
                  <a:pPr>
                    <a:defRPr sz="18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96-40BF-89F6-8F48DF8C8198}"/>
                </c:ext>
              </c:extLst>
            </c:dLbl>
            <c:dLbl>
              <c:idx val="3"/>
              <c:layout>
                <c:manualLayout>
                  <c:x val="7.8291814946619218E-3"/>
                  <c:y val="-1.8904824183646522E-2"/>
                </c:manualLayout>
              </c:layout>
              <c:spPr>
                <a:noFill/>
                <a:ln>
                  <a:noFill/>
                </a:ln>
                <a:effectLst/>
              </c:spPr>
              <c:txPr>
                <a:bodyPr rot="-5400000" vert="horz" wrap="square" lIns="38100" tIns="19050" rIns="38100" bIns="19050" anchor="ctr">
                  <a:spAutoFit/>
                </a:bodyPr>
                <a:lstStyle/>
                <a:p>
                  <a:pPr>
                    <a:defRPr sz="18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96-40BF-89F6-8F48DF8C8198}"/>
                </c:ext>
              </c:extLst>
            </c:dLbl>
            <c:dLbl>
              <c:idx val="4"/>
              <c:layout>
                <c:manualLayout>
                  <c:x val="7.1174377224199285E-3"/>
                  <c:y val="-2.6466753857105133E-2"/>
                </c:manualLayout>
              </c:layout>
              <c:spPr>
                <a:noFill/>
                <a:ln>
                  <a:noFill/>
                </a:ln>
                <a:effectLst/>
              </c:spPr>
              <c:txPr>
                <a:bodyPr rot="-5400000" vert="horz" wrap="square" lIns="38100" tIns="19050" rIns="38100" bIns="19050" anchor="ctr">
                  <a:spAutoFit/>
                </a:bodyPr>
                <a:lstStyle/>
                <a:p>
                  <a:pPr>
                    <a:defRPr sz="18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96-40BF-89F6-8F48DF8C8198}"/>
                </c:ext>
              </c:extLst>
            </c:dLbl>
            <c:dLbl>
              <c:idx val="5"/>
              <c:delete val="1"/>
              <c:extLst>
                <c:ext xmlns:c15="http://schemas.microsoft.com/office/drawing/2012/chart" uri="{CE6537A1-D6FC-4f65-9D91-7224C49458BB}"/>
                <c:ext xmlns:c16="http://schemas.microsoft.com/office/drawing/2014/chart" uri="{C3380CC4-5D6E-409C-BE32-E72D297353CC}">
                  <c16:uniqueId val="{00000008-F996-40BF-89F6-8F48DF8C8198}"/>
                </c:ext>
              </c:extLst>
            </c:dLbl>
            <c:dLbl>
              <c:idx val="6"/>
              <c:layout>
                <c:manualLayout>
                  <c:x val="-1.043878806977867E-16"/>
                  <c:y val="0.1550195583059015"/>
                </c:manualLayout>
              </c:layout>
              <c:spPr>
                <a:noFill/>
                <a:ln>
                  <a:noFill/>
                </a:ln>
                <a:effectLst/>
              </c:spPr>
              <c:txPr>
                <a:bodyPr rot="-5400000" vert="horz" wrap="square" lIns="38100" tIns="19050" rIns="38100" bIns="19050" anchor="ctr">
                  <a:spAutoFit/>
                </a:bodyPr>
                <a:lstStyle/>
                <a:p>
                  <a:pPr>
                    <a:defRPr sz="18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996-40BF-89F6-8F48DF8C8198}"/>
                </c:ext>
              </c:extLst>
            </c:dLbl>
            <c:spPr>
              <a:noFill/>
              <a:ln>
                <a:noFill/>
              </a:ln>
              <a:effectLst/>
            </c:spPr>
            <c:txPr>
              <a:bodyPr rot="-5400000" vert="horz" wrap="square" lIns="38100" tIns="19050" rIns="38100" bIns="19050" anchor="ctr">
                <a:spAutoFit/>
              </a:bodyPr>
              <a:lstStyle/>
              <a:p>
                <a:pPr>
                  <a:defRPr sz="1800" b="1"/>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'Datos Visor (2)'!$U$162:$U$168</c:f>
              <c:strCache>
                <c:ptCount val="7"/>
                <c:pt idx="0">
                  <c:v>1  Usaquén</c:v>
                </c:pt>
                <c:pt idx="1">
                  <c:v>2  Chapinero</c:v>
                </c:pt>
                <c:pt idx="2">
                  <c:v>3  Santa Fe</c:v>
                </c:pt>
                <c:pt idx="3">
                  <c:v>5  Usme</c:v>
                </c:pt>
                <c:pt idx="4">
                  <c:v>11  Suba</c:v>
                </c:pt>
                <c:pt idx="5">
                  <c:v>19  Ciudad Bolívar</c:v>
                </c:pt>
                <c:pt idx="6">
                  <c:v>20 Sumapaz</c:v>
                </c:pt>
              </c:strCache>
            </c:strRef>
          </c:cat>
          <c:val>
            <c:numRef>
              <c:f>'Datos Visor (2)'!$X$162:$X$168</c:f>
              <c:numCache>
                <c:formatCode>0%</c:formatCode>
                <c:ptCount val="7"/>
                <c:pt idx="0">
                  <c:v>0.73</c:v>
                </c:pt>
                <c:pt idx="1">
                  <c:v>0</c:v>
                </c:pt>
                <c:pt idx="2">
                  <c:v>0.08</c:v>
                </c:pt>
                <c:pt idx="3">
                  <c:v>0.11</c:v>
                </c:pt>
                <c:pt idx="4">
                  <c:v>0.02</c:v>
                </c:pt>
                <c:pt idx="5">
                  <c:v>0</c:v>
                </c:pt>
                <c:pt idx="6">
                  <c:v>0.66</c:v>
                </c:pt>
              </c:numCache>
            </c:numRef>
          </c:val>
          <c:extLst>
            <c:ext xmlns:c16="http://schemas.microsoft.com/office/drawing/2014/chart" uri="{C3380CC4-5D6E-409C-BE32-E72D297353CC}">
              <c16:uniqueId val="{0000003B-FDF4-4955-8387-E142A04E4437}"/>
            </c:ext>
          </c:extLst>
        </c:ser>
        <c:dLbls>
          <c:showLegendKey val="0"/>
          <c:showVal val="0"/>
          <c:showCatName val="0"/>
          <c:showSerName val="0"/>
          <c:showPercent val="0"/>
          <c:showBubbleSize val="0"/>
        </c:dLbls>
        <c:gapWidth val="150"/>
        <c:shape val="box"/>
        <c:axId val="-2128827968"/>
        <c:axId val="-2128824576"/>
        <c:axId val="0"/>
      </c:bar3DChart>
      <c:catAx>
        <c:axId val="-2128827968"/>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1400">
                <a:solidFill>
                  <a:schemeClr val="tx1">
                    <a:lumMod val="65000"/>
                    <a:lumOff val="35000"/>
                  </a:schemeClr>
                </a:solidFill>
              </a:defRPr>
            </a:pPr>
            <a:endParaRPr lang="es-CO"/>
          </a:p>
        </c:txPr>
        <c:crossAx val="-2128824576"/>
        <c:crosses val="autoZero"/>
        <c:auto val="1"/>
        <c:lblAlgn val="ctr"/>
        <c:lblOffset val="100"/>
        <c:noMultiLvlLbl val="0"/>
      </c:catAx>
      <c:valAx>
        <c:axId val="-2128824576"/>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sz="1400">
                <a:solidFill>
                  <a:schemeClr val="tx1">
                    <a:lumMod val="65000"/>
                    <a:lumOff val="35000"/>
                  </a:schemeClr>
                </a:solidFill>
              </a:defRPr>
            </a:pPr>
            <a:endParaRPr lang="es-CO"/>
          </a:p>
        </c:txPr>
        <c:crossAx val="-2128827968"/>
        <c:crosses val="autoZero"/>
        <c:crossBetween val="between"/>
      </c:valAx>
      <c:spPr>
        <a:noFill/>
        <a:ln>
          <a:noFill/>
        </a:ln>
        <a:effectLst/>
      </c:spPr>
    </c:plotArea>
    <c:legend>
      <c:legendPos val="t"/>
      <c:layout>
        <c:manualLayout>
          <c:xMode val="edge"/>
          <c:yMode val="edge"/>
          <c:x val="0.33088815716217301"/>
          <c:y val="3.8752647116309302E-3"/>
          <c:w val="0.28732712956334999"/>
          <c:h val="8.5647072814505704E-2"/>
        </c:manualLayout>
      </c:layout>
      <c:overlay val="0"/>
      <c:spPr>
        <a:noFill/>
        <a:ln>
          <a:noFill/>
        </a:ln>
        <a:effectLst/>
      </c:spPr>
      <c:txPr>
        <a:bodyPr rot="0" vert="horz"/>
        <a:lstStyle/>
        <a:p>
          <a:pPr>
            <a:defRPr sz="1200">
              <a:solidFill>
                <a:schemeClr val="bg1"/>
              </a:solidFill>
            </a:defRPr>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spPr>
        <a:ln>
          <a:solidFill>
            <a:schemeClr val="bg1"/>
          </a:solidFill>
        </a:ln>
      </c:spPr>
    </c:floor>
    <c:sideWall>
      <c:thickness val="0"/>
    </c:sideWall>
    <c:backWall>
      <c:thickness val="0"/>
    </c:backWall>
    <c:plotArea>
      <c:layout>
        <c:manualLayout>
          <c:layoutTarget val="inner"/>
          <c:xMode val="edge"/>
          <c:yMode val="edge"/>
          <c:x val="3.3292238118122597E-2"/>
          <c:y val="5.0667844009523101E-2"/>
          <c:w val="0.96670776188187801"/>
          <c:h val="0.86136368716957101"/>
        </c:manualLayout>
      </c:layout>
      <c:bar3DChart>
        <c:barDir val="col"/>
        <c:grouping val="clustered"/>
        <c:varyColors val="0"/>
        <c:ser>
          <c:idx val="0"/>
          <c:order val="0"/>
          <c:tx>
            <c:strRef>
              <c:f>DinamicaGeneralTipo!$D$5</c:f>
              <c:strCache>
                <c:ptCount val="1"/>
                <c:pt idx="0">
                  <c:v>BUENO</c:v>
                </c:pt>
              </c:strCache>
            </c:strRef>
          </c:tx>
          <c:spPr>
            <a:solidFill>
              <a:srgbClr val="00B050"/>
            </a:solidFill>
          </c:spPr>
          <c:invertIfNegative val="0"/>
          <c:dLbls>
            <c:dLbl>
              <c:idx val="0"/>
              <c:layout>
                <c:manualLayout>
                  <c:x val="-1.85894188003575E-3"/>
                  <c:y val="9.9366246772552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06-42E8-89EF-0054DEE3345E}"/>
                </c:ext>
              </c:extLst>
            </c:dLbl>
            <c:dLbl>
              <c:idx val="1"/>
              <c:layout>
                <c:manualLayout>
                  <c:x val="-9.29470940017907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06-42E8-89EF-0054DEE3345E}"/>
                </c:ext>
              </c:extLst>
            </c:dLbl>
            <c:dLbl>
              <c:idx val="2"/>
              <c:layout>
                <c:manualLayout>
                  <c:x val="-1.8589418800358101E-3"/>
                  <c:y val="0.102915041300144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06-42E8-89EF-0054DEE3345E}"/>
                </c:ext>
              </c:extLst>
            </c:dLbl>
            <c:dLbl>
              <c:idx val="3"/>
              <c:layout>
                <c:manualLayout>
                  <c:x val="9.2947094001787295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06-42E8-89EF-0054DEE3345E}"/>
                </c:ext>
              </c:extLst>
            </c:dLbl>
            <c:dLbl>
              <c:idx val="4"/>
              <c:layout>
                <c:manualLayout>
                  <c:x val="9.2947094001773699E-4"/>
                  <c:y val="9.5817452244961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06-42E8-89EF-0054DEE3345E}"/>
                </c:ext>
              </c:extLst>
            </c:dLbl>
            <c:spPr>
              <a:noFill/>
              <a:ln>
                <a:noFill/>
              </a:ln>
              <a:effectLst/>
            </c:spPr>
            <c:txPr>
              <a:bodyPr wrap="square" lIns="38100" tIns="19050" rIns="38100" bIns="19050" anchor="t" anchorCtr="0">
                <a:spAutoFit/>
              </a:bodyPr>
              <a:lstStyle/>
              <a:p>
                <a:pPr>
                  <a:defRPr sz="20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DinamicaGeneralTipo!$C$12</c:f>
              <c:strCache>
                <c:ptCount val="1"/>
                <c:pt idx="0">
                  <c:v>Rural</c:v>
                </c:pt>
              </c:strCache>
            </c:strRef>
          </c:cat>
          <c:val>
            <c:numRef>
              <c:f>DinamicaGeneralTipo!$D$12</c:f>
              <c:numCache>
                <c:formatCode>0%</c:formatCode>
                <c:ptCount val="1"/>
                <c:pt idx="0">
                  <c:v>0.11</c:v>
                </c:pt>
              </c:numCache>
            </c:numRef>
          </c:val>
          <c:extLst>
            <c:ext xmlns:c16="http://schemas.microsoft.com/office/drawing/2014/chart" uri="{C3380CC4-5D6E-409C-BE32-E72D297353CC}">
              <c16:uniqueId val="{00000005-0006-42E8-89EF-0054DEE3345E}"/>
            </c:ext>
          </c:extLst>
        </c:ser>
        <c:ser>
          <c:idx val="1"/>
          <c:order val="1"/>
          <c:tx>
            <c:strRef>
              <c:f>DinamicaGeneralTipo!$E$5</c:f>
              <c:strCache>
                <c:ptCount val="1"/>
                <c:pt idx="0">
                  <c:v>REGULAR</c:v>
                </c:pt>
              </c:strCache>
            </c:strRef>
          </c:tx>
          <c:spPr>
            <a:solidFill>
              <a:srgbClr val="FFC000"/>
            </a:solidFill>
          </c:spPr>
          <c:invertIfNegative val="0"/>
          <c:dLbls>
            <c:dLbl>
              <c:idx val="0"/>
              <c:layout>
                <c:manualLayout>
                  <c:x val="-1.69419737399407E-3"/>
                  <c:y val="0.1088646967340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06-42E8-89EF-0054DEE3345E}"/>
                </c:ext>
              </c:extLst>
            </c:dLbl>
            <c:spPr>
              <a:noFill/>
              <a:ln>
                <a:noFill/>
              </a:ln>
              <a:effectLst/>
            </c:spPr>
            <c:txPr>
              <a:bodyPr/>
              <a:lstStyle/>
              <a:p>
                <a:pPr algn="ctr">
                  <a:defRPr lang="es-CO" sz="2000" b="1"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DinamicaGeneralTipo!$C$12</c:f>
              <c:strCache>
                <c:ptCount val="1"/>
                <c:pt idx="0">
                  <c:v>Rural</c:v>
                </c:pt>
              </c:strCache>
            </c:strRef>
          </c:cat>
          <c:val>
            <c:numRef>
              <c:f>DinamicaGeneralTipo!$E$12</c:f>
              <c:numCache>
                <c:formatCode>0%</c:formatCode>
                <c:ptCount val="1"/>
                <c:pt idx="0">
                  <c:v>0.42</c:v>
                </c:pt>
              </c:numCache>
            </c:numRef>
          </c:val>
          <c:extLst>
            <c:ext xmlns:c16="http://schemas.microsoft.com/office/drawing/2014/chart" uri="{C3380CC4-5D6E-409C-BE32-E72D297353CC}">
              <c16:uniqueId val="{00000007-0006-42E8-89EF-0054DEE3345E}"/>
            </c:ext>
          </c:extLst>
        </c:ser>
        <c:ser>
          <c:idx val="2"/>
          <c:order val="2"/>
          <c:tx>
            <c:strRef>
              <c:f>DinamicaGeneralTipo!$F$5</c:f>
              <c:strCache>
                <c:ptCount val="1"/>
                <c:pt idx="0">
                  <c:v>MALO</c:v>
                </c:pt>
              </c:strCache>
            </c:strRef>
          </c:tx>
          <c:spPr>
            <a:solidFill>
              <a:srgbClr val="C00000"/>
            </a:solidFill>
          </c:spPr>
          <c:invertIfNegative val="0"/>
          <c:dLbls>
            <c:dLbl>
              <c:idx val="0"/>
              <c:layout>
                <c:manualLayout>
                  <c:x val="1.69419737399407E-3"/>
                  <c:y val="0.1088646967340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06-42E8-89EF-0054DEE3345E}"/>
                </c:ext>
              </c:extLst>
            </c:dLbl>
            <c:spPr>
              <a:noFill/>
              <a:ln>
                <a:noFill/>
              </a:ln>
              <a:effectLst/>
            </c:spPr>
            <c:txPr>
              <a:bodyPr/>
              <a:lstStyle/>
              <a:p>
                <a:pPr algn="ctr">
                  <a:defRPr lang="es-CO" sz="2000" b="1"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DinamicaGeneralTipo!$C$12</c:f>
              <c:strCache>
                <c:ptCount val="1"/>
                <c:pt idx="0">
                  <c:v>Rural</c:v>
                </c:pt>
              </c:strCache>
            </c:strRef>
          </c:cat>
          <c:val>
            <c:numRef>
              <c:f>DinamicaGeneralTipo!$F$12</c:f>
              <c:numCache>
                <c:formatCode>0%</c:formatCode>
                <c:ptCount val="1"/>
                <c:pt idx="0">
                  <c:v>0.47</c:v>
                </c:pt>
              </c:numCache>
            </c:numRef>
          </c:val>
          <c:extLst>
            <c:ext xmlns:c16="http://schemas.microsoft.com/office/drawing/2014/chart" uri="{C3380CC4-5D6E-409C-BE32-E72D297353CC}">
              <c16:uniqueId val="{00000009-0006-42E8-89EF-0054DEE3345E}"/>
            </c:ext>
          </c:extLst>
        </c:ser>
        <c:dLbls>
          <c:showLegendKey val="0"/>
          <c:showVal val="0"/>
          <c:showCatName val="0"/>
          <c:showSerName val="0"/>
          <c:showPercent val="0"/>
          <c:showBubbleSize val="0"/>
        </c:dLbls>
        <c:gapWidth val="208"/>
        <c:shape val="box"/>
        <c:axId val="-2125709248"/>
        <c:axId val="-2125706080"/>
        <c:axId val="0"/>
      </c:bar3DChart>
      <c:catAx>
        <c:axId val="-2125709248"/>
        <c:scaling>
          <c:orientation val="minMax"/>
        </c:scaling>
        <c:delete val="0"/>
        <c:axPos val="b"/>
        <c:numFmt formatCode="General" sourceLinked="0"/>
        <c:majorTickMark val="out"/>
        <c:minorTickMark val="none"/>
        <c:tickLblPos val="nextTo"/>
        <c:txPr>
          <a:bodyPr/>
          <a:lstStyle/>
          <a:p>
            <a:pPr>
              <a:defRPr>
                <a:solidFill>
                  <a:schemeClr val="bg1"/>
                </a:solidFill>
              </a:defRPr>
            </a:pPr>
            <a:endParaRPr lang="es-CO"/>
          </a:p>
        </c:txPr>
        <c:crossAx val="-2125706080"/>
        <c:crosses val="autoZero"/>
        <c:auto val="1"/>
        <c:lblAlgn val="ctr"/>
        <c:lblOffset val="100"/>
        <c:noMultiLvlLbl val="0"/>
      </c:catAx>
      <c:valAx>
        <c:axId val="-2125706080"/>
        <c:scaling>
          <c:orientation val="minMax"/>
        </c:scaling>
        <c:delete val="1"/>
        <c:axPos val="l"/>
        <c:numFmt formatCode="0%" sourceLinked="0"/>
        <c:majorTickMark val="out"/>
        <c:minorTickMark val="none"/>
        <c:tickLblPos val="nextTo"/>
        <c:crossAx val="-2125709248"/>
        <c:crosses val="autoZero"/>
        <c:crossBetween val="between"/>
      </c:valAx>
      <c:spPr>
        <a:noFill/>
      </c:spPr>
    </c:plotArea>
    <c:legend>
      <c:legendPos val="t"/>
      <c:overlay val="0"/>
      <c:txPr>
        <a:bodyPr/>
        <a:lstStyle/>
        <a:p>
          <a:pPr>
            <a:defRPr sz="16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spPr>
        <a:ln>
          <a:solidFill>
            <a:schemeClr val="bg1"/>
          </a:solidFill>
        </a:ln>
      </c:spPr>
    </c:floor>
    <c:sideWall>
      <c:thickness val="0"/>
    </c:sideWall>
    <c:backWall>
      <c:thickness val="0"/>
    </c:backWall>
    <c:plotArea>
      <c:layout>
        <c:manualLayout>
          <c:layoutTarget val="inner"/>
          <c:xMode val="edge"/>
          <c:yMode val="edge"/>
          <c:x val="3.3292238118122597E-2"/>
          <c:y val="5.0667844009523101E-2"/>
          <c:w val="0.96670776188187801"/>
          <c:h val="0.86136368716957101"/>
        </c:manualLayout>
      </c:layout>
      <c:bar3DChart>
        <c:barDir val="col"/>
        <c:grouping val="clustered"/>
        <c:varyColors val="0"/>
        <c:ser>
          <c:idx val="0"/>
          <c:order val="0"/>
          <c:tx>
            <c:strRef>
              <c:f>DinamicaGeneralTipo!$D$5</c:f>
              <c:strCache>
                <c:ptCount val="1"/>
                <c:pt idx="0">
                  <c:v>BUENO</c:v>
                </c:pt>
              </c:strCache>
            </c:strRef>
          </c:tx>
          <c:spPr>
            <a:solidFill>
              <a:srgbClr val="00B050"/>
            </a:solidFill>
          </c:spPr>
          <c:invertIfNegative val="0"/>
          <c:dLbls>
            <c:dLbl>
              <c:idx val="0"/>
              <c:layout>
                <c:manualLayout>
                  <c:x val="-1.85894188003575E-3"/>
                  <c:y val="9.9366246772552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29-4AE7-800B-7DE300DBC056}"/>
                </c:ext>
              </c:extLst>
            </c:dLbl>
            <c:dLbl>
              <c:idx val="1"/>
              <c:layout>
                <c:manualLayout>
                  <c:x val="-9.29470940017907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29-4AE7-800B-7DE300DBC056}"/>
                </c:ext>
              </c:extLst>
            </c:dLbl>
            <c:dLbl>
              <c:idx val="2"/>
              <c:layout>
                <c:manualLayout>
                  <c:x val="-1.8589418800358101E-3"/>
                  <c:y val="0.102915041300144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29-4AE7-800B-7DE300DBC056}"/>
                </c:ext>
              </c:extLst>
            </c:dLbl>
            <c:dLbl>
              <c:idx val="3"/>
              <c:layout>
                <c:manualLayout>
                  <c:x val="9.2947094001787295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29-4AE7-800B-7DE300DBC056}"/>
                </c:ext>
              </c:extLst>
            </c:dLbl>
            <c:dLbl>
              <c:idx val="4"/>
              <c:layout>
                <c:manualLayout>
                  <c:x val="9.2947094001773699E-4"/>
                  <c:y val="9.5817452244961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29-4AE7-800B-7DE300DBC056}"/>
                </c:ext>
              </c:extLst>
            </c:dLbl>
            <c:spPr>
              <a:noFill/>
              <a:ln>
                <a:noFill/>
              </a:ln>
              <a:effectLst/>
            </c:spPr>
            <c:txPr>
              <a:bodyPr wrap="square" lIns="38100" tIns="19050" rIns="38100" bIns="19050" anchor="t" anchorCtr="0">
                <a:spAutoFit/>
              </a:bodyPr>
              <a:lstStyle/>
              <a:p>
                <a:pPr>
                  <a:defRPr sz="20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DinamicaGeneralTipo!$C$7</c:f>
              <c:strCache>
                <c:ptCount val="1"/>
                <c:pt idx="0">
                  <c:v>Bogotá Urbana</c:v>
                </c:pt>
              </c:strCache>
            </c:strRef>
          </c:cat>
          <c:val>
            <c:numRef>
              <c:f>DinamicaGeneralTipo!$D$7</c:f>
              <c:numCache>
                <c:formatCode>0%</c:formatCode>
                <c:ptCount val="1"/>
                <c:pt idx="0">
                  <c:v>0.5</c:v>
                </c:pt>
              </c:numCache>
            </c:numRef>
          </c:val>
          <c:extLst>
            <c:ext xmlns:c16="http://schemas.microsoft.com/office/drawing/2014/chart" uri="{C3380CC4-5D6E-409C-BE32-E72D297353CC}">
              <c16:uniqueId val="{00000005-0129-4AE7-800B-7DE300DBC056}"/>
            </c:ext>
          </c:extLst>
        </c:ser>
        <c:ser>
          <c:idx val="1"/>
          <c:order val="1"/>
          <c:tx>
            <c:strRef>
              <c:f>DinamicaGeneralTipo!$E$5</c:f>
              <c:strCache>
                <c:ptCount val="1"/>
                <c:pt idx="0">
                  <c:v>REGULAR</c:v>
                </c:pt>
              </c:strCache>
            </c:strRef>
          </c:tx>
          <c:spPr>
            <a:solidFill>
              <a:srgbClr val="FFC000"/>
            </a:solidFill>
          </c:spPr>
          <c:invertIfNegative val="0"/>
          <c:dLbls>
            <c:dLbl>
              <c:idx val="0"/>
              <c:layout>
                <c:manualLayout>
                  <c:x val="-1.69419737399407E-3"/>
                  <c:y val="0.1088646967340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129-4AE7-800B-7DE300DBC056}"/>
                </c:ext>
              </c:extLst>
            </c:dLbl>
            <c:spPr>
              <a:noFill/>
              <a:ln>
                <a:noFill/>
              </a:ln>
              <a:effectLst/>
            </c:spPr>
            <c:txPr>
              <a:bodyPr/>
              <a:lstStyle/>
              <a:p>
                <a:pPr algn="ctr">
                  <a:defRPr lang="es-CO" sz="2000" b="1"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DinamicaGeneralTipo!$C$7</c:f>
              <c:strCache>
                <c:ptCount val="1"/>
                <c:pt idx="0">
                  <c:v>Bogotá Urbana</c:v>
                </c:pt>
              </c:strCache>
            </c:strRef>
          </c:cat>
          <c:val>
            <c:numRef>
              <c:f>DinamicaGeneralTipo!$E$7</c:f>
              <c:numCache>
                <c:formatCode>0%</c:formatCode>
                <c:ptCount val="1"/>
                <c:pt idx="0">
                  <c:v>0.37</c:v>
                </c:pt>
              </c:numCache>
            </c:numRef>
          </c:val>
          <c:extLst>
            <c:ext xmlns:c16="http://schemas.microsoft.com/office/drawing/2014/chart" uri="{C3380CC4-5D6E-409C-BE32-E72D297353CC}">
              <c16:uniqueId val="{00000007-0129-4AE7-800B-7DE300DBC056}"/>
            </c:ext>
          </c:extLst>
        </c:ser>
        <c:ser>
          <c:idx val="2"/>
          <c:order val="2"/>
          <c:tx>
            <c:strRef>
              <c:f>DinamicaGeneralTipo!$F$5</c:f>
              <c:strCache>
                <c:ptCount val="1"/>
                <c:pt idx="0">
                  <c:v>MALO</c:v>
                </c:pt>
              </c:strCache>
            </c:strRef>
          </c:tx>
          <c:spPr>
            <a:solidFill>
              <a:srgbClr val="C00000"/>
            </a:solidFill>
          </c:spPr>
          <c:invertIfNegative val="0"/>
          <c:dLbls>
            <c:dLbl>
              <c:idx val="0"/>
              <c:layout>
                <c:manualLayout>
                  <c:x val="1.69419737399407E-3"/>
                  <c:y val="0.1088646967340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129-4AE7-800B-7DE300DBC056}"/>
                </c:ext>
              </c:extLst>
            </c:dLbl>
            <c:spPr>
              <a:noFill/>
              <a:ln>
                <a:noFill/>
              </a:ln>
              <a:effectLst/>
            </c:spPr>
            <c:txPr>
              <a:bodyPr/>
              <a:lstStyle/>
              <a:p>
                <a:pPr algn="ctr">
                  <a:defRPr lang="es-CO" sz="2000" b="1"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DinamicaGeneralTipo!$C$7</c:f>
              <c:strCache>
                <c:ptCount val="1"/>
                <c:pt idx="0">
                  <c:v>Bogotá Urbana</c:v>
                </c:pt>
              </c:strCache>
            </c:strRef>
          </c:cat>
          <c:val>
            <c:numRef>
              <c:f>DinamicaGeneralTipo!$F$7</c:f>
              <c:numCache>
                <c:formatCode>0%</c:formatCode>
                <c:ptCount val="1"/>
                <c:pt idx="0">
                  <c:v>0.13</c:v>
                </c:pt>
              </c:numCache>
            </c:numRef>
          </c:val>
          <c:extLst>
            <c:ext xmlns:c16="http://schemas.microsoft.com/office/drawing/2014/chart" uri="{C3380CC4-5D6E-409C-BE32-E72D297353CC}">
              <c16:uniqueId val="{00000009-0129-4AE7-800B-7DE300DBC056}"/>
            </c:ext>
          </c:extLst>
        </c:ser>
        <c:dLbls>
          <c:showLegendKey val="0"/>
          <c:showVal val="0"/>
          <c:showCatName val="0"/>
          <c:showSerName val="0"/>
          <c:showPercent val="0"/>
          <c:showBubbleSize val="0"/>
        </c:dLbls>
        <c:gapWidth val="208"/>
        <c:shape val="box"/>
        <c:axId val="-2125651088"/>
        <c:axId val="-2125647920"/>
        <c:axId val="0"/>
      </c:bar3DChart>
      <c:catAx>
        <c:axId val="-2125651088"/>
        <c:scaling>
          <c:orientation val="minMax"/>
        </c:scaling>
        <c:delete val="0"/>
        <c:axPos val="b"/>
        <c:numFmt formatCode="General" sourceLinked="0"/>
        <c:majorTickMark val="out"/>
        <c:minorTickMark val="none"/>
        <c:tickLblPos val="nextTo"/>
        <c:txPr>
          <a:bodyPr/>
          <a:lstStyle/>
          <a:p>
            <a:pPr>
              <a:defRPr>
                <a:solidFill>
                  <a:schemeClr val="bg1"/>
                </a:solidFill>
              </a:defRPr>
            </a:pPr>
            <a:endParaRPr lang="es-CO"/>
          </a:p>
        </c:txPr>
        <c:crossAx val="-2125647920"/>
        <c:crosses val="autoZero"/>
        <c:auto val="1"/>
        <c:lblAlgn val="ctr"/>
        <c:lblOffset val="100"/>
        <c:noMultiLvlLbl val="0"/>
      </c:catAx>
      <c:valAx>
        <c:axId val="-2125647920"/>
        <c:scaling>
          <c:orientation val="minMax"/>
        </c:scaling>
        <c:delete val="1"/>
        <c:axPos val="l"/>
        <c:numFmt formatCode="0%" sourceLinked="0"/>
        <c:majorTickMark val="out"/>
        <c:minorTickMark val="none"/>
        <c:tickLblPos val="nextTo"/>
        <c:crossAx val="-2125651088"/>
        <c:crosses val="autoZero"/>
        <c:crossBetween val="between"/>
      </c:valAx>
      <c:spPr>
        <a:noFill/>
        <a:ln w="25400">
          <a:noFill/>
        </a:ln>
      </c:spPr>
    </c:plotArea>
    <c:legend>
      <c:legendPos val="t"/>
      <c:overlay val="0"/>
      <c:txPr>
        <a:bodyPr/>
        <a:lstStyle/>
        <a:p>
          <a:pPr>
            <a:defRPr sz="16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798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798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798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798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798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798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798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798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798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798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798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798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114046152186499E-2"/>
          <c:y val="0.102569949805471"/>
          <c:w val="0.95510893787121798"/>
          <c:h val="0.74668067731773402"/>
        </c:manualLayout>
      </c:layout>
      <c:bar3DChart>
        <c:barDir val="col"/>
        <c:grouping val="clustered"/>
        <c:varyColors val="0"/>
        <c:ser>
          <c:idx val="0"/>
          <c:order val="0"/>
          <c:tx>
            <c:strRef>
              <c:f>'Datos Visor (2)'!$V$63</c:f>
              <c:strCache>
                <c:ptCount val="1"/>
                <c:pt idx="0">
                  <c:v>BUENO</c:v>
                </c:pt>
              </c:strCache>
            </c:strRef>
          </c:tx>
          <c:spPr>
            <a:solidFill>
              <a:srgbClr val="00B050"/>
            </a:solidFill>
          </c:spPr>
          <c:invertIfNegative val="0"/>
          <c:dLbls>
            <c:dLbl>
              <c:idx val="0"/>
              <c:layout>
                <c:manualLayout>
                  <c:x val="-8.8005380795758695E-18"/>
                  <c:y val="0.10646732087981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45-4606-B156-4DAFE7E376AC}"/>
                </c:ext>
              </c:extLst>
            </c:dLbl>
            <c:dLbl>
              <c:idx val="1"/>
              <c:layout>
                <c:manualLayout>
                  <c:x val="0"/>
                  <c:y val="9.8862512245538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45-4606-B156-4DAFE7E376AC}"/>
                </c:ext>
              </c:extLst>
            </c:dLbl>
            <c:dLbl>
              <c:idx val="2"/>
              <c:layout>
                <c:manualLayout>
                  <c:x val="-3.5202152318303102E-17"/>
                  <c:y val="0.10646732087981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45-4606-B156-4DAFE7E376AC}"/>
                </c:ext>
              </c:extLst>
            </c:dLbl>
            <c:dLbl>
              <c:idx val="3"/>
              <c:layout>
                <c:manualLayout>
                  <c:x val="-3.5202152318303102E-17"/>
                  <c:y val="0.1102697251969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45-4606-B156-4DAFE7E376AC}"/>
                </c:ext>
              </c:extLst>
            </c:dLbl>
            <c:dLbl>
              <c:idx val="4"/>
              <c:layout>
                <c:manualLayout>
                  <c:x val="0"/>
                  <c:y val="0.10646732087981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45-4606-B156-4DAFE7E376AC}"/>
                </c:ext>
              </c:extLst>
            </c:dLbl>
            <c:dLbl>
              <c:idx val="5"/>
              <c:layout>
                <c:manualLayout>
                  <c:x val="-3.5202152318303102E-17"/>
                  <c:y val="0.1102697251969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45-4606-B156-4DAFE7E376AC}"/>
                </c:ext>
              </c:extLst>
            </c:dLbl>
            <c:dLbl>
              <c:idx val="6"/>
              <c:layout>
                <c:manualLayout>
                  <c:x val="0"/>
                  <c:y val="0.114072129514083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45-4606-B156-4DAFE7E376AC}"/>
                </c:ext>
              </c:extLst>
            </c:dLbl>
            <c:dLbl>
              <c:idx val="7"/>
              <c:layout>
                <c:manualLayout>
                  <c:x val="0"/>
                  <c:y val="0.1178745338312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F45-4606-B156-4DAFE7E376AC}"/>
                </c:ext>
              </c:extLst>
            </c:dLbl>
            <c:dLbl>
              <c:idx val="8"/>
              <c:layout>
                <c:manualLayout>
                  <c:x val="0"/>
                  <c:y val="0.1178745338312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45-4606-B156-4DAFE7E376AC}"/>
                </c:ext>
              </c:extLst>
            </c:dLbl>
            <c:dLbl>
              <c:idx val="9"/>
              <c:layout>
                <c:manualLayout>
                  <c:x val="-7.0404304636607104E-17"/>
                  <c:y val="0.10646732087981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45-4606-B156-4DAFE7E376AC}"/>
                </c:ext>
              </c:extLst>
            </c:dLbl>
            <c:dLbl>
              <c:idx val="10"/>
              <c:layout>
                <c:manualLayout>
                  <c:x val="-7.0404304636607104E-17"/>
                  <c:y val="0.10646732087981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F45-4606-B156-4DAFE7E376AC}"/>
                </c:ext>
              </c:extLst>
            </c:dLbl>
            <c:dLbl>
              <c:idx val="11"/>
              <c:layout>
                <c:manualLayout>
                  <c:x val="-7.0404304636607104E-17"/>
                  <c:y val="0.1102697251969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F45-4606-B156-4DAFE7E376AC}"/>
                </c:ext>
              </c:extLst>
            </c:dLbl>
            <c:dLbl>
              <c:idx val="12"/>
              <c:layout>
                <c:manualLayout>
                  <c:x val="0"/>
                  <c:y val="0.1178745338312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45-4606-B156-4DAFE7E376AC}"/>
                </c:ext>
              </c:extLst>
            </c:dLbl>
            <c:dLbl>
              <c:idx val="13"/>
              <c:layout>
                <c:manualLayout>
                  <c:x val="0"/>
                  <c:y val="0.114072129514083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F45-4606-B156-4DAFE7E376AC}"/>
                </c:ext>
              </c:extLst>
            </c:dLbl>
            <c:dLbl>
              <c:idx val="14"/>
              <c:layout>
                <c:manualLayout>
                  <c:x val="-1.40808609273213E-16"/>
                  <c:y val="0.114072129514083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F45-4606-B156-4DAFE7E376AC}"/>
                </c:ext>
              </c:extLst>
            </c:dLbl>
            <c:dLbl>
              <c:idx val="15"/>
              <c:layout>
                <c:manualLayout>
                  <c:x val="1.9201395805400799E-3"/>
                  <c:y val="0.10646732087981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F45-4606-B156-4DAFE7E376AC}"/>
                </c:ext>
              </c:extLst>
            </c:dLbl>
            <c:dLbl>
              <c:idx val="16"/>
              <c:layout>
                <c:manualLayout>
                  <c:x val="9.6006979027010795E-4"/>
                  <c:y val="0.114072129514083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F45-4606-B156-4DAFE7E376AC}"/>
                </c:ext>
              </c:extLst>
            </c:dLbl>
            <c:dLbl>
              <c:idx val="17"/>
              <c:layout>
                <c:manualLayout>
                  <c:x val="0"/>
                  <c:y val="0.1102697251969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F45-4606-B156-4DAFE7E376AC}"/>
                </c:ext>
              </c:extLst>
            </c:dLbl>
            <c:dLbl>
              <c:idx val="18"/>
              <c:layout>
                <c:manualLayout>
                  <c:x val="0"/>
                  <c:y val="0.114072129514083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F45-4606-B156-4DAFE7E376AC}"/>
                </c:ext>
              </c:extLst>
            </c:dLbl>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(2)'!$U$64:$U$82</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(2)'!$V$64:$V$82</c:f>
              <c:numCache>
                <c:formatCode>0%</c:formatCode>
                <c:ptCount val="19"/>
                <c:pt idx="0">
                  <c:v>0.46</c:v>
                </c:pt>
                <c:pt idx="1">
                  <c:v>0.4</c:v>
                </c:pt>
                <c:pt idx="2">
                  <c:v>0.47</c:v>
                </c:pt>
                <c:pt idx="3">
                  <c:v>0.48</c:v>
                </c:pt>
                <c:pt idx="4">
                  <c:v>0.54</c:v>
                </c:pt>
                <c:pt idx="5">
                  <c:v>0.75</c:v>
                </c:pt>
                <c:pt idx="6">
                  <c:v>0.66</c:v>
                </c:pt>
                <c:pt idx="7">
                  <c:v>0.68</c:v>
                </c:pt>
                <c:pt idx="8">
                  <c:v>0.5</c:v>
                </c:pt>
                <c:pt idx="9">
                  <c:v>0.49</c:v>
                </c:pt>
                <c:pt idx="10">
                  <c:v>0.54</c:v>
                </c:pt>
                <c:pt idx="11">
                  <c:v>0.56000000000000005</c:v>
                </c:pt>
                <c:pt idx="12">
                  <c:v>0.48</c:v>
                </c:pt>
                <c:pt idx="13">
                  <c:v>0.49</c:v>
                </c:pt>
                <c:pt idx="14">
                  <c:v>0.64</c:v>
                </c:pt>
                <c:pt idx="15">
                  <c:v>0.56999999999999995</c:v>
                </c:pt>
                <c:pt idx="16">
                  <c:v>0.61</c:v>
                </c:pt>
                <c:pt idx="17">
                  <c:v>0.54</c:v>
                </c:pt>
                <c:pt idx="18">
                  <c:v>0.6</c:v>
                </c:pt>
              </c:numCache>
            </c:numRef>
          </c:val>
          <c:extLst>
            <c:ext xmlns:c16="http://schemas.microsoft.com/office/drawing/2014/chart" uri="{C3380CC4-5D6E-409C-BE32-E72D297353CC}">
              <c16:uniqueId val="{00000013-7F45-4606-B156-4DAFE7E376AC}"/>
            </c:ext>
          </c:extLst>
        </c:ser>
        <c:ser>
          <c:idx val="1"/>
          <c:order val="1"/>
          <c:tx>
            <c:strRef>
              <c:f>'Datos Visor (2)'!$W$63</c:f>
              <c:strCache>
                <c:ptCount val="1"/>
                <c:pt idx="0">
                  <c:v>REGULAR</c:v>
                </c:pt>
              </c:strCache>
            </c:strRef>
          </c:tx>
          <c:spPr>
            <a:solidFill>
              <a:schemeClr val="accent4"/>
            </a:solidFill>
          </c:spPr>
          <c:invertIfNegative val="0"/>
          <c:dLbls>
            <c:dLbl>
              <c:idx val="0"/>
              <c:layout>
                <c:manualLayout>
                  <c:x val="0"/>
                  <c:y val="0.106488641773230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F45-4606-B156-4DAFE7E376AC}"/>
                </c:ext>
              </c:extLst>
            </c:dLbl>
            <c:dLbl>
              <c:idx val="1"/>
              <c:layout>
                <c:manualLayout>
                  <c:x val="0"/>
                  <c:y val="0.132955395630335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F45-4606-B156-4DAFE7E376AC}"/>
                </c:ext>
              </c:extLst>
            </c:dLbl>
            <c:dLbl>
              <c:idx val="2"/>
              <c:layout>
                <c:manualLayout>
                  <c:x val="9.5522592823139396E-4"/>
                  <c:y val="0.121612501120148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F45-4606-B156-4DAFE7E376AC}"/>
                </c:ext>
              </c:extLst>
            </c:dLbl>
            <c:dLbl>
              <c:idx val="3"/>
              <c:layout>
                <c:manualLayout>
                  <c:x val="0"/>
                  <c:y val="0.10646732087981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F45-4606-B156-4DAFE7E376AC}"/>
                </c:ext>
              </c:extLst>
            </c:dLbl>
            <c:dLbl>
              <c:idx val="4"/>
              <c:layout>
                <c:manualLayout>
                  <c:x val="-3.5202152318303102E-17"/>
                  <c:y val="0.1178745338312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F45-4606-B156-4DAFE7E376AC}"/>
                </c:ext>
              </c:extLst>
            </c:dLbl>
            <c:dLbl>
              <c:idx val="5"/>
              <c:layout>
                <c:manualLayout>
                  <c:x val="9.5522592823139396E-4"/>
                  <c:y val="0.110248171218759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F45-4606-B156-4DAFE7E376AC}"/>
                </c:ext>
              </c:extLst>
            </c:dLbl>
            <c:dLbl>
              <c:idx val="6"/>
              <c:layout>
                <c:manualLayout>
                  <c:x val="0"/>
                  <c:y val="0.10646732087981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F45-4606-B156-4DAFE7E376AC}"/>
                </c:ext>
              </c:extLst>
            </c:dLbl>
            <c:dLbl>
              <c:idx val="7"/>
              <c:layout>
                <c:manualLayout>
                  <c:x val="1.9104518564627879E-3"/>
                  <c:y val="0.129195866184806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F45-4606-B156-4DAFE7E376AC}"/>
                </c:ext>
              </c:extLst>
            </c:dLbl>
            <c:dLbl>
              <c:idx val="8"/>
              <c:layout>
                <c:manualLayout>
                  <c:x val="0"/>
                  <c:y val="0.114072129514083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F45-4606-B156-4DAFE7E376AC}"/>
                </c:ext>
              </c:extLst>
            </c:dLbl>
            <c:dLbl>
              <c:idx val="9"/>
              <c:layout>
                <c:manualLayout>
                  <c:x val="7.0049092190545043E-17"/>
                  <c:y val="0.136779231249465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F45-4606-B156-4DAFE7E376AC}"/>
                </c:ext>
              </c:extLst>
            </c:dLbl>
            <c:dLbl>
              <c:idx val="10"/>
              <c:layout>
                <c:manualLayout>
                  <c:x val="9.5522592823139396E-4"/>
                  <c:y val="0.102707676936501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F45-4606-B156-4DAFE7E376AC}"/>
                </c:ext>
              </c:extLst>
            </c:dLbl>
            <c:dLbl>
              <c:idx val="11"/>
              <c:layout>
                <c:manualLayout>
                  <c:x val="-7.0049092190545043E-17"/>
                  <c:y val="0.102729112327701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F45-4606-B156-4DAFE7E376AC}"/>
                </c:ext>
              </c:extLst>
            </c:dLbl>
            <c:dLbl>
              <c:idx val="12"/>
              <c:layout>
                <c:manualLayout>
                  <c:x val="-1.4009818438109009E-16"/>
                  <c:y val="9.89481474909724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F45-4606-B156-4DAFE7E376AC}"/>
                </c:ext>
              </c:extLst>
            </c:dLbl>
            <c:dLbl>
              <c:idx val="13"/>
              <c:layout>
                <c:manualLayout>
                  <c:x val="0"/>
                  <c:y val="9.8926712099772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F45-4606-B156-4DAFE7E376AC}"/>
                </c:ext>
              </c:extLst>
            </c:dLbl>
            <c:dLbl>
              <c:idx val="14"/>
              <c:layout>
                <c:manualLayout>
                  <c:x val="0"/>
                  <c:y val="0.125414901348077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F45-4606-B156-4DAFE7E376AC}"/>
                </c:ext>
              </c:extLst>
            </c:dLbl>
            <c:dLbl>
              <c:idx val="15"/>
              <c:layout>
                <c:manualLayout>
                  <c:x val="0"/>
                  <c:y val="0.106467320879811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F45-4606-B156-4DAFE7E376AC}"/>
                </c:ext>
              </c:extLst>
            </c:dLbl>
            <c:dLbl>
              <c:idx val="16"/>
              <c:layout>
                <c:manualLayout>
                  <c:x val="9.5321844073878502E-4"/>
                  <c:y val="0.1103339127835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F45-4606-B156-4DAFE7E376AC}"/>
                </c:ext>
              </c:extLst>
            </c:dLbl>
            <c:dLbl>
              <c:idx val="17"/>
              <c:layout>
                <c:manualLayout>
                  <c:x val="-1.40808609273213E-16"/>
                  <c:y val="0.1102697251969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7F45-4606-B156-4DAFE7E376AC}"/>
                </c:ext>
              </c:extLst>
            </c:dLbl>
            <c:dLbl>
              <c:idx val="18"/>
              <c:layout>
                <c:manualLayout>
                  <c:x val="0"/>
                  <c:y val="0.1102697251969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7F45-4606-B156-4DAFE7E376AC}"/>
                </c:ext>
              </c:extLst>
            </c:dLbl>
            <c:spPr>
              <a:noFill/>
              <a:ln>
                <a:noFill/>
              </a:ln>
              <a:effectLst/>
            </c:spPr>
            <c:txPr>
              <a:bodyPr rot="-5400000" vert="horz" wrap="square" lIns="38100" tIns="19050" rIns="38100" bIns="19050" anchor="ctr">
                <a:spAutoFit/>
              </a:bodyPr>
              <a:lstStyle/>
              <a:p>
                <a:pPr>
                  <a:defRPr sz="11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(2)'!$U$64:$U$82</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(2)'!$W$64:$W$82</c:f>
              <c:numCache>
                <c:formatCode>0%</c:formatCode>
                <c:ptCount val="19"/>
                <c:pt idx="0">
                  <c:v>0.48</c:v>
                </c:pt>
                <c:pt idx="1">
                  <c:v>0.55000000000000004</c:v>
                </c:pt>
                <c:pt idx="2">
                  <c:v>0.45</c:v>
                </c:pt>
                <c:pt idx="3">
                  <c:v>0.41</c:v>
                </c:pt>
                <c:pt idx="4">
                  <c:v>0.35</c:v>
                </c:pt>
                <c:pt idx="5">
                  <c:v>0.23</c:v>
                </c:pt>
                <c:pt idx="6">
                  <c:v>0.25</c:v>
                </c:pt>
                <c:pt idx="7">
                  <c:v>0.27</c:v>
                </c:pt>
                <c:pt idx="8">
                  <c:v>0.4</c:v>
                </c:pt>
                <c:pt idx="9">
                  <c:v>0.42</c:v>
                </c:pt>
                <c:pt idx="10">
                  <c:v>0.38</c:v>
                </c:pt>
                <c:pt idx="11">
                  <c:v>0.36</c:v>
                </c:pt>
                <c:pt idx="12">
                  <c:v>0.47</c:v>
                </c:pt>
                <c:pt idx="13">
                  <c:v>0.46</c:v>
                </c:pt>
                <c:pt idx="14">
                  <c:v>0.34</c:v>
                </c:pt>
                <c:pt idx="15">
                  <c:v>0.38</c:v>
                </c:pt>
                <c:pt idx="16">
                  <c:v>0.34</c:v>
                </c:pt>
                <c:pt idx="17">
                  <c:v>0.4</c:v>
                </c:pt>
                <c:pt idx="18">
                  <c:v>0.35</c:v>
                </c:pt>
              </c:numCache>
            </c:numRef>
          </c:val>
          <c:extLst>
            <c:ext xmlns:c16="http://schemas.microsoft.com/office/drawing/2014/chart" uri="{C3380CC4-5D6E-409C-BE32-E72D297353CC}">
              <c16:uniqueId val="{00000027-7F45-4606-B156-4DAFE7E376AC}"/>
            </c:ext>
          </c:extLst>
        </c:ser>
        <c:ser>
          <c:idx val="5"/>
          <c:order val="2"/>
          <c:tx>
            <c:strRef>
              <c:f>'Datos Visor (2)'!$X$63</c:f>
              <c:strCache>
                <c:ptCount val="1"/>
                <c:pt idx="0">
                  <c:v>MALO</c:v>
                </c:pt>
              </c:strCache>
            </c:strRef>
          </c:tx>
          <c:spPr>
            <a:solidFill>
              <a:srgbClr val="C00000"/>
            </a:solidFill>
          </c:spPr>
          <c:invertIfNegative val="0"/>
          <c:dLbls>
            <c:dLbl>
              <c:idx val="0"/>
              <c:layout>
                <c:manualLayout>
                  <c:x val="3.354615108433641E-3"/>
                  <c:y val="2.2530701894554572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7F45-4606-B156-4DAFE7E376AC}"/>
                </c:ext>
              </c:extLst>
            </c:dLbl>
            <c:dLbl>
              <c:idx val="1"/>
              <c:layout>
                <c:manualLayout>
                  <c:x val="3.475988781057677E-3"/>
                  <c:y val="9.0857851753501622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0F-4077-9F2D-67B105DF88C4}"/>
                </c:ext>
              </c:extLst>
            </c:dLbl>
            <c:dLbl>
              <c:idx val="2"/>
              <c:layout>
                <c:manualLayout>
                  <c:x val="-3.5202152318303102E-17"/>
                  <c:y val="7.2245682025585706E-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7F45-4606-B156-4DAFE7E376AC}"/>
                </c:ext>
              </c:extLst>
            </c:dLbl>
            <c:dLbl>
              <c:idx val="3"/>
              <c:layout>
                <c:manualLayout>
                  <c:x val="0"/>
                  <c:y val="0.102664916562674"/>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F45-4606-B156-4DAFE7E376AC}"/>
                </c:ext>
              </c:extLst>
            </c:dLbl>
            <c:dLbl>
              <c:idx val="4"/>
              <c:layout>
                <c:manualLayout>
                  <c:x val="9.50184844211287E-4"/>
                  <c:y val="0.10278886902821199"/>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7F45-4606-B156-4DAFE7E376AC}"/>
                </c:ext>
              </c:extLst>
            </c:dLbl>
            <c:dLbl>
              <c:idx val="5"/>
              <c:layout>
                <c:manualLayout>
                  <c:x val="2.8703827855448001E-3"/>
                  <c:y val="0"/>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7F45-4606-B156-4DAFE7E376AC}"/>
                </c:ext>
              </c:extLst>
            </c:dLbl>
            <c:dLbl>
              <c:idx val="6"/>
              <c:layout>
                <c:manualLayout>
                  <c:x val="2.8656777846941817E-3"/>
                  <c:y val="8.7605252980784518E-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7F45-4606-B156-4DAFE7E376AC}"/>
                </c:ext>
              </c:extLst>
            </c:dLbl>
            <c:dLbl>
              <c:idx val="7"/>
              <c:layout>
                <c:manualLayout>
                  <c:x val="2.5159613313252309E-3"/>
                  <c:y val="2.3657963317517392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7F45-4606-B156-4DAFE7E376AC}"/>
                </c:ext>
              </c:extLst>
            </c:dLbl>
            <c:dLbl>
              <c:idx val="8"/>
              <c:layout>
                <c:manualLayout>
                  <c:x val="0"/>
                  <c:y val="9.5060107928402193E-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7F45-4606-B156-4DAFE7E376AC}"/>
                </c:ext>
              </c:extLst>
            </c:dLbl>
            <c:dLbl>
              <c:idx val="9"/>
              <c:layout>
                <c:manualLayout>
                  <c:x val="1.9104518564627179E-3"/>
                  <c:y val="7.619805229699568E-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7F45-4606-B156-4DAFE7E376AC}"/>
                </c:ext>
              </c:extLst>
            </c:dLbl>
            <c:dLbl>
              <c:idx val="10"/>
              <c:layout>
                <c:manualLayout>
                  <c:x val="9.5025416162126172E-4"/>
                  <c:y val="8.4227637079928058E-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7F45-4606-B156-4DAFE7E376AC}"/>
                </c:ext>
              </c:extLst>
            </c:dLbl>
            <c:dLbl>
              <c:idx val="11"/>
              <c:layout>
                <c:manualLayout>
                  <c:x val="1.9119357860558901E-3"/>
                  <c:y val="7.9936146351324303E-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7F45-4606-B156-4DAFE7E376AC}"/>
                </c:ext>
              </c:extLst>
            </c:dLbl>
            <c:dLbl>
              <c:idx val="12"/>
              <c:layout>
                <c:manualLayout>
                  <c:x val="1.6773075542168205E-3"/>
                  <c:y val="4.7440855091704847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7F45-4606-B156-4DAFE7E376AC}"/>
                </c:ext>
              </c:extLst>
            </c:dLbl>
            <c:dLbl>
              <c:idx val="13"/>
              <c:layout>
                <c:manualLayout>
                  <c:x val="3.8402791610804301E-3"/>
                  <c:y val="7.6048086342721801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7F45-4606-B156-4DAFE7E376AC}"/>
                </c:ext>
              </c:extLst>
            </c:dLbl>
            <c:dLbl>
              <c:idx val="14"/>
              <c:layout>
                <c:manualLayout>
                  <c:x val="3.8402791610804301E-3"/>
                  <c:y val="3.8024043171360901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7F45-4606-B156-4DAFE7E376AC}"/>
                </c:ext>
              </c:extLst>
            </c:dLbl>
            <c:dLbl>
              <c:idx val="15"/>
              <c:layout>
                <c:manualLayout>
                  <c:x val="2.8755912793052701E-3"/>
                  <c:y val="1.1379343713524901E-2"/>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7F45-4606-B156-4DAFE7E376AC}"/>
                </c:ext>
              </c:extLst>
            </c:dLbl>
            <c:dLbl>
              <c:idx val="16"/>
              <c:layout>
                <c:manualLayout>
                  <c:x val="1.91706085287018E-3"/>
                  <c:y val="7.5862291423499104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7F45-4606-B156-4DAFE7E376AC}"/>
                </c:ext>
              </c:extLst>
            </c:dLbl>
            <c:dLbl>
              <c:idx val="17"/>
              <c:layout>
                <c:manualLayout>
                  <c:x val="-1.2300113305631501E-16"/>
                  <c:y val="7.565551123339237E-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7F45-4606-B156-4DAFE7E376AC}"/>
                </c:ext>
              </c:extLst>
            </c:dLbl>
            <c:dLbl>
              <c:idx val="18"/>
              <c:layout>
                <c:manualLayout>
                  <c:x val="4.4292145505505824E-3"/>
                  <c:y val="2.289677132572335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EE-449E-809C-E9C99734DF5C}"/>
                </c:ext>
              </c:extLst>
            </c:dLbl>
            <c:spPr>
              <a:noFill/>
              <a:ln>
                <a:noFill/>
              </a:ln>
              <a:effectLst/>
            </c:spPr>
            <c:txPr>
              <a:bodyPr rot="-5400000" vert="horz" wrap="square" lIns="38100" tIns="19050" rIns="38100" bIns="19050" anchor="ctr">
                <a:spAutoFit/>
              </a:bodyPr>
              <a:lstStyle/>
              <a:p>
                <a:pPr>
                  <a:defRPr sz="1100" b="1"/>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(2)'!$U$64:$U$82</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(2)'!$X$64:$X$82</c:f>
              <c:numCache>
                <c:formatCode>0%</c:formatCode>
                <c:ptCount val="19"/>
                <c:pt idx="0">
                  <c:v>0.06</c:v>
                </c:pt>
                <c:pt idx="1">
                  <c:v>0.05</c:v>
                </c:pt>
                <c:pt idx="2">
                  <c:v>0.08</c:v>
                </c:pt>
                <c:pt idx="3">
                  <c:v>0.11</c:v>
                </c:pt>
                <c:pt idx="4">
                  <c:v>0.11</c:v>
                </c:pt>
                <c:pt idx="5">
                  <c:v>0.02</c:v>
                </c:pt>
                <c:pt idx="6">
                  <c:v>0.09</c:v>
                </c:pt>
                <c:pt idx="7">
                  <c:v>0.05</c:v>
                </c:pt>
                <c:pt idx="8">
                  <c:v>0.1</c:v>
                </c:pt>
                <c:pt idx="9">
                  <c:v>0.09</c:v>
                </c:pt>
                <c:pt idx="10">
                  <c:v>0.08</c:v>
                </c:pt>
                <c:pt idx="11">
                  <c:v>0.08</c:v>
                </c:pt>
                <c:pt idx="12">
                  <c:v>0.05</c:v>
                </c:pt>
                <c:pt idx="13">
                  <c:v>0.05</c:v>
                </c:pt>
                <c:pt idx="14">
                  <c:v>0.02</c:v>
                </c:pt>
                <c:pt idx="15">
                  <c:v>0.05</c:v>
                </c:pt>
                <c:pt idx="16">
                  <c:v>0.05</c:v>
                </c:pt>
                <c:pt idx="17">
                  <c:v>0.06</c:v>
                </c:pt>
                <c:pt idx="18">
                  <c:v>0.05</c:v>
                </c:pt>
              </c:numCache>
            </c:numRef>
          </c:val>
          <c:extLst>
            <c:ext xmlns:c16="http://schemas.microsoft.com/office/drawing/2014/chart" uri="{C3380CC4-5D6E-409C-BE32-E72D297353CC}">
              <c16:uniqueId val="{0000003B-7F45-4606-B156-4DAFE7E376AC}"/>
            </c:ext>
          </c:extLst>
        </c:ser>
        <c:dLbls>
          <c:showLegendKey val="0"/>
          <c:showVal val="0"/>
          <c:showCatName val="0"/>
          <c:showSerName val="0"/>
          <c:showPercent val="0"/>
          <c:showBubbleSize val="0"/>
        </c:dLbls>
        <c:gapWidth val="150"/>
        <c:shape val="box"/>
        <c:axId val="-2143182432"/>
        <c:axId val="-2143185168"/>
        <c:axId val="0"/>
      </c:bar3DChart>
      <c:catAx>
        <c:axId val="-2143182432"/>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800">
                <a:solidFill>
                  <a:schemeClr val="tx1">
                    <a:lumMod val="65000"/>
                    <a:lumOff val="35000"/>
                  </a:schemeClr>
                </a:solidFill>
              </a:defRPr>
            </a:pPr>
            <a:endParaRPr lang="es-CO"/>
          </a:p>
        </c:txPr>
        <c:crossAx val="-2143185168"/>
        <c:crosses val="autoZero"/>
        <c:auto val="1"/>
        <c:lblAlgn val="ctr"/>
        <c:lblOffset val="100"/>
        <c:noMultiLvlLbl val="0"/>
      </c:catAx>
      <c:valAx>
        <c:axId val="-2143185168"/>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a:solidFill>
                  <a:schemeClr val="tx1">
                    <a:lumMod val="65000"/>
                    <a:lumOff val="35000"/>
                  </a:schemeClr>
                </a:solidFill>
              </a:defRPr>
            </a:pPr>
            <a:endParaRPr lang="es-CO"/>
          </a:p>
        </c:txPr>
        <c:crossAx val="-2143182432"/>
        <c:crosses val="autoZero"/>
        <c:crossBetween val="between"/>
      </c:valAx>
      <c:spPr>
        <a:noFill/>
        <a:ln>
          <a:noFill/>
        </a:ln>
        <a:effectLst/>
      </c:spPr>
    </c:plotArea>
    <c:legend>
      <c:legendPos val="t"/>
      <c:layout>
        <c:manualLayout>
          <c:xMode val="edge"/>
          <c:yMode val="edge"/>
          <c:x val="0.398766974617419"/>
          <c:y val="3.8752647116309302E-3"/>
          <c:w val="0.21944834606281799"/>
          <c:h val="8.5647072814505704E-2"/>
        </c:manualLayout>
      </c:layout>
      <c:overlay val="0"/>
      <c:spPr>
        <a:noFill/>
        <a:ln>
          <a:noFill/>
        </a:ln>
        <a:effectLst/>
      </c:spPr>
      <c:txPr>
        <a:bodyPr rot="0" vert="horz"/>
        <a:lstStyle/>
        <a:p>
          <a:pPr>
            <a:defRPr sz="1200"/>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spPr>
        <a:ln>
          <a:solidFill>
            <a:schemeClr val="bg1"/>
          </a:solidFill>
        </a:ln>
      </c:spPr>
    </c:floor>
    <c:sideWall>
      <c:thickness val="0"/>
      <c:spPr>
        <a:noFill/>
      </c:spPr>
    </c:sideWall>
    <c:backWall>
      <c:thickness val="0"/>
      <c:spPr>
        <a:noFill/>
        <a:ln>
          <a:noFill/>
        </a:ln>
      </c:spPr>
    </c:backWall>
    <c:plotArea>
      <c:layout>
        <c:manualLayout>
          <c:layoutTarget val="inner"/>
          <c:xMode val="edge"/>
          <c:yMode val="edge"/>
          <c:x val="3.3292238118122597E-2"/>
          <c:y val="5.0667844009523101E-2"/>
          <c:w val="0.96670776188187801"/>
          <c:h val="0.86136368716957101"/>
        </c:manualLayout>
      </c:layout>
      <c:bar3DChart>
        <c:barDir val="col"/>
        <c:grouping val="clustered"/>
        <c:varyColors val="0"/>
        <c:ser>
          <c:idx val="0"/>
          <c:order val="0"/>
          <c:tx>
            <c:strRef>
              <c:f>DinamicaGeneralTipo!$D$5</c:f>
              <c:strCache>
                <c:ptCount val="1"/>
                <c:pt idx="0">
                  <c:v>BUENO</c:v>
                </c:pt>
              </c:strCache>
            </c:strRef>
          </c:tx>
          <c:spPr>
            <a:solidFill>
              <a:srgbClr val="00B050"/>
            </a:solidFill>
          </c:spPr>
          <c:invertIfNegative val="0"/>
          <c:dLbls>
            <c:dLbl>
              <c:idx val="0"/>
              <c:layout>
                <c:manualLayout>
                  <c:x val="-1.85894188003575E-3"/>
                  <c:y val="9.9366246772552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C3-4E79-ACA9-A506EF09FAB7}"/>
                </c:ext>
              </c:extLst>
            </c:dLbl>
            <c:dLbl>
              <c:idx val="1"/>
              <c:layout>
                <c:manualLayout>
                  <c:x val="-9.29470940017907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C3-4E79-ACA9-A506EF09FAB7}"/>
                </c:ext>
              </c:extLst>
            </c:dLbl>
            <c:dLbl>
              <c:idx val="2"/>
              <c:layout>
                <c:manualLayout>
                  <c:x val="-1.8589418800358101E-3"/>
                  <c:y val="0.102915041300144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C3-4E79-ACA9-A506EF09FAB7}"/>
                </c:ext>
              </c:extLst>
            </c:dLbl>
            <c:dLbl>
              <c:idx val="3"/>
              <c:layout>
                <c:manualLayout>
                  <c:x val="9.2947094001787295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C3-4E79-ACA9-A506EF09FAB7}"/>
                </c:ext>
              </c:extLst>
            </c:dLbl>
            <c:dLbl>
              <c:idx val="4"/>
              <c:layout>
                <c:manualLayout>
                  <c:x val="9.2947094001773699E-4"/>
                  <c:y val="9.5817452244961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C3-4E79-ACA9-A506EF09FAB7}"/>
                </c:ext>
              </c:extLst>
            </c:dLbl>
            <c:spPr>
              <a:noFill/>
              <a:ln>
                <a:noFill/>
              </a:ln>
              <a:effectLst/>
            </c:spPr>
            <c:txPr>
              <a:bodyPr wrap="square" lIns="38100" tIns="19050" rIns="38100" bIns="19050" anchor="t" anchorCtr="0">
                <a:spAutoFit/>
              </a:bodyPr>
              <a:lstStyle/>
              <a:p>
                <a:pPr>
                  <a:defRPr sz="20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DinamicaGeneralTipo!$C$6</c:f>
              <c:strCache>
                <c:ptCount val="1"/>
                <c:pt idx="0">
                  <c:v>Total Bogotá</c:v>
                </c:pt>
              </c:strCache>
            </c:strRef>
          </c:cat>
          <c:val>
            <c:numRef>
              <c:f>DinamicaGeneralTipo!$D$6</c:f>
              <c:numCache>
                <c:formatCode>0%</c:formatCode>
                <c:ptCount val="1"/>
                <c:pt idx="0">
                  <c:v>0.47561258498772713</c:v>
                </c:pt>
              </c:numCache>
            </c:numRef>
          </c:val>
          <c:extLst>
            <c:ext xmlns:c16="http://schemas.microsoft.com/office/drawing/2014/chart" uri="{C3380CC4-5D6E-409C-BE32-E72D297353CC}">
              <c16:uniqueId val="{00000005-74C3-4E79-ACA9-A506EF09FAB7}"/>
            </c:ext>
          </c:extLst>
        </c:ser>
        <c:ser>
          <c:idx val="1"/>
          <c:order val="1"/>
          <c:tx>
            <c:strRef>
              <c:f>DinamicaGeneralTipo!$E$5</c:f>
              <c:strCache>
                <c:ptCount val="1"/>
                <c:pt idx="0">
                  <c:v>REGULAR</c:v>
                </c:pt>
              </c:strCache>
            </c:strRef>
          </c:tx>
          <c:spPr>
            <a:solidFill>
              <a:srgbClr val="FFC000"/>
            </a:solidFill>
          </c:spPr>
          <c:invertIfNegative val="0"/>
          <c:dLbls>
            <c:dLbl>
              <c:idx val="0"/>
              <c:layout>
                <c:manualLayout>
                  <c:x val="-1.69419737399407E-3"/>
                  <c:y val="0.1088646967340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C3-4E79-ACA9-A506EF09FAB7}"/>
                </c:ext>
              </c:extLst>
            </c:dLbl>
            <c:spPr>
              <a:noFill/>
              <a:ln>
                <a:noFill/>
              </a:ln>
              <a:effectLst/>
            </c:spPr>
            <c:txPr>
              <a:bodyPr/>
              <a:lstStyle/>
              <a:p>
                <a:pPr algn="ctr">
                  <a:defRPr lang="es-CO" sz="2000" b="1"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DinamicaGeneralTipo!$C$6</c:f>
              <c:strCache>
                <c:ptCount val="1"/>
                <c:pt idx="0">
                  <c:v>Total Bogotá</c:v>
                </c:pt>
              </c:strCache>
            </c:strRef>
          </c:cat>
          <c:val>
            <c:numRef>
              <c:f>DinamicaGeneralTipo!$E$6</c:f>
              <c:numCache>
                <c:formatCode>0%</c:formatCode>
                <c:ptCount val="1"/>
                <c:pt idx="0">
                  <c:v>0.37106296089736091</c:v>
                </c:pt>
              </c:numCache>
            </c:numRef>
          </c:val>
          <c:extLst>
            <c:ext xmlns:c16="http://schemas.microsoft.com/office/drawing/2014/chart" uri="{C3380CC4-5D6E-409C-BE32-E72D297353CC}">
              <c16:uniqueId val="{00000007-74C3-4E79-ACA9-A506EF09FAB7}"/>
            </c:ext>
          </c:extLst>
        </c:ser>
        <c:ser>
          <c:idx val="2"/>
          <c:order val="2"/>
          <c:tx>
            <c:strRef>
              <c:f>DinamicaGeneralTipo!$F$5</c:f>
              <c:strCache>
                <c:ptCount val="1"/>
                <c:pt idx="0">
                  <c:v>MALO</c:v>
                </c:pt>
              </c:strCache>
            </c:strRef>
          </c:tx>
          <c:spPr>
            <a:solidFill>
              <a:srgbClr val="C00000"/>
            </a:solidFill>
          </c:spPr>
          <c:invertIfNegative val="0"/>
          <c:dLbls>
            <c:dLbl>
              <c:idx val="0"/>
              <c:layout>
                <c:manualLayout>
                  <c:x val="1.69419737399407E-3"/>
                  <c:y val="0.1088646967340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C3-4E79-ACA9-A506EF09FAB7}"/>
                </c:ext>
              </c:extLst>
            </c:dLbl>
            <c:spPr>
              <a:noFill/>
              <a:ln>
                <a:noFill/>
              </a:ln>
              <a:effectLst/>
            </c:spPr>
            <c:txPr>
              <a:bodyPr/>
              <a:lstStyle/>
              <a:p>
                <a:pPr algn="ctr">
                  <a:defRPr lang="es-CO" sz="2000" b="1"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DinamicaGeneralTipo!$C$6</c:f>
              <c:strCache>
                <c:ptCount val="1"/>
                <c:pt idx="0">
                  <c:v>Total Bogotá</c:v>
                </c:pt>
              </c:strCache>
            </c:strRef>
          </c:cat>
          <c:val>
            <c:numRef>
              <c:f>DinamicaGeneralTipo!$F$6</c:f>
              <c:numCache>
                <c:formatCode>0%</c:formatCode>
                <c:ptCount val="1"/>
                <c:pt idx="0">
                  <c:v>0.15332445411491191</c:v>
                </c:pt>
              </c:numCache>
            </c:numRef>
          </c:val>
          <c:extLst>
            <c:ext xmlns:c16="http://schemas.microsoft.com/office/drawing/2014/chart" uri="{C3380CC4-5D6E-409C-BE32-E72D297353CC}">
              <c16:uniqueId val="{00000009-74C3-4E79-ACA9-A506EF09FAB7}"/>
            </c:ext>
          </c:extLst>
        </c:ser>
        <c:dLbls>
          <c:showLegendKey val="0"/>
          <c:showVal val="0"/>
          <c:showCatName val="0"/>
          <c:showSerName val="0"/>
          <c:showPercent val="0"/>
          <c:showBubbleSize val="0"/>
        </c:dLbls>
        <c:gapWidth val="208"/>
        <c:shape val="box"/>
        <c:axId val="-2125579360"/>
        <c:axId val="-2125576192"/>
        <c:axId val="0"/>
      </c:bar3DChart>
      <c:catAx>
        <c:axId val="-2125579360"/>
        <c:scaling>
          <c:orientation val="minMax"/>
        </c:scaling>
        <c:delete val="0"/>
        <c:axPos val="b"/>
        <c:numFmt formatCode="General" sourceLinked="0"/>
        <c:majorTickMark val="out"/>
        <c:minorTickMark val="none"/>
        <c:tickLblPos val="nextTo"/>
        <c:txPr>
          <a:bodyPr/>
          <a:lstStyle/>
          <a:p>
            <a:pPr>
              <a:defRPr>
                <a:solidFill>
                  <a:schemeClr val="bg1"/>
                </a:solidFill>
              </a:defRPr>
            </a:pPr>
            <a:endParaRPr lang="es-CO"/>
          </a:p>
        </c:txPr>
        <c:crossAx val="-2125576192"/>
        <c:crosses val="autoZero"/>
        <c:auto val="1"/>
        <c:lblAlgn val="ctr"/>
        <c:lblOffset val="100"/>
        <c:noMultiLvlLbl val="0"/>
      </c:catAx>
      <c:valAx>
        <c:axId val="-2125576192"/>
        <c:scaling>
          <c:orientation val="minMax"/>
        </c:scaling>
        <c:delete val="1"/>
        <c:axPos val="l"/>
        <c:numFmt formatCode="0%" sourceLinked="0"/>
        <c:majorTickMark val="out"/>
        <c:minorTickMark val="none"/>
        <c:tickLblPos val="nextTo"/>
        <c:crossAx val="-2125579360"/>
        <c:crosses val="autoZero"/>
        <c:crossBetween val="between"/>
      </c:valAx>
    </c:plotArea>
    <c:legend>
      <c:legendPos val="t"/>
      <c:overlay val="0"/>
      <c:txPr>
        <a:bodyPr/>
        <a:lstStyle/>
        <a:p>
          <a:pPr>
            <a:defRPr sz="16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948678451413499E-2"/>
          <c:y val="0.102569949805471"/>
          <c:w val="0.97505132154858698"/>
          <c:h val="0.780334439758816"/>
        </c:manualLayout>
      </c:layout>
      <c:bar3DChart>
        <c:barDir val="col"/>
        <c:grouping val="clustered"/>
        <c:varyColors val="0"/>
        <c:ser>
          <c:idx val="0"/>
          <c:order val="0"/>
          <c:tx>
            <c:strRef>
              <c:f>'Datos Visor (2)'!$V$194</c:f>
              <c:strCache>
                <c:ptCount val="1"/>
                <c:pt idx="0">
                  <c:v>BUENO</c:v>
                </c:pt>
              </c:strCache>
            </c:strRef>
          </c:tx>
          <c:spPr>
            <a:solidFill>
              <a:srgbClr val="00B050"/>
            </a:solidFill>
          </c:spPr>
          <c:invertIfNegative val="0"/>
          <c:dLbls>
            <c:dLbl>
              <c:idx val="0"/>
              <c:layout>
                <c:manualLayout>
                  <c:x val="0"/>
                  <c:y val="9.60383851057319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4E-4736-85B6-9D9365E7BD8A}"/>
                </c:ext>
              </c:extLst>
            </c:dLbl>
            <c:dLbl>
              <c:idx val="1"/>
              <c:layout>
                <c:manualLayout>
                  <c:x val="-7.92213650165578E-4"/>
                  <c:y val="7.8875107180727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4E-4736-85B6-9D9365E7BD8A}"/>
                </c:ext>
              </c:extLst>
            </c:dLbl>
            <c:dLbl>
              <c:idx val="2"/>
              <c:layout>
                <c:manualLayout>
                  <c:x val="-2.9047498280225201E-17"/>
                  <c:y val="7.8875107180727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4E-4736-85B6-9D9365E7BD8A}"/>
                </c:ext>
              </c:extLst>
            </c:dLbl>
            <c:dLbl>
              <c:idx val="3"/>
              <c:layout>
                <c:manualLayout>
                  <c:x val="-2.9047498280225201E-17"/>
                  <c:y val="7.8749868965553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4E-4736-85B6-9D9365E7BD8A}"/>
                </c:ext>
              </c:extLst>
            </c:dLbl>
            <c:dLbl>
              <c:idx val="4"/>
              <c:layout>
                <c:manualLayout>
                  <c:x val="-7.9221365016559199E-4"/>
                  <c:y val="8.1391761188161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4E-4736-85B6-9D9365E7BD8A}"/>
                </c:ext>
              </c:extLst>
            </c:dLbl>
            <c:dLbl>
              <c:idx val="5"/>
              <c:layout>
                <c:manualLayout>
                  <c:x val="0"/>
                  <c:y val="7.5905059128488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4E-4736-85B6-9D9365E7BD8A}"/>
                </c:ext>
              </c:extLst>
            </c:dLbl>
            <c:dLbl>
              <c:idx val="6"/>
              <c:layout>
                <c:manualLayout>
                  <c:x val="0"/>
                  <c:y val="7.96843996977636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4E-4736-85B6-9D9365E7BD8A}"/>
                </c:ext>
              </c:extLst>
            </c:dLbl>
            <c:dLbl>
              <c:idx val="7"/>
              <c:layout>
                <c:manualLayout>
                  <c:x val="0"/>
                  <c:y val="7.8875107180727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D4E-4736-85B6-9D9365E7BD8A}"/>
                </c:ext>
              </c:extLst>
            </c:dLbl>
            <c:dLbl>
              <c:idx val="8"/>
              <c:layout>
                <c:manualLayout>
                  <c:x val="0"/>
                  <c:y val="7.8875107180727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D4E-4736-85B6-9D9365E7BD8A}"/>
                </c:ext>
              </c:extLst>
            </c:dLbl>
            <c:dLbl>
              <c:idx val="9"/>
              <c:layout>
                <c:manualLayout>
                  <c:x val="0"/>
                  <c:y val="8.5393241059982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D4E-4736-85B6-9D9365E7BD8A}"/>
                </c:ext>
              </c:extLst>
            </c:dLbl>
            <c:dLbl>
              <c:idx val="10"/>
              <c:layout>
                <c:manualLayout>
                  <c:x val="8.4348921082976402E-4"/>
                  <c:y val="7.78432790376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D4E-4736-85B6-9D9365E7BD8A}"/>
                </c:ext>
              </c:extLst>
            </c:dLbl>
            <c:dLbl>
              <c:idx val="11"/>
              <c:layout>
                <c:manualLayout>
                  <c:x val="8.43489210829823E-4"/>
                  <c:y val="7.3841799165857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D4E-4736-85B6-9D9365E7BD8A}"/>
                </c:ext>
              </c:extLst>
            </c:dLbl>
            <c:dLbl>
              <c:idx val="12"/>
              <c:layout>
                <c:manualLayout>
                  <c:x val="8.43489210829823E-4"/>
                  <c:y val="7.6358453173292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D4E-4736-85B6-9D9365E7BD8A}"/>
                </c:ext>
              </c:extLst>
            </c:dLbl>
            <c:dLbl>
              <c:idx val="13"/>
              <c:layout>
                <c:manualLayout>
                  <c:x val="8.43489210829823E-4"/>
                  <c:y val="7.8875107180727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D4E-4736-85B6-9D9365E7BD8A}"/>
                </c:ext>
              </c:extLst>
            </c:dLbl>
            <c:dLbl>
              <c:idx val="14"/>
              <c:layout>
                <c:manualLayout>
                  <c:x val="8.4348921082970602E-4"/>
                  <c:y val="7.6811649056363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D4E-4736-85B6-9D9365E7BD8A}"/>
                </c:ext>
              </c:extLst>
            </c:dLbl>
            <c:dLbl>
              <c:idx val="15"/>
              <c:layout>
                <c:manualLayout>
                  <c:x val="0"/>
                  <c:y val="8.1844957071233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D4E-4736-85B6-9D9365E7BD8A}"/>
                </c:ext>
              </c:extLst>
            </c:dLbl>
            <c:dLbl>
              <c:idx val="16"/>
              <c:layout>
                <c:manualLayout>
                  <c:x val="8.43489210829823E-4"/>
                  <c:y val="7.8875107180727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D4E-4736-85B6-9D9365E7BD8A}"/>
                </c:ext>
              </c:extLst>
            </c:dLbl>
            <c:dLbl>
              <c:idx val="17"/>
              <c:layout>
                <c:manualLayout>
                  <c:x val="5.1275560664259302E-5"/>
                  <c:y val="8.1391761188161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D4E-4736-85B6-9D9365E7BD8A}"/>
                </c:ext>
              </c:extLst>
            </c:dLbl>
            <c:dLbl>
              <c:idx val="18"/>
              <c:layout>
                <c:manualLayout>
                  <c:x val="2.6074433525018101E-5"/>
                  <c:y val="7.2478248281987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D4E-4736-85B6-9D9365E7BD8A}"/>
                </c:ext>
              </c:extLst>
            </c:dLbl>
            <c:dLbl>
              <c:idx val="19"/>
              <c:layout>
                <c:manualLayout>
                  <c:x val="8.466580930244549E-6"/>
                  <c:y val="6.011914037382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D4E-4736-85B6-9D9365E7BD8A}"/>
                </c:ext>
              </c:extLst>
            </c:dLbl>
            <c:spPr>
              <a:noFill/>
              <a:ln>
                <a:noFill/>
              </a:ln>
              <a:effectLst/>
            </c:spPr>
            <c:txPr>
              <a:bodyPr rot="-5400000" vert="horz"/>
              <a:lstStyle/>
              <a:p>
                <a:pPr>
                  <a:defRPr sz="12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a:noFill/>
                    </a:ln>
                  </c:spPr>
                </c15:leaderLines>
              </c:ext>
            </c:extLst>
          </c:dLbls>
          <c:cat>
            <c:strRef>
              <c:f>'Datos Visor (2)'!$U$195:$U$214</c:f>
              <c:strCache>
                <c:ptCount val="20"/>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pt idx="19">
                  <c:v>20 Sumapaz</c:v>
                </c:pt>
              </c:strCache>
            </c:strRef>
          </c:cat>
          <c:val>
            <c:numRef>
              <c:f>'Datos Visor (2)'!$V$195:$V$214</c:f>
              <c:numCache>
                <c:formatCode>0%</c:formatCode>
                <c:ptCount val="20"/>
                <c:pt idx="0">
                  <c:v>0.41</c:v>
                </c:pt>
                <c:pt idx="1">
                  <c:v>0.39</c:v>
                </c:pt>
                <c:pt idx="2">
                  <c:v>0.46</c:v>
                </c:pt>
                <c:pt idx="3">
                  <c:v>0.46</c:v>
                </c:pt>
                <c:pt idx="4">
                  <c:v>0.28000000000000003</c:v>
                </c:pt>
                <c:pt idx="5">
                  <c:v>0.7</c:v>
                </c:pt>
                <c:pt idx="6">
                  <c:v>0.56000000000000005</c:v>
                </c:pt>
                <c:pt idx="7">
                  <c:v>0.57999999999999996</c:v>
                </c:pt>
                <c:pt idx="8">
                  <c:v>0.51</c:v>
                </c:pt>
                <c:pt idx="9">
                  <c:v>0.48</c:v>
                </c:pt>
                <c:pt idx="10">
                  <c:v>0.44</c:v>
                </c:pt>
                <c:pt idx="11">
                  <c:v>0.55000000000000004</c:v>
                </c:pt>
                <c:pt idx="12">
                  <c:v>0.55000000000000004</c:v>
                </c:pt>
                <c:pt idx="13">
                  <c:v>0.61</c:v>
                </c:pt>
                <c:pt idx="14">
                  <c:v>0.64</c:v>
                </c:pt>
                <c:pt idx="15">
                  <c:v>0.55000000000000004</c:v>
                </c:pt>
                <c:pt idx="16">
                  <c:v>0.63</c:v>
                </c:pt>
                <c:pt idx="17">
                  <c:v>0.5</c:v>
                </c:pt>
                <c:pt idx="18">
                  <c:v>0.36</c:v>
                </c:pt>
                <c:pt idx="19">
                  <c:v>0.08</c:v>
                </c:pt>
              </c:numCache>
            </c:numRef>
          </c:val>
          <c:extLst>
            <c:ext xmlns:c16="http://schemas.microsoft.com/office/drawing/2014/chart" uri="{C3380CC4-5D6E-409C-BE32-E72D297353CC}">
              <c16:uniqueId val="{00000014-5D4E-4736-85B6-9D9365E7BD8A}"/>
            </c:ext>
          </c:extLst>
        </c:ser>
        <c:ser>
          <c:idx val="1"/>
          <c:order val="1"/>
          <c:tx>
            <c:strRef>
              <c:f>'Datos Visor (2)'!$W$194</c:f>
              <c:strCache>
                <c:ptCount val="1"/>
                <c:pt idx="0">
                  <c:v>REGULAR</c:v>
                </c:pt>
              </c:strCache>
            </c:strRef>
          </c:tx>
          <c:spPr>
            <a:solidFill>
              <a:srgbClr val="FFC000"/>
            </a:solidFill>
          </c:spPr>
          <c:invertIfNegative val="0"/>
          <c:dLbls>
            <c:dLbl>
              <c:idx val="0"/>
              <c:layout>
                <c:manualLayout>
                  <c:x val="-1.4048369001953101E-17"/>
                  <c:y val="8.81506719903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D4E-4736-85B6-9D9365E7BD8A}"/>
                </c:ext>
              </c:extLst>
            </c:dLbl>
            <c:dLbl>
              <c:idx val="1"/>
              <c:layout>
                <c:manualLayout>
                  <c:x val="0"/>
                  <c:y val="8.9138478879143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D4E-4736-85B6-9D9365E7BD8A}"/>
                </c:ext>
              </c:extLst>
            </c:dLbl>
            <c:dLbl>
              <c:idx val="2"/>
              <c:layout>
                <c:manualLayout>
                  <c:x val="2.18388975529864E-4"/>
                  <c:y val="8.0811543634321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D4E-4736-85B6-9D9365E7BD8A}"/>
                </c:ext>
              </c:extLst>
            </c:dLbl>
            <c:dLbl>
              <c:idx val="3"/>
              <c:layout>
                <c:manualLayout>
                  <c:x val="0"/>
                  <c:y val="6.96477060896883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D4E-4736-85B6-9D9365E7BD8A}"/>
                </c:ext>
              </c:extLst>
            </c:dLbl>
            <c:dLbl>
              <c:idx val="4"/>
              <c:layout>
                <c:manualLayout>
                  <c:x val="0"/>
                  <c:y val="8.6087203448489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D4E-4736-85B6-9D9365E7BD8A}"/>
                </c:ext>
              </c:extLst>
            </c:dLbl>
            <c:dLbl>
              <c:idx val="5"/>
              <c:layout>
                <c:manualLayout>
                  <c:x val="-7.4093808950130395E-4"/>
                  <c:y val="7.7052217400066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D4E-4736-85B6-9D9365E7BD8A}"/>
                </c:ext>
              </c:extLst>
            </c:dLbl>
            <c:dLbl>
              <c:idx val="6"/>
              <c:layout>
                <c:manualLayout>
                  <c:x val="-7.6626397469557305E-4"/>
                  <c:y val="8.21013783535651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D4E-4736-85B6-9D9365E7BD8A}"/>
                </c:ext>
              </c:extLst>
            </c:dLbl>
            <c:dLbl>
              <c:idx val="7"/>
              <c:layout>
                <c:manualLayout>
                  <c:x val="9.9762778796046105E-4"/>
                  <c:y val="8.1975743814926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D4E-4736-85B6-9D9365E7BD8A}"/>
                </c:ext>
              </c:extLst>
            </c:dLbl>
            <c:dLbl>
              <c:idx val="8"/>
              <c:layout>
                <c:manualLayout>
                  <c:x val="3.0883856550936701E-4"/>
                  <c:y val="8.1069550210517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D4E-4736-85B6-9D9365E7BD8A}"/>
                </c:ext>
              </c:extLst>
            </c:dLbl>
            <c:dLbl>
              <c:idx val="9"/>
              <c:layout>
                <c:manualLayout>
                  <c:x val="3.8615862672338402E-4"/>
                  <c:y val="9.0008295868457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D4E-4736-85B6-9D9365E7BD8A}"/>
                </c:ext>
              </c:extLst>
            </c:dLbl>
            <c:dLbl>
              <c:idx val="10"/>
              <c:layout>
                <c:manualLayout>
                  <c:x val="0"/>
                  <c:y val="8.1391761188161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D4E-4736-85B6-9D9365E7BD8A}"/>
                </c:ext>
              </c:extLst>
            </c:dLbl>
            <c:dLbl>
              <c:idx val="11"/>
              <c:layout>
                <c:manualLayout>
                  <c:x val="0"/>
                  <c:y val="8.1391761188161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D4E-4736-85B6-9D9365E7BD8A}"/>
                </c:ext>
              </c:extLst>
            </c:dLbl>
            <c:dLbl>
              <c:idx val="12"/>
              <c:layout>
                <c:manualLayout>
                  <c:x val="1.3455156247299E-3"/>
                  <c:y val="8.0114806981554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D4E-4736-85B6-9D9365E7BD8A}"/>
                </c:ext>
              </c:extLst>
            </c:dLbl>
            <c:dLbl>
              <c:idx val="13"/>
              <c:layout>
                <c:manualLayout>
                  <c:x val="0"/>
                  <c:y val="8.2136849303748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D4E-4736-85B6-9D9365E7BD8A}"/>
                </c:ext>
              </c:extLst>
            </c:dLbl>
            <c:dLbl>
              <c:idx val="14"/>
              <c:layout>
                <c:manualLayout>
                  <c:x val="7.8185873158859599E-4"/>
                  <c:y val="8.31789818569061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5D4E-4736-85B6-9D9365E7BD8A}"/>
                </c:ext>
              </c:extLst>
            </c:dLbl>
            <c:dLbl>
              <c:idx val="15"/>
              <c:layout>
                <c:manualLayout>
                  <c:x val="9.5938944405876898E-4"/>
                  <c:y val="8.5447933698254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5D4E-4736-85B6-9D9365E7BD8A}"/>
                </c:ext>
              </c:extLst>
            </c:dLbl>
            <c:dLbl>
              <c:idx val="16"/>
              <c:layout>
                <c:manualLayout>
                  <c:x val="6.1611765532954802E-4"/>
                  <c:y val="8.0498844419854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5D4E-4736-85B6-9D9365E7BD8A}"/>
                </c:ext>
              </c:extLst>
            </c:dLbl>
            <c:dLbl>
              <c:idx val="17"/>
              <c:layout>
                <c:manualLayout>
                  <c:x val="8.4348921082970602E-4"/>
                  <c:y val="8.1391761188161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D4E-4736-85B6-9D9365E7BD8A}"/>
                </c:ext>
              </c:extLst>
            </c:dLbl>
            <c:dLbl>
              <c:idx val="18"/>
              <c:layout>
                <c:manualLayout>
                  <c:x val="5.7925165003444199E-4"/>
                  <c:y val="8.5279496225316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5D4E-4736-85B6-9D9365E7BD8A}"/>
                </c:ext>
              </c:extLst>
            </c:dLbl>
            <c:dLbl>
              <c:idx val="19"/>
              <c:layout>
                <c:manualLayout>
                  <c:x val="-1.16189993120901E-16"/>
                  <c:y val="8.23431356676652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5D4E-4736-85B6-9D9365E7BD8A}"/>
                </c:ext>
              </c:extLst>
            </c:dLbl>
            <c:spPr>
              <a:noFill/>
              <a:ln>
                <a:noFill/>
              </a:ln>
              <a:effectLst/>
            </c:spPr>
            <c:txPr>
              <a:bodyPr rot="-5400000" vert="horz"/>
              <a:lstStyle/>
              <a:p>
                <a:pPr>
                  <a:defRPr sz="12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(2)'!$U$195:$U$214</c:f>
              <c:strCache>
                <c:ptCount val="20"/>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pt idx="19">
                  <c:v>20 Sumapaz</c:v>
                </c:pt>
              </c:strCache>
            </c:strRef>
          </c:cat>
          <c:val>
            <c:numRef>
              <c:f>'Datos Visor (2)'!$W$195:$W$214</c:f>
              <c:numCache>
                <c:formatCode>0%</c:formatCode>
                <c:ptCount val="20"/>
                <c:pt idx="0">
                  <c:v>0.46</c:v>
                </c:pt>
                <c:pt idx="1">
                  <c:v>0.51</c:v>
                </c:pt>
                <c:pt idx="2">
                  <c:v>0.41</c:v>
                </c:pt>
                <c:pt idx="3">
                  <c:v>0.4</c:v>
                </c:pt>
                <c:pt idx="4">
                  <c:v>0.38</c:v>
                </c:pt>
                <c:pt idx="5">
                  <c:v>0.26</c:v>
                </c:pt>
                <c:pt idx="6">
                  <c:v>0.26</c:v>
                </c:pt>
                <c:pt idx="7">
                  <c:v>0.28000000000000003</c:v>
                </c:pt>
                <c:pt idx="8">
                  <c:v>0.39</c:v>
                </c:pt>
                <c:pt idx="9">
                  <c:v>0.38</c:v>
                </c:pt>
                <c:pt idx="10">
                  <c:v>0.39</c:v>
                </c:pt>
                <c:pt idx="11">
                  <c:v>0.39</c:v>
                </c:pt>
                <c:pt idx="12">
                  <c:v>0.41</c:v>
                </c:pt>
                <c:pt idx="13">
                  <c:v>0.36</c:v>
                </c:pt>
                <c:pt idx="14">
                  <c:v>0.34</c:v>
                </c:pt>
                <c:pt idx="15">
                  <c:v>0.38</c:v>
                </c:pt>
                <c:pt idx="16">
                  <c:v>0.28999999999999998</c:v>
                </c:pt>
                <c:pt idx="17">
                  <c:v>0.39</c:v>
                </c:pt>
                <c:pt idx="18">
                  <c:v>0.34</c:v>
                </c:pt>
                <c:pt idx="19">
                  <c:v>0.32</c:v>
                </c:pt>
              </c:numCache>
            </c:numRef>
          </c:val>
          <c:extLst>
            <c:ext xmlns:c16="http://schemas.microsoft.com/office/drawing/2014/chart" uri="{C3380CC4-5D6E-409C-BE32-E72D297353CC}">
              <c16:uniqueId val="{00000029-5D4E-4736-85B6-9D9365E7BD8A}"/>
            </c:ext>
          </c:extLst>
        </c:ser>
        <c:ser>
          <c:idx val="5"/>
          <c:order val="2"/>
          <c:tx>
            <c:strRef>
              <c:f>'Datos Visor (2)'!$X$194</c:f>
              <c:strCache>
                <c:ptCount val="1"/>
                <c:pt idx="0">
                  <c:v>MALO</c:v>
                </c:pt>
              </c:strCache>
            </c:strRef>
          </c:tx>
          <c:spPr>
            <a:solidFill>
              <a:srgbClr val="C00000"/>
            </a:solidFill>
          </c:spPr>
          <c:invertIfNegative val="0"/>
          <c:dLbls>
            <c:dLbl>
              <c:idx val="0"/>
              <c:layout>
                <c:manualLayout>
                  <c:x val="0"/>
                  <c:y val="7.8391196229061405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D4E-4736-85B6-9D9365E7BD8A}"/>
                </c:ext>
              </c:extLst>
            </c:dLbl>
            <c:dLbl>
              <c:idx val="1"/>
              <c:layout>
                <c:manualLayout>
                  <c:x val="-1.4523749140112601E-17"/>
                  <c:y val="8.0346458047278496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D4E-4736-85B6-9D9365E7BD8A}"/>
                </c:ext>
              </c:extLst>
            </c:dLbl>
            <c:dLbl>
              <c:idx val="2"/>
              <c:layout>
                <c:manualLayout>
                  <c:x val="7.8185873158856704E-4"/>
                  <c:y val="7.9253199767041094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D4E-4736-85B6-9D9365E7BD8A}"/>
                </c:ext>
              </c:extLst>
            </c:dLbl>
            <c:dLbl>
              <c:idx val="3"/>
              <c:layout>
                <c:manualLayout>
                  <c:x val="0"/>
                  <c:y val="7.4102976329779094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D4E-4736-85B6-9D9365E7BD8A}"/>
                </c:ext>
              </c:extLst>
            </c:dLbl>
            <c:dLbl>
              <c:idx val="4"/>
              <c:layout>
                <c:manualLayout>
                  <c:x val="7.6626397469557305E-4"/>
                  <c:y val="8.0246188210447003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D4E-4736-85B6-9D9365E7BD8A}"/>
                </c:ext>
              </c:extLst>
            </c:dLbl>
            <c:dLbl>
              <c:idx val="5"/>
              <c:layout>
                <c:manualLayout>
                  <c:x val="3.0651340996168601E-3"/>
                  <c:y val="-1.1653287436395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D4E-4736-85B6-9D9365E7BD8A}"/>
                </c:ext>
              </c:extLst>
            </c:dLbl>
            <c:dLbl>
              <c:idx val="6"/>
              <c:layout>
                <c:manualLayout>
                  <c:x val="0"/>
                  <c:y val="7.2696226188143101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D4E-4736-85B6-9D9365E7BD8A}"/>
                </c:ext>
              </c:extLst>
            </c:dLbl>
            <c:dLbl>
              <c:idx val="7"/>
              <c:layout>
                <c:manualLayout>
                  <c:x val="-5.8094996560450304E-17"/>
                  <c:y val="8.3424504243930803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D4E-4736-85B6-9D9365E7BD8A}"/>
                </c:ext>
              </c:extLst>
            </c:dLbl>
            <c:dLbl>
              <c:idx val="8"/>
              <c:layout>
                <c:manualLayout>
                  <c:x val="7.9221365016550504E-4"/>
                  <c:y val="8.0246188210447003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D4E-4736-85B6-9D9365E7BD8A}"/>
                </c:ext>
              </c:extLst>
            </c:dLbl>
            <c:dLbl>
              <c:idx val="9"/>
              <c:layout>
                <c:manualLayout>
                  <c:x val="7.6626397469551505E-4"/>
                  <c:y val="7.9052660093377899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D4E-4736-85B6-9D9365E7BD8A}"/>
                </c:ext>
              </c:extLst>
            </c:dLbl>
            <c:dLbl>
              <c:idx val="10"/>
              <c:layout>
                <c:manualLayout>
                  <c:x val="7.6626397469557305E-4"/>
                  <c:y val="7.8391196229061405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D4E-4736-85B6-9D9365E7BD8A}"/>
                </c:ext>
              </c:extLst>
            </c:dLbl>
            <c:dLbl>
              <c:idx val="11"/>
              <c:layout>
                <c:manualLayout>
                  <c:x val="0"/>
                  <c:y val="5.6143776641606399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D4E-4736-85B6-9D9365E7BD8A}"/>
                </c:ext>
              </c:extLst>
            </c:dLbl>
            <c:dLbl>
              <c:idx val="12"/>
              <c:layout>
                <c:manualLayout>
                  <c:x val="2.298850574712640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D4E-4736-85B6-9D9365E7BD8A}"/>
                </c:ext>
              </c:extLst>
            </c:dLbl>
            <c:dLbl>
              <c:idx val="13"/>
              <c:layout>
                <c:manualLayout>
                  <c:x val="3.06513409961674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D4E-4736-85B6-9D9365E7BD8A}"/>
                </c:ext>
              </c:extLst>
            </c:dLbl>
            <c:dLbl>
              <c:idx val="14"/>
              <c:layout>
                <c:manualLayout>
                  <c:x val="3.83141762452107E-3"/>
                  <c:y val="-1.1653287436395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D4E-4736-85B6-9D9365E7BD8A}"/>
                </c:ext>
              </c:extLst>
            </c:dLbl>
            <c:dLbl>
              <c:idx val="15"/>
              <c:layout>
                <c:manualLayout>
                  <c:x val="7.9221365016544703E-4"/>
                  <c:y val="5.7998768622991997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D4E-4736-85B6-9D9365E7BD8A}"/>
                </c:ext>
              </c:extLst>
            </c:dLbl>
            <c:dLbl>
              <c:idx val="16"/>
              <c:layout>
                <c:manualLayout>
                  <c:x val="-1.12386952015625E-16"/>
                  <c:y val="6.3564120306358995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5D4E-4736-85B6-9D9365E7BD8A}"/>
                </c:ext>
              </c:extLst>
            </c:dLbl>
            <c:dLbl>
              <c:idx val="17"/>
              <c:layout>
                <c:manualLayout>
                  <c:x val="0"/>
                  <c:y val="7.7729534203012304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5D4E-4736-85B6-9D9365E7BD8A}"/>
                </c:ext>
              </c:extLst>
            </c:dLbl>
            <c:dLbl>
              <c:idx val="18"/>
              <c:layout>
                <c:manualLayout>
                  <c:x val="7.6626397469545704E-4"/>
                  <c:y val="8.0907850236496104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5D4E-4736-85B6-9D9365E7BD8A}"/>
                </c:ext>
              </c:extLst>
            </c:dLbl>
            <c:dLbl>
              <c:idx val="19"/>
              <c:layout>
                <c:manualLayout>
                  <c:x val="7.8061115103703798E-4"/>
                  <c:y val="7.4343544673481907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5D4E-4736-85B6-9D9365E7BD8A}"/>
                </c:ext>
              </c:extLst>
            </c:dLbl>
            <c:spPr>
              <a:noFill/>
              <a:ln>
                <a:noFill/>
              </a:ln>
              <a:effectLst/>
            </c:spPr>
            <c:txPr>
              <a:bodyPr rot="-5400000" vert="horz" wrap="square" lIns="38100" tIns="19050" rIns="38100" bIns="19050" anchor="ctr">
                <a:spAutoFit/>
              </a:bodyPr>
              <a:lstStyle/>
              <a:p>
                <a:pPr>
                  <a:defRPr sz="1200"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(2)'!$U$195:$U$214</c:f>
              <c:strCache>
                <c:ptCount val="20"/>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pt idx="19">
                  <c:v>20 Sumapaz</c:v>
                </c:pt>
              </c:strCache>
            </c:strRef>
          </c:cat>
          <c:val>
            <c:numRef>
              <c:f>'Datos Visor (2)'!$X$195:$X$214</c:f>
              <c:numCache>
                <c:formatCode>0%</c:formatCode>
                <c:ptCount val="20"/>
                <c:pt idx="0">
                  <c:v>0.13</c:v>
                </c:pt>
                <c:pt idx="1">
                  <c:v>0.1</c:v>
                </c:pt>
                <c:pt idx="2">
                  <c:v>0.13</c:v>
                </c:pt>
                <c:pt idx="3">
                  <c:v>0.14000000000000001</c:v>
                </c:pt>
                <c:pt idx="4">
                  <c:v>0.34</c:v>
                </c:pt>
                <c:pt idx="5">
                  <c:v>0.04</c:v>
                </c:pt>
                <c:pt idx="6">
                  <c:v>0.18</c:v>
                </c:pt>
                <c:pt idx="7">
                  <c:v>0.14000000000000001</c:v>
                </c:pt>
                <c:pt idx="8">
                  <c:v>0.1</c:v>
                </c:pt>
                <c:pt idx="9">
                  <c:v>0.14000000000000001</c:v>
                </c:pt>
                <c:pt idx="10">
                  <c:v>0.17</c:v>
                </c:pt>
                <c:pt idx="11">
                  <c:v>0.06</c:v>
                </c:pt>
                <c:pt idx="12">
                  <c:v>0.04</c:v>
                </c:pt>
                <c:pt idx="13">
                  <c:v>0.03</c:v>
                </c:pt>
                <c:pt idx="14">
                  <c:v>0.02</c:v>
                </c:pt>
                <c:pt idx="15">
                  <c:v>7.0000000000000007E-2</c:v>
                </c:pt>
                <c:pt idx="16">
                  <c:v>0.08</c:v>
                </c:pt>
                <c:pt idx="17">
                  <c:v>0.11</c:v>
                </c:pt>
                <c:pt idx="18">
                  <c:v>0.3</c:v>
                </c:pt>
                <c:pt idx="19">
                  <c:v>0.6</c:v>
                </c:pt>
              </c:numCache>
            </c:numRef>
          </c:val>
          <c:extLst>
            <c:ext xmlns:c16="http://schemas.microsoft.com/office/drawing/2014/chart" uri="{C3380CC4-5D6E-409C-BE32-E72D297353CC}">
              <c16:uniqueId val="{0000003E-5D4E-4736-85B6-9D9365E7BD8A}"/>
            </c:ext>
          </c:extLst>
        </c:ser>
        <c:dLbls>
          <c:showLegendKey val="0"/>
          <c:showVal val="0"/>
          <c:showCatName val="0"/>
          <c:showSerName val="0"/>
          <c:showPercent val="0"/>
          <c:showBubbleSize val="0"/>
        </c:dLbls>
        <c:gapWidth val="150"/>
        <c:shape val="box"/>
        <c:axId val="-2124697824"/>
        <c:axId val="-2124695040"/>
        <c:axId val="0"/>
      </c:bar3DChart>
      <c:catAx>
        <c:axId val="-2124697824"/>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1100">
                <a:solidFill>
                  <a:schemeClr val="tx1">
                    <a:lumMod val="65000"/>
                    <a:lumOff val="35000"/>
                  </a:schemeClr>
                </a:solidFill>
              </a:defRPr>
            </a:pPr>
            <a:endParaRPr lang="es-CO"/>
          </a:p>
        </c:txPr>
        <c:crossAx val="-2124695040"/>
        <c:crosses val="autoZero"/>
        <c:auto val="1"/>
        <c:lblAlgn val="ctr"/>
        <c:lblOffset val="100"/>
        <c:noMultiLvlLbl val="0"/>
      </c:catAx>
      <c:valAx>
        <c:axId val="-2124695040"/>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sz="1400">
                <a:solidFill>
                  <a:schemeClr val="tx1">
                    <a:lumMod val="65000"/>
                    <a:lumOff val="35000"/>
                  </a:schemeClr>
                </a:solidFill>
              </a:defRPr>
            </a:pPr>
            <a:endParaRPr lang="es-CO"/>
          </a:p>
        </c:txPr>
        <c:crossAx val="-2124697824"/>
        <c:crosses val="autoZero"/>
        <c:crossBetween val="between"/>
      </c:valAx>
      <c:spPr>
        <a:noFill/>
        <a:ln>
          <a:noFill/>
        </a:ln>
        <a:effectLst/>
      </c:spPr>
    </c:plotArea>
    <c:legend>
      <c:legendPos val="t"/>
      <c:layout>
        <c:manualLayout>
          <c:xMode val="edge"/>
          <c:yMode val="edge"/>
          <c:x val="0.398766974617419"/>
          <c:y val="3.8752647116309302E-3"/>
          <c:w val="0.21944834606281799"/>
          <c:h val="8.5647072814505704E-2"/>
        </c:manualLayout>
      </c:layout>
      <c:overlay val="0"/>
      <c:spPr>
        <a:noFill/>
        <a:ln>
          <a:noFill/>
        </a:ln>
        <a:effectLst/>
      </c:spPr>
      <c:txPr>
        <a:bodyPr rot="0" vert="horz"/>
        <a:lstStyle/>
        <a:p>
          <a:pPr>
            <a:defRPr sz="1600"/>
          </a:pPr>
          <a:endParaRPr lang="es-CO"/>
        </a:p>
      </c:txPr>
    </c:legend>
    <c:plotVisOnly val="1"/>
    <c:dispBlanksAs val="gap"/>
    <c:showDLblsOverMax val="0"/>
  </c:chart>
  <c:spPr>
    <a:no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948678451413499E-2"/>
          <c:y val="0.102569949805471"/>
          <c:w val="0.95889097119158995"/>
          <c:h val="0.726945839026508"/>
        </c:manualLayout>
      </c:layout>
      <c:bar3DChart>
        <c:barDir val="col"/>
        <c:grouping val="clustered"/>
        <c:varyColors val="0"/>
        <c:ser>
          <c:idx val="0"/>
          <c:order val="0"/>
          <c:tx>
            <c:strRef>
              <c:f>'Datos Visor (2)'!$V$120</c:f>
              <c:strCache>
                <c:ptCount val="1"/>
                <c:pt idx="0">
                  <c:v>BUENO</c:v>
                </c:pt>
              </c:strCache>
            </c:strRef>
          </c:tx>
          <c:spPr>
            <a:solidFill>
              <a:srgbClr val="00B050"/>
            </a:solidFill>
          </c:spPr>
          <c:invertIfNegative val="0"/>
          <c:dLbls>
            <c:dLbl>
              <c:idx val="0"/>
              <c:layout>
                <c:manualLayout>
                  <c:x val="0"/>
                  <c:y val="9.60383851057319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AD-43D5-9A70-6D57F05D37ED}"/>
                </c:ext>
              </c:extLst>
            </c:dLbl>
            <c:dLbl>
              <c:idx val="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AD-43D5-9A70-6D57F05D37ED}"/>
                </c:ext>
              </c:extLst>
            </c:dLbl>
            <c:dLbl>
              <c:idx val="2"/>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AD-43D5-9A70-6D57F05D37ED}"/>
                </c:ext>
              </c:extLst>
            </c:dLbl>
            <c:dLbl>
              <c:idx val="3"/>
              <c:layout>
                <c:manualLayout>
                  <c:x val="0"/>
                  <c:y val="0.12404958076156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AD-43D5-9A70-6D57F05D37ED}"/>
                </c:ext>
              </c:extLst>
            </c:dLbl>
            <c:dLbl>
              <c:idx val="4"/>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AD-43D5-9A70-6D57F05D37ED}"/>
                </c:ext>
              </c:extLst>
            </c:dLbl>
            <c:dLbl>
              <c:idx val="5"/>
              <c:layout>
                <c:manualLayout>
                  <c:x val="0"/>
                  <c:y val="9.60383851057319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AD-43D5-9A70-6D57F05D37ED}"/>
                </c:ext>
              </c:extLst>
            </c:dLbl>
            <c:dLbl>
              <c:idx val="6"/>
              <c:layout>
                <c:manualLayout>
                  <c:x val="0"/>
                  <c:y val="9.2267574916196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AD-43D5-9A70-6D57F05D37ED}"/>
                </c:ext>
              </c:extLst>
            </c:dLbl>
            <c:dLbl>
              <c:idx val="7"/>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BAD-43D5-9A70-6D57F05D37ED}"/>
                </c:ext>
              </c:extLst>
            </c:dLbl>
            <c:dLbl>
              <c:idx val="8"/>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BAD-43D5-9A70-6D57F05D37ED}"/>
                </c:ext>
              </c:extLst>
            </c:dLbl>
            <c:dLbl>
              <c:idx val="9"/>
              <c:layout>
                <c:manualLayout>
                  <c:x val="-6.1856260150476898E-17"/>
                  <c:y val="0.1080431832439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BAD-43D5-9A70-6D57F05D37ED}"/>
                </c:ext>
              </c:extLst>
            </c:dLbl>
            <c:dLbl>
              <c:idx val="10"/>
              <c:layout>
                <c:manualLayout>
                  <c:x val="8.4350420071727496E-4"/>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BAD-43D5-9A70-6D57F05D37ED}"/>
                </c:ext>
              </c:extLst>
            </c:dLbl>
            <c:dLbl>
              <c:idx val="11"/>
              <c:layout>
                <c:manualLayout>
                  <c:x val="8.4350420071746101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BAD-43D5-9A70-6D57F05D37ED}"/>
                </c:ext>
              </c:extLst>
            </c:dLbl>
            <c:dLbl>
              <c:idx val="12"/>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BAD-43D5-9A70-6D57F05D37ED}"/>
                </c:ext>
              </c:extLst>
            </c:dLbl>
            <c:dLbl>
              <c:idx val="13"/>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BAD-43D5-9A70-6D57F05D37ED}"/>
                </c:ext>
              </c:extLst>
            </c:dLbl>
            <c:dLbl>
              <c:idx val="14"/>
              <c:layout>
                <c:manualLayout>
                  <c:x val="8.4350420071733698E-4"/>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BAD-43D5-9A70-6D57F05D37ED}"/>
                </c:ext>
              </c:extLst>
            </c:dLbl>
            <c:dLbl>
              <c:idx val="15"/>
              <c:layout>
                <c:manualLayout>
                  <c:x val="0"/>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BAD-43D5-9A70-6D57F05D37ED}"/>
                </c:ext>
              </c:extLst>
            </c:dLbl>
            <c:dLbl>
              <c:idx val="16"/>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BAD-43D5-9A70-6D57F05D37ED}"/>
                </c:ext>
              </c:extLst>
            </c:dLbl>
            <c:dLbl>
              <c:idx val="17"/>
              <c:layout>
                <c:manualLayout>
                  <c:x val="8.4350420071721305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BAD-43D5-9A70-6D57F05D37ED}"/>
                </c:ext>
              </c:extLst>
            </c:dLbl>
            <c:dLbl>
              <c:idx val="18"/>
              <c:layout>
                <c:manualLayout>
                  <c:x val="1.61052712767292E-3"/>
                  <c:y val="0.1026780016758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BAD-43D5-9A70-6D57F05D37ED}"/>
                </c:ext>
              </c:extLst>
            </c:dLbl>
            <c:spPr>
              <a:noFill/>
              <a:ln>
                <a:noFill/>
              </a:ln>
              <a:effectLst/>
            </c:spPr>
            <c:txPr>
              <a:bodyPr rot="-5400000" vert="horz"/>
              <a:lstStyle/>
              <a:p>
                <a:pPr>
                  <a:defRPr sz="12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'Datos Visor (2)'!$U$121:$U$139</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(2)'!$V$121:$V$139</c:f>
              <c:numCache>
                <c:formatCode>0%</c:formatCode>
                <c:ptCount val="19"/>
                <c:pt idx="0">
                  <c:v>0.42</c:v>
                </c:pt>
                <c:pt idx="1">
                  <c:v>0.43</c:v>
                </c:pt>
                <c:pt idx="2">
                  <c:v>0.54</c:v>
                </c:pt>
                <c:pt idx="3">
                  <c:v>0.46</c:v>
                </c:pt>
                <c:pt idx="4">
                  <c:v>0.34</c:v>
                </c:pt>
                <c:pt idx="5">
                  <c:v>0.7</c:v>
                </c:pt>
                <c:pt idx="6">
                  <c:v>0.56000000000000005</c:v>
                </c:pt>
                <c:pt idx="7">
                  <c:v>0.57999999999999996</c:v>
                </c:pt>
                <c:pt idx="8">
                  <c:v>0.51</c:v>
                </c:pt>
                <c:pt idx="9">
                  <c:v>0.48</c:v>
                </c:pt>
                <c:pt idx="10">
                  <c:v>0.46</c:v>
                </c:pt>
                <c:pt idx="11">
                  <c:v>0.55000000000000004</c:v>
                </c:pt>
                <c:pt idx="12">
                  <c:v>0.55000000000000004</c:v>
                </c:pt>
                <c:pt idx="13">
                  <c:v>0.61</c:v>
                </c:pt>
                <c:pt idx="14">
                  <c:v>0.64</c:v>
                </c:pt>
                <c:pt idx="15">
                  <c:v>0.55000000000000004</c:v>
                </c:pt>
                <c:pt idx="16">
                  <c:v>0.63</c:v>
                </c:pt>
                <c:pt idx="17">
                  <c:v>0.5</c:v>
                </c:pt>
                <c:pt idx="18">
                  <c:v>0.46</c:v>
                </c:pt>
              </c:numCache>
            </c:numRef>
          </c:val>
          <c:extLst>
            <c:ext xmlns:c16="http://schemas.microsoft.com/office/drawing/2014/chart" uri="{C3380CC4-5D6E-409C-BE32-E72D297353CC}">
              <c16:uniqueId val="{00000013-5BAD-43D5-9A70-6D57F05D37ED}"/>
            </c:ext>
          </c:extLst>
        </c:ser>
        <c:ser>
          <c:idx val="1"/>
          <c:order val="1"/>
          <c:tx>
            <c:strRef>
              <c:f>'Datos Visor (2)'!$W$120</c:f>
              <c:strCache>
                <c:ptCount val="1"/>
                <c:pt idx="0">
                  <c:v>REGULAR</c:v>
                </c:pt>
              </c:strCache>
            </c:strRef>
          </c:tx>
          <c:spPr>
            <a:solidFill>
              <a:srgbClr val="FFC000"/>
            </a:solidFill>
          </c:spPr>
          <c:invertIfNegative val="0"/>
          <c:dLbls>
            <c:dLbl>
              <c:idx val="0"/>
              <c:layout>
                <c:manualLayout>
                  <c:x val="-1.4048369001953101E-17"/>
                  <c:y val="8.81506719903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BAD-43D5-9A70-6D57F05D37ED}"/>
                </c:ext>
              </c:extLst>
            </c:dLbl>
            <c:dLbl>
              <c:idx val="1"/>
              <c:layout>
                <c:manualLayout>
                  <c:x val="0"/>
                  <c:y val="8.9138478879143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BAD-43D5-9A70-6D57F05D37ED}"/>
                </c:ext>
              </c:extLst>
            </c:dLbl>
            <c:dLbl>
              <c:idx val="2"/>
              <c:layout>
                <c:manualLayout>
                  <c:x val="2.1836063595498799E-4"/>
                  <c:y val="9.5911500726357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BAD-43D5-9A70-6D57F05D37ED}"/>
                </c:ext>
              </c:extLst>
            </c:dLbl>
            <c:dLbl>
              <c:idx val="3"/>
              <c:layout>
                <c:manualLayout>
                  <c:x val="-2.8096738003906201E-17"/>
                  <c:y val="0.104880798505492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BAD-43D5-9A70-6D57F05D37ED}"/>
                </c:ext>
              </c:extLst>
            </c:dLbl>
            <c:dLbl>
              <c:idx val="4"/>
              <c:layout>
                <c:manualLayout>
                  <c:x val="-5.6193476007812402E-17"/>
                  <c:y val="9.6153745090359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BAD-43D5-9A70-6D57F05D37ED}"/>
                </c:ext>
              </c:extLst>
            </c:dLbl>
            <c:dLbl>
              <c:idx val="5"/>
              <c:layout>
                <c:manualLayout>
                  <c:x val="8.4351525024889201E-4"/>
                  <c:y val="9.2152208540365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BAD-43D5-9A70-6D57F05D37ED}"/>
                </c:ext>
              </c:extLst>
            </c:dLbl>
            <c:dLbl>
              <c:idx val="6"/>
              <c:layout>
                <c:manualLayout>
                  <c:x val="-7.6628352490427096E-4"/>
                  <c:y val="9.21679744442204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BAD-43D5-9A70-6D57F05D37ED}"/>
                </c:ext>
              </c:extLst>
            </c:dLbl>
            <c:dLbl>
              <c:idx val="7"/>
              <c:layout>
                <c:manualLayout>
                  <c:x val="9.9761667722569197E-4"/>
                  <c:y val="0.1021090024562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BAD-43D5-9A70-6D57F05D37ED}"/>
                </c:ext>
              </c:extLst>
            </c:dLbl>
            <c:dLbl>
              <c:idx val="8"/>
              <c:layout>
                <c:manualLayout>
                  <c:x val="3.0886656409322502E-4"/>
                  <c:y val="9.61695109942154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BAD-43D5-9A70-6D57F05D37ED}"/>
                </c:ext>
              </c:extLst>
            </c:dLbl>
            <c:dLbl>
              <c:idx val="9"/>
              <c:layout>
                <c:manualLayout>
                  <c:x val="3.8615862672338402E-4"/>
                  <c:y val="9.0008295868457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BAD-43D5-9A70-6D57F05D37ED}"/>
                </c:ext>
              </c:extLst>
            </c:dLbl>
            <c:dLbl>
              <c:idx val="10"/>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BAD-43D5-9A70-6D57F05D37ED}"/>
                </c:ext>
              </c:extLst>
            </c:dLbl>
            <c:dLbl>
              <c:idx val="1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BAD-43D5-9A70-6D57F05D37ED}"/>
                </c:ext>
              </c:extLst>
            </c:dLbl>
            <c:dLbl>
              <c:idx val="12"/>
              <c:layout>
                <c:manualLayout>
                  <c:x val="1.3455214649891801E-3"/>
                  <c:y val="9.7731336485679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BAD-43D5-9A70-6D57F05D37ED}"/>
                </c:ext>
              </c:extLst>
            </c:dLbl>
            <c:dLbl>
              <c:idx val="13"/>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BAD-43D5-9A70-6D57F05D37ED}"/>
                </c:ext>
              </c:extLst>
            </c:dLbl>
            <c:dLbl>
              <c:idx val="14"/>
              <c:layout>
                <c:manualLayout>
                  <c:x val="-1.2371252030095101E-16"/>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BAD-43D5-9A70-6D57F05D37ED}"/>
                </c:ext>
              </c:extLst>
            </c:dLbl>
            <c:dLbl>
              <c:idx val="15"/>
              <c:layout>
                <c:manualLayout>
                  <c:x val="9.5936283826579397E-4"/>
                  <c:y val="9.8031138911376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5BAD-43D5-9A70-6D57F05D37ED}"/>
                </c:ext>
              </c:extLst>
            </c:dLbl>
            <c:dLbl>
              <c:idx val="16"/>
              <c:layout>
                <c:manualLayout>
                  <c:x val="6.1610402147996095E-4"/>
                  <c:y val="9.5598685173668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5BAD-43D5-9A70-6D57F05D37ED}"/>
                </c:ext>
              </c:extLst>
            </c:dLbl>
            <c:dLbl>
              <c:idx val="17"/>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5BAD-43D5-9A70-6D57F05D37ED}"/>
                </c:ext>
              </c:extLst>
            </c:dLbl>
            <c:dLbl>
              <c:idx val="18"/>
              <c:layout>
                <c:manualLayout>
                  <c:x val="5.79237940085076E-4"/>
                  <c:y val="9.53461804595384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BAD-43D5-9A70-6D57F05D37ED}"/>
                </c:ext>
              </c:extLst>
            </c:dLbl>
            <c:spPr>
              <a:noFill/>
              <a:ln>
                <a:noFill/>
              </a:ln>
              <a:effectLst/>
            </c:spPr>
            <c:txPr>
              <a:bodyPr rot="-5400000" vert="horz"/>
              <a:lstStyle/>
              <a:p>
                <a:pPr>
                  <a:defRPr sz="12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(2)'!$U$121:$U$139</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(2)'!$W$121:$W$139</c:f>
              <c:numCache>
                <c:formatCode>0%</c:formatCode>
                <c:ptCount val="19"/>
                <c:pt idx="0">
                  <c:v>0.47</c:v>
                </c:pt>
                <c:pt idx="1">
                  <c:v>0.52</c:v>
                </c:pt>
                <c:pt idx="2">
                  <c:v>0.4</c:v>
                </c:pt>
                <c:pt idx="3">
                  <c:v>0.4</c:v>
                </c:pt>
                <c:pt idx="4">
                  <c:v>0.31</c:v>
                </c:pt>
                <c:pt idx="5">
                  <c:v>0.26</c:v>
                </c:pt>
                <c:pt idx="6">
                  <c:v>0.26</c:v>
                </c:pt>
                <c:pt idx="7">
                  <c:v>0.28000000000000003</c:v>
                </c:pt>
                <c:pt idx="8">
                  <c:v>0.39</c:v>
                </c:pt>
                <c:pt idx="9">
                  <c:v>0.38</c:v>
                </c:pt>
                <c:pt idx="10">
                  <c:v>0.39</c:v>
                </c:pt>
                <c:pt idx="11">
                  <c:v>0.39</c:v>
                </c:pt>
                <c:pt idx="12">
                  <c:v>0.41</c:v>
                </c:pt>
                <c:pt idx="13">
                  <c:v>0.36</c:v>
                </c:pt>
                <c:pt idx="14">
                  <c:v>0.34</c:v>
                </c:pt>
                <c:pt idx="15">
                  <c:v>0.38</c:v>
                </c:pt>
                <c:pt idx="16">
                  <c:v>0.28999999999999998</c:v>
                </c:pt>
                <c:pt idx="17">
                  <c:v>0.39</c:v>
                </c:pt>
                <c:pt idx="18">
                  <c:v>0.3</c:v>
                </c:pt>
              </c:numCache>
            </c:numRef>
          </c:val>
          <c:extLst>
            <c:ext xmlns:c16="http://schemas.microsoft.com/office/drawing/2014/chart" uri="{C3380CC4-5D6E-409C-BE32-E72D297353CC}">
              <c16:uniqueId val="{00000027-5BAD-43D5-9A70-6D57F05D37ED}"/>
            </c:ext>
          </c:extLst>
        </c:ser>
        <c:ser>
          <c:idx val="5"/>
          <c:order val="2"/>
          <c:tx>
            <c:strRef>
              <c:f>'Datos Visor (2)'!$X$120</c:f>
              <c:strCache>
                <c:ptCount val="1"/>
                <c:pt idx="0">
                  <c:v>MALO</c:v>
                </c:pt>
              </c:strCache>
            </c:strRef>
          </c:tx>
          <c:spPr>
            <a:solidFill>
              <a:srgbClr val="C00000"/>
            </a:solidFill>
          </c:spPr>
          <c:invertIfNegative val="0"/>
          <c:dLbls>
            <c:dLbl>
              <c:idx val="0"/>
              <c:layout>
                <c:manualLayout>
                  <c:x val="-1.4048369001953101E-17"/>
                  <c:y val="9.8524386474856507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5BAD-43D5-9A70-6D57F05D37ED}"/>
                </c:ext>
              </c:extLst>
            </c:dLbl>
            <c:dLbl>
              <c:idx val="1"/>
              <c:layout>
                <c:manualLayout>
                  <c:x val="2.4025438967155499E-3"/>
                  <c:y val="9.456845974009950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BAD-43D5-9A70-6D57F05D37ED}"/>
                </c:ext>
              </c:extLst>
            </c:dLbl>
            <c:dLbl>
              <c:idx val="2"/>
              <c:layout>
                <c:manualLayout>
                  <c:x val="2.4025438967155499E-3"/>
                  <c:y val="4.73281311211579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BAD-43D5-9A70-6D57F05D37ED}"/>
                </c:ext>
              </c:extLst>
            </c:dLbl>
            <c:dLbl>
              <c:idx val="3"/>
              <c:layout>
                <c:manualLayout>
                  <c:x val="-2.8096738003906201E-17"/>
                  <c:y val="9.8524386474856507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BAD-43D5-9A70-6D57F05D37ED}"/>
                </c:ext>
              </c:extLst>
            </c:dLbl>
            <c:dLbl>
              <c:idx val="4"/>
              <c:layout>
                <c:manualLayout>
                  <c:x val="7.6628352490421404E-4"/>
                  <c:y val="9.5346180459538604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BAD-43D5-9A70-6D57F05D37ED}"/>
                </c:ext>
              </c:extLst>
            </c:dLbl>
            <c:dLbl>
              <c:idx val="5"/>
              <c:layout>
                <c:manualLayout>
                  <c:x val="3.0651340996168601E-3"/>
                  <c:y val="-1.1653287436395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BAD-43D5-9A70-6D57F05D37ED}"/>
                </c:ext>
              </c:extLst>
            </c:dLbl>
            <c:dLbl>
              <c:idx val="6"/>
              <c:layout>
                <c:manualLayout>
                  <c:x val="-5.6193476007812402E-17"/>
                  <c:y val="9.5346180459538493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BAD-43D5-9A70-6D57F05D37ED}"/>
                </c:ext>
              </c:extLst>
            </c:dLbl>
            <c:dLbl>
              <c:idx val="7"/>
              <c:layout>
                <c:manualLayout>
                  <c:x val="-5.6193476007812402E-17"/>
                  <c:y val="9.8524386474856507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BAD-43D5-9A70-6D57F05D37ED}"/>
                </c:ext>
              </c:extLst>
            </c:dLbl>
            <c:dLbl>
              <c:idx val="8"/>
              <c:layout>
                <c:manualLayout>
                  <c:x val="-1.12386952015625E-16"/>
                  <c:y val="9.5346180459538493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BAD-43D5-9A70-6D57F05D37ED}"/>
                </c:ext>
              </c:extLst>
            </c:dLbl>
            <c:dLbl>
              <c:idx val="9"/>
              <c:layout>
                <c:manualLayout>
                  <c:x val="7.6628352490421404E-4"/>
                  <c:y val="0.10170259249017401"/>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BAD-43D5-9A70-6D57F05D37ED}"/>
                </c:ext>
              </c:extLst>
            </c:dLbl>
            <c:dLbl>
              <c:idx val="10"/>
              <c:layout>
                <c:manualLayout>
                  <c:x val="7.6628352490410204E-4"/>
                  <c:y val="9.8524386474856396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BAD-43D5-9A70-6D57F05D37ED}"/>
                </c:ext>
              </c:extLst>
            </c:dLbl>
            <c:dLbl>
              <c:idx val="11"/>
              <c:layout>
                <c:manualLayout>
                  <c:x val="3.9616097961895714E-4"/>
                  <c:y val="6.8048672840667235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BAD-43D5-9A70-6D57F05D37ED}"/>
                </c:ext>
              </c:extLst>
            </c:dLbl>
            <c:dLbl>
              <c:idx val="12"/>
              <c:layout>
                <c:manualLayout>
                  <c:x val="2.298850574712640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BAD-43D5-9A70-6D57F05D37ED}"/>
                </c:ext>
              </c:extLst>
            </c:dLbl>
            <c:dLbl>
              <c:idx val="13"/>
              <c:layout>
                <c:manualLayout>
                  <c:x val="3.06513409961674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BAD-43D5-9A70-6D57F05D37ED}"/>
                </c:ext>
              </c:extLst>
            </c:dLbl>
            <c:dLbl>
              <c:idx val="14"/>
              <c:layout>
                <c:manualLayout>
                  <c:x val="3.83141762452107E-3"/>
                  <c:y val="-1.1653287436395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BAD-43D5-9A70-6D57F05D37ED}"/>
                </c:ext>
              </c:extLst>
            </c:dLbl>
            <c:dLbl>
              <c:idx val="15"/>
              <c:layout>
                <c:manualLayout>
                  <c:x val="3.9616097961895714E-4"/>
                  <c:y val="6.8234910142488628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BAD-43D5-9A70-6D57F05D37ED}"/>
                </c:ext>
              </c:extLst>
            </c:dLbl>
            <c:dLbl>
              <c:idx val="16"/>
              <c:layout>
                <c:manualLayout>
                  <c:x val="-1.12386952015625E-16"/>
                  <c:y val="6.3564120306358995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BAD-43D5-9A70-6D57F05D37ED}"/>
                </c:ext>
              </c:extLst>
            </c:dLbl>
            <c:dLbl>
              <c:idx val="17"/>
              <c:layout>
                <c:manualLayout>
                  <c:x val="0"/>
                  <c:y val="9.5346180459538493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BAD-43D5-9A70-6D57F05D37ED}"/>
                </c:ext>
              </c:extLst>
            </c:dLbl>
            <c:dLbl>
              <c:idx val="18"/>
              <c:layout>
                <c:manualLayout>
                  <c:x val="7.6628352490410204E-4"/>
                  <c:y val="9.8524386474856507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5BAD-43D5-9A70-6D57F05D37ED}"/>
                </c:ext>
              </c:extLst>
            </c:dLbl>
            <c:dLbl>
              <c:idx val="19"/>
              <c:layout>
                <c:manualLayout>
                  <c:x val="8.00847965571861E-4"/>
                  <c:y val="9.8390451013047206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95-4D08-BA45-936578E5E212}"/>
                </c:ext>
              </c:extLst>
            </c:dLbl>
            <c:spPr>
              <a:noFill/>
              <a:ln>
                <a:noFill/>
              </a:ln>
              <a:effectLst/>
            </c:spPr>
            <c:txPr>
              <a:bodyPr rot="-5400000" vert="horz" wrap="square" lIns="38100" tIns="19050" rIns="38100" bIns="19050" anchor="ctr">
                <a:spAutoFit/>
              </a:bodyPr>
              <a:lstStyle/>
              <a:p>
                <a:pPr>
                  <a:defRPr sz="1200"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(2)'!$U$121:$U$139</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(2)'!$X$121:$X$139</c:f>
              <c:numCache>
                <c:formatCode>0%</c:formatCode>
                <c:ptCount val="19"/>
                <c:pt idx="0">
                  <c:v>0.11</c:v>
                </c:pt>
                <c:pt idx="1">
                  <c:v>0.05</c:v>
                </c:pt>
                <c:pt idx="2">
                  <c:v>0.06</c:v>
                </c:pt>
                <c:pt idx="3">
                  <c:v>0.14000000000000001</c:v>
                </c:pt>
                <c:pt idx="4">
                  <c:v>0.35</c:v>
                </c:pt>
                <c:pt idx="5">
                  <c:v>0.04</c:v>
                </c:pt>
                <c:pt idx="6">
                  <c:v>0.18</c:v>
                </c:pt>
                <c:pt idx="7">
                  <c:v>0.14000000000000001</c:v>
                </c:pt>
                <c:pt idx="8">
                  <c:v>0.1</c:v>
                </c:pt>
                <c:pt idx="9">
                  <c:v>0.14000000000000001</c:v>
                </c:pt>
                <c:pt idx="10">
                  <c:v>0.15</c:v>
                </c:pt>
                <c:pt idx="11">
                  <c:v>0.06</c:v>
                </c:pt>
                <c:pt idx="12">
                  <c:v>0.04</c:v>
                </c:pt>
                <c:pt idx="13">
                  <c:v>0.03</c:v>
                </c:pt>
                <c:pt idx="14">
                  <c:v>0.02</c:v>
                </c:pt>
                <c:pt idx="15">
                  <c:v>7.0000000000000007E-2</c:v>
                </c:pt>
                <c:pt idx="16">
                  <c:v>0.08</c:v>
                </c:pt>
                <c:pt idx="17">
                  <c:v>0.11</c:v>
                </c:pt>
                <c:pt idx="18">
                  <c:v>0.24</c:v>
                </c:pt>
              </c:numCache>
            </c:numRef>
          </c:val>
          <c:extLst>
            <c:ext xmlns:c16="http://schemas.microsoft.com/office/drawing/2014/chart" uri="{C3380CC4-5D6E-409C-BE32-E72D297353CC}">
              <c16:uniqueId val="{0000003B-5BAD-43D5-9A70-6D57F05D37ED}"/>
            </c:ext>
          </c:extLst>
        </c:ser>
        <c:dLbls>
          <c:showLegendKey val="0"/>
          <c:showVal val="0"/>
          <c:showCatName val="0"/>
          <c:showSerName val="0"/>
          <c:showPercent val="0"/>
          <c:showBubbleSize val="0"/>
        </c:dLbls>
        <c:gapWidth val="150"/>
        <c:shape val="box"/>
        <c:axId val="-2125455968"/>
        <c:axId val="-2125458704"/>
        <c:axId val="0"/>
      </c:bar3DChart>
      <c:catAx>
        <c:axId val="-2125455968"/>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1100">
                <a:solidFill>
                  <a:schemeClr val="tx1">
                    <a:lumMod val="65000"/>
                    <a:lumOff val="35000"/>
                  </a:schemeClr>
                </a:solidFill>
              </a:defRPr>
            </a:pPr>
            <a:endParaRPr lang="es-CO"/>
          </a:p>
        </c:txPr>
        <c:crossAx val="-2125458704"/>
        <c:crosses val="autoZero"/>
        <c:auto val="1"/>
        <c:lblAlgn val="ctr"/>
        <c:lblOffset val="100"/>
        <c:noMultiLvlLbl val="0"/>
      </c:catAx>
      <c:valAx>
        <c:axId val="-2125458704"/>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sz="1400">
                <a:solidFill>
                  <a:schemeClr val="tx1">
                    <a:lumMod val="65000"/>
                    <a:lumOff val="35000"/>
                  </a:schemeClr>
                </a:solidFill>
              </a:defRPr>
            </a:pPr>
            <a:endParaRPr lang="es-CO"/>
          </a:p>
        </c:txPr>
        <c:crossAx val="-2125455968"/>
        <c:crosses val="autoZero"/>
        <c:crossBetween val="between"/>
      </c:valAx>
      <c:spPr>
        <a:noFill/>
        <a:ln>
          <a:noFill/>
        </a:ln>
        <a:effectLst/>
      </c:spPr>
    </c:plotArea>
    <c:legend>
      <c:legendPos val="t"/>
      <c:layout>
        <c:manualLayout>
          <c:xMode val="edge"/>
          <c:yMode val="edge"/>
          <c:x val="0.398766974617419"/>
          <c:y val="3.8752647116309302E-3"/>
          <c:w val="0.21944834606281799"/>
          <c:h val="8.5647072814505704E-2"/>
        </c:manualLayout>
      </c:layout>
      <c:overlay val="0"/>
      <c:spPr>
        <a:noFill/>
        <a:ln>
          <a:noFill/>
        </a:ln>
        <a:effectLst/>
      </c:spPr>
      <c:txPr>
        <a:bodyPr rot="0" vert="horz"/>
        <a:lstStyle/>
        <a:p>
          <a:pPr>
            <a:defRPr sz="1600"/>
          </a:pPr>
          <a:endParaRPr lang="es-CO"/>
        </a:p>
      </c:txPr>
    </c:legend>
    <c:plotVisOnly val="1"/>
    <c:dispBlanksAs val="gap"/>
    <c:showDLblsOverMax val="0"/>
  </c:chart>
  <c:spPr>
    <a:no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948678451413499E-2"/>
          <c:y val="0.102569949805471"/>
          <c:w val="0.97505132154858698"/>
          <c:h val="0.780334439758816"/>
        </c:manualLayout>
      </c:layout>
      <c:bar3DChart>
        <c:barDir val="col"/>
        <c:grouping val="clustered"/>
        <c:varyColors val="0"/>
        <c:ser>
          <c:idx val="0"/>
          <c:order val="0"/>
          <c:tx>
            <c:strRef>
              <c:f>'Datos Visor (2)'!$V$147</c:f>
              <c:strCache>
                <c:ptCount val="1"/>
                <c:pt idx="0">
                  <c:v>BUENO</c:v>
                </c:pt>
              </c:strCache>
            </c:strRef>
          </c:tx>
          <c:spPr>
            <a:solidFill>
              <a:srgbClr val="00B050"/>
            </a:solidFill>
          </c:spPr>
          <c:invertIfNegative val="0"/>
          <c:dLbls>
            <c:dLbl>
              <c:idx val="0"/>
              <c:layout>
                <c:manualLayout>
                  <c:x val="1.5341229717942999E-3"/>
                  <c:y val="-2.1279031861663699E-2"/>
                </c:manualLayout>
              </c:layout>
              <c:spPr>
                <a:noFill/>
                <a:ln>
                  <a:noFill/>
                </a:ln>
                <a:effectLst/>
              </c:spPr>
              <c:txPr>
                <a:bodyPr rot="-5400000" vert="horz"/>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D3-408A-BF65-192BB0FD07A6}"/>
                </c:ext>
              </c:extLst>
            </c:dLbl>
            <c:dLbl>
              <c:idx val="1"/>
              <c:layout>
                <c:manualLayout>
                  <c:x val="-7.6711561522064902E-4"/>
                  <c:y val="0.160835145606799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D3-408A-BF65-192BB0FD07A6}"/>
                </c:ext>
              </c:extLst>
            </c:dLbl>
            <c:dLbl>
              <c:idx val="2"/>
              <c:layout>
                <c:manualLayout>
                  <c:x val="-1.6472965365127596E-5"/>
                  <c:y val="0.13284314460692415"/>
                </c:manualLayout>
              </c:layout>
              <c:spPr>
                <a:noFill/>
                <a:ln>
                  <a:noFill/>
                </a:ln>
                <a:effectLst/>
              </c:spPr>
              <c:txPr>
                <a:bodyPr rot="-5400000" vert="horz"/>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D3-408A-BF65-192BB0FD07A6}"/>
                </c:ext>
              </c:extLst>
            </c:dLbl>
            <c:dLbl>
              <c:idx val="3"/>
              <c:layout>
                <c:manualLayout>
                  <c:x val="2.3011844576914602E-3"/>
                  <c:y val="-1.1791540652567699E-2"/>
                </c:manualLayout>
              </c:layout>
              <c:spPr>
                <a:noFill/>
                <a:ln>
                  <a:noFill/>
                </a:ln>
                <a:effectLst/>
              </c:spPr>
              <c:txPr>
                <a:bodyPr rot="-5400000" vert="horz"/>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D3-408A-BF65-192BB0FD07A6}"/>
                </c:ext>
              </c:extLst>
            </c:dLbl>
            <c:dLbl>
              <c:idx val="4"/>
              <c:layout>
                <c:manualLayout>
                  <c:x val="0"/>
                  <c:y val="0.154835145606799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D3-408A-BF65-192BB0FD07A6}"/>
                </c:ext>
              </c:extLst>
            </c:dLbl>
            <c:dLbl>
              <c:idx val="5"/>
              <c:layout>
                <c:manualLayout>
                  <c:x val="0"/>
                  <c:y val="0.145435159775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D3-408A-BF65-192BB0FD07A6}"/>
                </c:ext>
              </c:extLst>
            </c:dLbl>
            <c:dLbl>
              <c:idx val="6"/>
              <c:layout>
                <c:manualLayout>
                  <c:x val="-1.14290847831552E-16"/>
                  <c:y val="0.1433230846144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ED3-408A-BF65-192BB0FD07A6}"/>
                </c:ext>
              </c:extLst>
            </c:dLbl>
            <c:dLbl>
              <c:idx val="7"/>
              <c:layout>
                <c:manualLayout>
                  <c:x val="1.54631903848789E-3"/>
                  <c:y val="-1.9069866266716699E-2"/>
                </c:manualLayout>
              </c:layout>
              <c:spPr>
                <a:noFill/>
                <a:ln>
                  <a:noFill/>
                </a:ln>
                <a:effectLst/>
              </c:spPr>
              <c:txPr>
                <a:bodyPr rot="-5400000" vert="horz"/>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2ED3-408A-BF65-192BB0FD07A6}"/>
                </c:ext>
              </c:extLst>
            </c:dLbl>
            <c:dLbl>
              <c:idx val="8"/>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ED3-408A-BF65-192BB0FD07A6}"/>
                </c:ext>
              </c:extLst>
            </c:dLbl>
            <c:dLbl>
              <c:idx val="9"/>
              <c:layout>
                <c:manualLayout>
                  <c:x val="-6.1856260150476898E-17"/>
                  <c:y val="0.1080431832439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ED3-408A-BF65-192BB0FD07A6}"/>
                </c:ext>
              </c:extLst>
            </c:dLbl>
            <c:dLbl>
              <c:idx val="10"/>
              <c:layout>
                <c:manualLayout>
                  <c:x val="8.4350420071727496E-4"/>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ED3-408A-BF65-192BB0FD07A6}"/>
                </c:ext>
              </c:extLst>
            </c:dLbl>
            <c:dLbl>
              <c:idx val="11"/>
              <c:layout>
                <c:manualLayout>
                  <c:x val="8.4350420071746101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ED3-408A-BF65-192BB0FD07A6}"/>
                </c:ext>
              </c:extLst>
            </c:dLbl>
            <c:dLbl>
              <c:idx val="12"/>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ED3-408A-BF65-192BB0FD07A6}"/>
                </c:ext>
              </c:extLst>
            </c:dLbl>
            <c:dLbl>
              <c:idx val="13"/>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ED3-408A-BF65-192BB0FD07A6}"/>
                </c:ext>
              </c:extLst>
            </c:dLbl>
            <c:dLbl>
              <c:idx val="14"/>
              <c:layout>
                <c:manualLayout>
                  <c:x val="8.4350420071733698E-4"/>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ED3-408A-BF65-192BB0FD07A6}"/>
                </c:ext>
              </c:extLst>
            </c:dLbl>
            <c:dLbl>
              <c:idx val="15"/>
              <c:layout>
                <c:manualLayout>
                  <c:x val="0"/>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ED3-408A-BF65-192BB0FD07A6}"/>
                </c:ext>
              </c:extLst>
            </c:dLbl>
            <c:dLbl>
              <c:idx val="16"/>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ED3-408A-BF65-192BB0FD07A6}"/>
                </c:ext>
              </c:extLst>
            </c:dLbl>
            <c:dLbl>
              <c:idx val="17"/>
              <c:layout>
                <c:manualLayout>
                  <c:x val="8.4350420071721305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ED3-408A-BF65-192BB0FD07A6}"/>
                </c:ext>
              </c:extLst>
            </c:dLbl>
            <c:dLbl>
              <c:idx val="18"/>
              <c:layout>
                <c:manualLayout>
                  <c:x val="8.4348550494239903E-4"/>
                  <c:y val="0.127376515573379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ED3-408A-BF65-192BB0FD07A6}"/>
                </c:ext>
              </c:extLst>
            </c:dLbl>
            <c:spPr>
              <a:noFill/>
              <a:ln>
                <a:noFill/>
              </a:ln>
              <a:effectLst/>
            </c:spPr>
            <c:txPr>
              <a:bodyPr rot="-5400000" vert="horz"/>
              <a:lstStyle/>
              <a:p>
                <a:pPr>
                  <a:defRPr sz="20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'Datos Visor (2)'!$U$148:$U$155</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(2)'!$V$148:$V$155</c:f>
              <c:numCache>
                <c:formatCode>0%</c:formatCode>
                <c:ptCount val="8"/>
                <c:pt idx="0">
                  <c:v>7.0000000000000007E-2</c:v>
                </c:pt>
                <c:pt idx="1">
                  <c:v>0.17</c:v>
                </c:pt>
                <c:pt idx="2">
                  <c:v>0.15</c:v>
                </c:pt>
                <c:pt idx="3">
                  <c:v>0.04</c:v>
                </c:pt>
                <c:pt idx="4">
                  <c:v>0.16</c:v>
                </c:pt>
                <c:pt idx="5">
                  <c:v>0.12</c:v>
                </c:pt>
                <c:pt idx="6">
                  <c:v>0.05</c:v>
                </c:pt>
                <c:pt idx="7">
                  <c:v>0.08</c:v>
                </c:pt>
              </c:numCache>
            </c:numRef>
          </c:val>
          <c:extLst>
            <c:ext xmlns:c16="http://schemas.microsoft.com/office/drawing/2014/chart" uri="{C3380CC4-5D6E-409C-BE32-E72D297353CC}">
              <c16:uniqueId val="{00000013-2ED3-408A-BF65-192BB0FD07A6}"/>
            </c:ext>
          </c:extLst>
        </c:ser>
        <c:ser>
          <c:idx val="1"/>
          <c:order val="1"/>
          <c:tx>
            <c:strRef>
              <c:f>'Datos Visor (2)'!$W$147</c:f>
              <c:strCache>
                <c:ptCount val="1"/>
                <c:pt idx="0">
                  <c:v>REGULAR</c:v>
                </c:pt>
              </c:strCache>
            </c:strRef>
          </c:tx>
          <c:spPr>
            <a:solidFill>
              <a:srgbClr val="FFC000"/>
            </a:solidFill>
          </c:spPr>
          <c:invertIfNegative val="0"/>
          <c:dLbls>
            <c:dLbl>
              <c:idx val="0"/>
              <c:layout>
                <c:manualLayout>
                  <c:x val="-1.5341229717942999E-3"/>
                  <c:y val="0.14680912975337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ED3-408A-BF65-192BB0FD07A6}"/>
                </c:ext>
              </c:extLst>
            </c:dLbl>
            <c:dLbl>
              <c:idx val="1"/>
              <c:layout>
                <c:manualLayout>
                  <c:x val="0"/>
                  <c:y val="0.14779706570381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ED3-408A-BF65-192BB0FD07A6}"/>
                </c:ext>
              </c:extLst>
            </c:dLbl>
            <c:dLbl>
              <c:idx val="2"/>
              <c:layout>
                <c:manualLayout>
                  <c:x val="-5.4872075585634804E-4"/>
                  <c:y val="0.14839556430371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ED3-408A-BF65-192BB0FD07A6}"/>
                </c:ext>
              </c:extLst>
            </c:dLbl>
            <c:dLbl>
              <c:idx val="3"/>
              <c:layout>
                <c:manualLayout>
                  <c:x val="0"/>
                  <c:y val="0.1450155787094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ED3-408A-BF65-192BB0FD07A6}"/>
                </c:ext>
              </c:extLst>
            </c:dLbl>
            <c:dLbl>
              <c:idx val="4"/>
              <c:layout>
                <c:manualLayout>
                  <c:x val="0"/>
                  <c:y val="0.1486376864018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ED3-408A-BF65-192BB0FD07A6}"/>
                </c:ext>
              </c:extLst>
            </c:dLbl>
            <c:dLbl>
              <c:idx val="5"/>
              <c:layout>
                <c:manualLayout>
                  <c:x val="8.4352604031807997E-4"/>
                  <c:y val="0.14772365117206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ED3-408A-BF65-192BB0FD07A6}"/>
                </c:ext>
              </c:extLst>
            </c:dLbl>
            <c:dLbl>
              <c:idx val="6"/>
              <c:layout>
                <c:manualLayout>
                  <c:x val="7.6784666694570795E-4"/>
                  <c:y val="0.150826752158131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ED3-408A-BF65-192BB0FD07A6}"/>
                </c:ext>
              </c:extLst>
            </c:dLbl>
            <c:dLbl>
              <c:idx val="7"/>
              <c:layout>
                <c:manualLayout>
                  <c:x val="9.9760272146167403E-4"/>
                  <c:y val="0.151505471935106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ED3-408A-BF65-192BB0FD07A6}"/>
                </c:ext>
              </c:extLst>
            </c:dLbl>
            <c:dLbl>
              <c:idx val="8"/>
              <c:layout>
                <c:manualLayout>
                  <c:x val="3.0886656409322502E-4"/>
                  <c:y val="9.61695109942154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ED3-408A-BF65-192BB0FD07A6}"/>
                </c:ext>
              </c:extLst>
            </c:dLbl>
            <c:dLbl>
              <c:idx val="9"/>
              <c:layout>
                <c:manualLayout>
                  <c:x val="3.8615862672338402E-4"/>
                  <c:y val="9.0008295868457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ED3-408A-BF65-192BB0FD07A6}"/>
                </c:ext>
              </c:extLst>
            </c:dLbl>
            <c:dLbl>
              <c:idx val="10"/>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ED3-408A-BF65-192BB0FD07A6}"/>
                </c:ext>
              </c:extLst>
            </c:dLbl>
            <c:dLbl>
              <c:idx val="1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ED3-408A-BF65-192BB0FD07A6}"/>
                </c:ext>
              </c:extLst>
            </c:dLbl>
            <c:dLbl>
              <c:idx val="12"/>
              <c:layout>
                <c:manualLayout>
                  <c:x val="1.3455214649891801E-3"/>
                  <c:y val="9.7731336485679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ED3-408A-BF65-192BB0FD07A6}"/>
                </c:ext>
              </c:extLst>
            </c:dLbl>
            <c:dLbl>
              <c:idx val="13"/>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ED3-408A-BF65-192BB0FD07A6}"/>
                </c:ext>
              </c:extLst>
            </c:dLbl>
            <c:dLbl>
              <c:idx val="14"/>
              <c:layout>
                <c:manualLayout>
                  <c:x val="-1.2371252030095101E-16"/>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ED3-408A-BF65-192BB0FD07A6}"/>
                </c:ext>
              </c:extLst>
            </c:dLbl>
            <c:dLbl>
              <c:idx val="15"/>
              <c:layout>
                <c:manualLayout>
                  <c:x val="9.5936283826579397E-4"/>
                  <c:y val="9.8031138911376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ED3-408A-BF65-192BB0FD07A6}"/>
                </c:ext>
              </c:extLst>
            </c:dLbl>
            <c:dLbl>
              <c:idx val="16"/>
              <c:layout>
                <c:manualLayout>
                  <c:x val="6.1610402147996095E-4"/>
                  <c:y val="9.5598685173668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ED3-408A-BF65-192BB0FD07A6}"/>
                </c:ext>
              </c:extLst>
            </c:dLbl>
            <c:dLbl>
              <c:idx val="17"/>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ED3-408A-BF65-192BB0FD07A6}"/>
                </c:ext>
              </c:extLst>
            </c:dLbl>
            <c:dLbl>
              <c:idx val="18"/>
              <c:layout>
                <c:manualLayout>
                  <c:x val="5.79237940085076E-4"/>
                  <c:y val="9.53461804595384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ED3-408A-BF65-192BB0FD07A6}"/>
                </c:ext>
              </c:extLst>
            </c:dLbl>
            <c:spPr>
              <a:noFill/>
              <a:ln>
                <a:noFill/>
              </a:ln>
              <a:effectLst/>
            </c:spPr>
            <c:txPr>
              <a:bodyPr rot="-5400000" vert="horz"/>
              <a:lstStyle/>
              <a:p>
                <a:pPr>
                  <a:defRPr sz="20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(2)'!$U$148:$U$155</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(2)'!$W$148:$W$155</c:f>
              <c:numCache>
                <c:formatCode>0%</c:formatCode>
                <c:ptCount val="8"/>
                <c:pt idx="0">
                  <c:v>0.21</c:v>
                </c:pt>
                <c:pt idx="1">
                  <c:v>0.44</c:v>
                </c:pt>
                <c:pt idx="2">
                  <c:v>0.45</c:v>
                </c:pt>
                <c:pt idx="3">
                  <c:v>0.32</c:v>
                </c:pt>
                <c:pt idx="4">
                  <c:v>0.52</c:v>
                </c:pt>
                <c:pt idx="5">
                  <c:v>0.53</c:v>
                </c:pt>
                <c:pt idx="6">
                  <c:v>0.47</c:v>
                </c:pt>
                <c:pt idx="7">
                  <c:v>0.32</c:v>
                </c:pt>
              </c:numCache>
            </c:numRef>
          </c:val>
          <c:extLst>
            <c:ext xmlns:c16="http://schemas.microsoft.com/office/drawing/2014/chart" uri="{C3380CC4-5D6E-409C-BE32-E72D297353CC}">
              <c16:uniqueId val="{00000027-2ED3-408A-BF65-192BB0FD07A6}"/>
            </c:ext>
          </c:extLst>
        </c:ser>
        <c:ser>
          <c:idx val="5"/>
          <c:order val="2"/>
          <c:tx>
            <c:strRef>
              <c:f>'Datos Visor (2)'!$X$147</c:f>
              <c:strCache>
                <c:ptCount val="1"/>
                <c:pt idx="0">
                  <c:v>MALO</c:v>
                </c:pt>
              </c:strCache>
            </c:strRef>
          </c:tx>
          <c:spPr>
            <a:solidFill>
              <a:srgbClr val="C00000"/>
            </a:solidFill>
          </c:spPr>
          <c:invertIfNegative val="0"/>
          <c:dLbls>
            <c:dLbl>
              <c:idx val="0"/>
              <c:layout>
                <c:manualLayout>
                  <c:x val="-1.5341229717942999E-3"/>
                  <c:y val="0.147921286981051"/>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ED3-408A-BF65-192BB0FD07A6}"/>
                </c:ext>
              </c:extLst>
            </c:dLbl>
            <c:dLbl>
              <c:idx val="1"/>
              <c:layout>
                <c:manualLayout>
                  <c:x val="-7.6706148589715203E-4"/>
                  <c:y val="0.141019348618628"/>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ED3-408A-BF65-192BB0FD07A6}"/>
                </c:ext>
              </c:extLst>
            </c:dLbl>
            <c:dLbl>
              <c:idx val="2"/>
              <c:layout>
                <c:manualLayout>
                  <c:x val="0"/>
                  <c:y val="0.140564761948519"/>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2ED3-408A-BF65-192BB0FD07A6}"/>
                </c:ext>
              </c:extLst>
            </c:dLbl>
            <c:dLbl>
              <c:idx val="3"/>
              <c:layout>
                <c:manualLayout>
                  <c:x val="-7.6706148589715203E-4"/>
                  <c:y val="0.14174668729080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ED3-408A-BF65-192BB0FD07A6}"/>
                </c:ext>
              </c:extLst>
            </c:dLbl>
            <c:dLbl>
              <c:idx val="4"/>
              <c:layout>
                <c:manualLayout>
                  <c:x val="-7.8518104855614001E-7"/>
                  <c:y val="0.14165576995678"/>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ED3-408A-BF65-192BB0FD07A6}"/>
                </c:ext>
              </c:extLst>
            </c:dLbl>
            <c:dLbl>
              <c:idx val="5"/>
              <c:layout>
                <c:manualLayout>
                  <c:x val="-1.5372636959885299E-3"/>
                  <c:y val="0.14201579287572699"/>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ED3-408A-BF65-192BB0FD07A6}"/>
                </c:ext>
              </c:extLst>
            </c:dLbl>
            <c:dLbl>
              <c:idx val="6"/>
              <c:layout>
                <c:manualLayout>
                  <c:x val="7.6700108735506796E-4"/>
                  <c:y val="0.14165576995678"/>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ED3-408A-BF65-192BB0FD07A6}"/>
                </c:ext>
              </c:extLst>
            </c:dLbl>
            <c:dLbl>
              <c:idx val="7"/>
              <c:layout>
                <c:manualLayout>
                  <c:x val="1.5341229717942999E-3"/>
                  <c:y val="0.14174668729080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ED3-408A-BF65-192BB0FD07A6}"/>
                </c:ext>
              </c:extLst>
            </c:dLbl>
            <c:dLbl>
              <c:idx val="8"/>
              <c:layout>
                <c:manualLayout>
                  <c:x val="-1.12386952015625E-16"/>
                  <c:y val="9.5346180459538493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ED3-408A-BF65-192BB0FD07A6}"/>
                </c:ext>
              </c:extLst>
            </c:dLbl>
            <c:dLbl>
              <c:idx val="9"/>
              <c:layout>
                <c:manualLayout>
                  <c:x val="7.6628352490421404E-4"/>
                  <c:y val="0.10170259249017401"/>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ED3-408A-BF65-192BB0FD07A6}"/>
                </c:ext>
              </c:extLst>
            </c:dLbl>
            <c:dLbl>
              <c:idx val="10"/>
              <c:layout>
                <c:manualLayout>
                  <c:x val="7.6628352490410204E-4"/>
                  <c:y val="9.8524386474856396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ED3-408A-BF65-192BB0FD07A6}"/>
                </c:ext>
              </c:extLst>
            </c:dLbl>
            <c:dLbl>
              <c:idx val="11"/>
              <c:layout>
                <c:manualLayout>
                  <c:x val="-1.12386952015625E-16"/>
                  <c:y val="7.62769443676308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ED3-408A-BF65-192BB0FD07A6}"/>
                </c:ext>
              </c:extLst>
            </c:dLbl>
            <c:dLbl>
              <c:idx val="12"/>
              <c:layout>
                <c:manualLayout>
                  <c:x val="2.298850574712640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2ED3-408A-BF65-192BB0FD07A6}"/>
                </c:ext>
              </c:extLst>
            </c:dLbl>
            <c:dLbl>
              <c:idx val="13"/>
              <c:layout>
                <c:manualLayout>
                  <c:x val="3.06513409961674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ED3-408A-BF65-192BB0FD07A6}"/>
                </c:ext>
              </c:extLst>
            </c:dLbl>
            <c:dLbl>
              <c:idx val="14"/>
              <c:layout>
                <c:manualLayout>
                  <c:x val="3.83141762452107E-3"/>
                  <c:y val="-1.1653287436395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2ED3-408A-BF65-192BB0FD07A6}"/>
                </c:ext>
              </c:extLst>
            </c:dLbl>
            <c:dLbl>
              <c:idx val="15"/>
              <c:layout>
                <c:manualLayout>
                  <c:x val="-1.12386952015625E-16"/>
                  <c:y val="7.30987383523128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2ED3-408A-BF65-192BB0FD07A6}"/>
                </c:ext>
              </c:extLst>
            </c:dLbl>
            <c:dLbl>
              <c:idx val="16"/>
              <c:layout>
                <c:manualLayout>
                  <c:x val="-1.12386952015625E-16"/>
                  <c:y val="6.3564120306358995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2ED3-408A-BF65-192BB0FD07A6}"/>
                </c:ext>
              </c:extLst>
            </c:dLbl>
            <c:dLbl>
              <c:idx val="17"/>
              <c:layout>
                <c:manualLayout>
                  <c:x val="0"/>
                  <c:y val="9.5346180459538493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2ED3-408A-BF65-192BB0FD07A6}"/>
                </c:ext>
              </c:extLst>
            </c:dLbl>
            <c:dLbl>
              <c:idx val="18"/>
              <c:layout>
                <c:manualLayout>
                  <c:x val="7.6628352490410204E-4"/>
                  <c:y val="9.8524386474856507E-2"/>
                </c:manualLayout>
              </c:layout>
              <c:spPr>
                <a:noFill/>
                <a:ln>
                  <a:noFill/>
                </a:ln>
                <a:effectLst/>
              </c:spPr>
              <c:txPr>
                <a:bodyPr rot="-5400000" vert="horz"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2ED3-408A-BF65-192BB0FD07A6}"/>
                </c:ext>
              </c:extLst>
            </c:dLbl>
            <c:spPr>
              <a:noFill/>
              <a:ln>
                <a:noFill/>
              </a:ln>
              <a:effectLst/>
            </c:spPr>
            <c:txPr>
              <a:bodyPr rot="-5400000" vert="horz" wrap="square" lIns="38100" tIns="19050" rIns="38100" bIns="19050" anchor="ctr">
                <a:spAutoFit/>
              </a:bodyPr>
              <a:lstStyle/>
              <a:p>
                <a:pPr>
                  <a:defRPr sz="2000"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(2)'!$U$148:$U$155</c:f>
              <c:strCache>
                <c:ptCount val="8"/>
                <c:pt idx="0">
                  <c:v>1  Usaquén</c:v>
                </c:pt>
                <c:pt idx="1">
                  <c:v>2  Chapinero</c:v>
                </c:pt>
                <c:pt idx="2">
                  <c:v>3  Santa Fe</c:v>
                </c:pt>
                <c:pt idx="3">
                  <c:v>4  San Cristóbal</c:v>
                </c:pt>
                <c:pt idx="4">
                  <c:v>5  Usme</c:v>
                </c:pt>
                <c:pt idx="5">
                  <c:v>11  Suba</c:v>
                </c:pt>
                <c:pt idx="6">
                  <c:v>19  Ciudad Bolívar</c:v>
                </c:pt>
                <c:pt idx="7">
                  <c:v>20 Sumapaz</c:v>
                </c:pt>
              </c:strCache>
            </c:strRef>
          </c:cat>
          <c:val>
            <c:numRef>
              <c:f>'Datos Visor (2)'!$X$148:$X$155</c:f>
              <c:numCache>
                <c:formatCode>0%</c:formatCode>
                <c:ptCount val="8"/>
                <c:pt idx="0">
                  <c:v>0.72</c:v>
                </c:pt>
                <c:pt idx="1">
                  <c:v>0.39</c:v>
                </c:pt>
                <c:pt idx="2">
                  <c:v>0.4</c:v>
                </c:pt>
                <c:pt idx="3">
                  <c:v>0.64</c:v>
                </c:pt>
                <c:pt idx="4">
                  <c:v>0.32</c:v>
                </c:pt>
                <c:pt idx="5">
                  <c:v>0.35</c:v>
                </c:pt>
                <c:pt idx="6">
                  <c:v>0.48</c:v>
                </c:pt>
                <c:pt idx="7">
                  <c:v>0.6</c:v>
                </c:pt>
              </c:numCache>
            </c:numRef>
          </c:val>
          <c:extLst>
            <c:ext xmlns:c16="http://schemas.microsoft.com/office/drawing/2014/chart" uri="{C3380CC4-5D6E-409C-BE32-E72D297353CC}">
              <c16:uniqueId val="{0000003B-2ED3-408A-BF65-192BB0FD07A6}"/>
            </c:ext>
          </c:extLst>
        </c:ser>
        <c:dLbls>
          <c:showLegendKey val="0"/>
          <c:showVal val="0"/>
          <c:showCatName val="0"/>
          <c:showSerName val="0"/>
          <c:showPercent val="0"/>
          <c:showBubbleSize val="0"/>
        </c:dLbls>
        <c:gapWidth val="150"/>
        <c:shape val="box"/>
        <c:axId val="-2126421056"/>
        <c:axId val="-2126424432"/>
        <c:axId val="0"/>
      </c:bar3DChart>
      <c:catAx>
        <c:axId val="-2126421056"/>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1100">
                <a:solidFill>
                  <a:schemeClr val="tx1">
                    <a:lumMod val="65000"/>
                    <a:lumOff val="35000"/>
                  </a:schemeClr>
                </a:solidFill>
              </a:defRPr>
            </a:pPr>
            <a:endParaRPr lang="es-CO"/>
          </a:p>
        </c:txPr>
        <c:crossAx val="-2126424432"/>
        <c:crosses val="autoZero"/>
        <c:auto val="1"/>
        <c:lblAlgn val="ctr"/>
        <c:lblOffset val="100"/>
        <c:noMultiLvlLbl val="0"/>
      </c:catAx>
      <c:valAx>
        <c:axId val="-2126424432"/>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sz="1400">
                <a:solidFill>
                  <a:schemeClr val="tx1">
                    <a:lumMod val="65000"/>
                    <a:lumOff val="35000"/>
                  </a:schemeClr>
                </a:solidFill>
              </a:defRPr>
            </a:pPr>
            <a:endParaRPr lang="es-CO"/>
          </a:p>
        </c:txPr>
        <c:crossAx val="-2126421056"/>
        <c:crosses val="autoZero"/>
        <c:crossBetween val="between"/>
      </c:valAx>
      <c:spPr>
        <a:noFill/>
        <a:ln>
          <a:noFill/>
        </a:ln>
        <a:effectLst/>
      </c:spPr>
    </c:plotArea>
    <c:legend>
      <c:legendPos val="t"/>
      <c:layout>
        <c:manualLayout>
          <c:xMode val="edge"/>
          <c:yMode val="edge"/>
          <c:x val="0.398766974617419"/>
          <c:y val="3.8752647116309302E-3"/>
          <c:w val="0.21944834606281799"/>
          <c:h val="8.5647072814505704E-2"/>
        </c:manualLayout>
      </c:layout>
      <c:overlay val="0"/>
      <c:spPr>
        <a:noFill/>
        <a:ln>
          <a:noFill/>
        </a:ln>
        <a:effectLst/>
      </c:spPr>
      <c:txPr>
        <a:bodyPr rot="0" vert="horz"/>
        <a:lstStyle/>
        <a:p>
          <a:pPr>
            <a:defRPr sz="1600"/>
          </a:pPr>
          <a:endParaRPr lang="es-CO"/>
        </a:p>
      </c:txPr>
    </c:legend>
    <c:plotVisOnly val="1"/>
    <c:dispBlanksAs val="gap"/>
    <c:showDLblsOverMax val="0"/>
  </c:chart>
  <c:spPr>
    <a:no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[Visor-malla-vial-2020-II_31-dic-2020.xlsx]Intermedia!Tabla dinámica2</c:name>
    <c:fmtId val="0"/>
  </c:pivotSource>
  <c:chart>
    <c:autoTitleDeleted val="0"/>
    <c:pivotFmts>
      <c:pivotFmt>
        <c:idx val="0"/>
        <c:spPr>
          <a:solidFill>
            <a:srgbClr val="92D050"/>
          </a:solidFill>
        </c:spPr>
        <c:marker>
          <c:symbol val="none"/>
        </c:marker>
        <c:dLbl>
          <c:idx val="0"/>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C000"/>
          </a:solidFill>
        </c:spPr>
        <c:marker>
          <c:symbol val="none"/>
        </c:marker>
        <c:dLbl>
          <c:idx val="0"/>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C00000"/>
          </a:solidFill>
        </c:spPr>
        <c:marker>
          <c:symbol val="none"/>
        </c:marker>
        <c:dLbl>
          <c:idx val="0"/>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92D050"/>
          </a:solidFill>
        </c:spPr>
        <c:marker>
          <c:symbol val="none"/>
        </c:marker>
        <c:dLbl>
          <c:idx val="0"/>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FFC000"/>
          </a:solidFill>
        </c:spPr>
        <c:marker>
          <c:symbol val="none"/>
        </c:marker>
        <c:dLbl>
          <c:idx val="0"/>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C00000"/>
          </a:solidFill>
        </c:spPr>
        <c:marker>
          <c:symbol val="none"/>
        </c:marker>
        <c:dLbl>
          <c:idx val="0"/>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92D050"/>
          </a:solidFill>
        </c:spPr>
        <c:marker>
          <c:symbol val="none"/>
        </c:marker>
        <c:dLbl>
          <c:idx val="0"/>
          <c:spPr>
            <a:noFill/>
            <a:ln>
              <a:noFill/>
            </a:ln>
            <a:effectLst/>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FFC000"/>
          </a:solidFill>
        </c:spPr>
        <c:marker>
          <c:symbol val="none"/>
        </c:marker>
        <c:dLbl>
          <c:idx val="0"/>
          <c:spPr>
            <a:noFill/>
            <a:ln>
              <a:noFill/>
            </a:ln>
            <a:effectLst/>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C00000"/>
          </a:solidFill>
        </c:spPr>
        <c:marker>
          <c:symbol val="none"/>
        </c:marker>
        <c:dLbl>
          <c:idx val="0"/>
          <c:spPr>
            <a:noFill/>
            <a:ln>
              <a:noFill/>
            </a:ln>
            <a:effectLst/>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c:spPr>
        <c:marker>
          <c:symbol val="none"/>
        </c:marker>
        <c:dLbl>
          <c:idx val="0"/>
          <c:spPr>
            <a:noFill/>
            <a:ln>
              <a:noFill/>
            </a:ln>
            <a:effectLst/>
          </c:spPr>
          <c:txPr>
            <a:bodyPr/>
            <a:lstStyle/>
            <a:p>
              <a:pPr algn="ctr" rtl="0">
                <a:defRPr lang="es-CO" sz="2000" b="1" i="0" u="none" strike="noStrike" kern="1200" baseline="0">
                  <a:solidFill>
                    <a:sysClr val="windowText" lastClr="0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dLbl>
          <c:idx val="0"/>
          <c:layout>
            <c:manualLayout>
              <c:x val="5.52298866373961E-2"/>
              <c:y val="-0.105762723156303"/>
            </c:manualLayout>
          </c:layout>
          <c:spPr/>
          <c:txPr>
            <a:bodyPr/>
            <a:lstStyle/>
            <a:p>
              <a:pPr algn="ctr" rtl="0">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FFC000"/>
          </a:solidFill>
        </c:spPr>
        <c:marker>
          <c:symbol val="none"/>
        </c:marker>
        <c:dLbl>
          <c:idx val="0"/>
          <c:spPr>
            <a:noFill/>
            <a:ln>
              <a:noFill/>
            </a:ln>
            <a:effectLst/>
          </c:spPr>
          <c:txPr>
            <a:bodyPr/>
            <a:lstStyle/>
            <a:p>
              <a:pPr algn="ctr" rtl="0">
                <a:defRPr lang="es-CO" sz="2000" b="1" i="0" u="none" strike="noStrike" kern="1200" baseline="0">
                  <a:solidFill>
                    <a:schemeClr val="accent4"/>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1"/>
        <c:dLbl>
          <c:idx val="0"/>
          <c:layout>
            <c:manualLayout>
              <c:x val="5.52298866373961E-2"/>
              <c:y val="-0.10169492611182999"/>
            </c:manualLayout>
          </c:layout>
          <c:spPr>
            <a:noFill/>
            <a:ln>
              <a:noFill/>
            </a:ln>
            <a:effectLst/>
          </c:spPr>
          <c:txPr>
            <a:bodyPr/>
            <a:lstStyle/>
            <a:p>
              <a:pPr algn="ctr" rtl="0">
                <a:defRPr lang="es-CO" sz="2000" b="1" i="0" u="none" strike="noStrike" kern="1200" baseline="0">
                  <a:solidFill>
                    <a:schemeClr val="accent4"/>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FF0000"/>
          </a:solidFill>
        </c:spPr>
        <c:marker>
          <c:symbol val="none"/>
        </c:marker>
        <c:dLbl>
          <c:idx val="0"/>
          <c:spPr>
            <a:noFill/>
            <a:ln>
              <a:noFill/>
            </a:ln>
            <a:effectLst/>
          </c:spPr>
          <c:txPr>
            <a:bodyPr/>
            <a:lstStyle/>
            <a:p>
              <a:pPr>
                <a:defRPr sz="2000" b="1">
                  <a:solidFill>
                    <a:srgbClr val="FF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C00000"/>
          </a:solidFill>
        </c:spPr>
        <c:dLbl>
          <c:idx val="0"/>
          <c:layout>
            <c:manualLayout>
              <c:x val="6.1147374491402798E-2"/>
              <c:y val="-0.10169492611182999"/>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2.65952150734791E-2"/>
          <c:y val="0.20605668198457799"/>
          <c:w val="0.95571429092223803"/>
          <c:h val="0.75714052910776697"/>
        </c:manualLayout>
      </c:layout>
      <c:bar3DChart>
        <c:barDir val="col"/>
        <c:grouping val="clustered"/>
        <c:varyColors val="0"/>
        <c:ser>
          <c:idx val="0"/>
          <c:order val="0"/>
          <c:tx>
            <c:strRef>
              <c:f>Intermedia!$B$54</c:f>
              <c:strCache>
                <c:ptCount val="1"/>
                <c:pt idx="0">
                  <c:v> BUENO</c:v>
                </c:pt>
              </c:strCache>
            </c:strRef>
          </c:tx>
          <c:spPr>
            <a:solidFill>
              <a:srgbClr val="00B050"/>
            </a:solidFill>
          </c:spPr>
          <c:invertIfNegative val="0"/>
          <c:dLbls>
            <c:dLbl>
              <c:idx val="0"/>
              <c:layout>
                <c:manualLayout>
                  <c:x val="5.52298866373961E-2"/>
                  <c:y val="-0.105762723156303"/>
                </c:manualLayout>
              </c:layout>
              <c:spPr/>
              <c:txPr>
                <a:bodyPr/>
                <a:lstStyle/>
                <a:p>
                  <a:pPr algn="ctr" rtl="0">
                    <a:defRPr lang="es-CO" sz="20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FD-4F50-B415-2C53F0D10DDF}"/>
                </c:ext>
              </c:extLst>
            </c:dLbl>
            <c:spPr>
              <a:noFill/>
              <a:ln>
                <a:noFill/>
              </a:ln>
              <a:effectLst/>
            </c:spPr>
            <c:txPr>
              <a:bodyPr/>
              <a:lstStyle/>
              <a:p>
                <a:pPr algn="ctr" rtl="0">
                  <a:defRPr lang="es-CO" sz="2000" b="1" i="0" u="none" strike="noStrike" kern="1200" baseline="0">
                    <a:solidFill>
                      <a:sysClr val="windowText" lastClr="0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Intermedia!$B$55</c:f>
              <c:strCache>
                <c:ptCount val="1"/>
                <c:pt idx="0">
                  <c:v>Total</c:v>
                </c:pt>
              </c:strCache>
            </c:strRef>
          </c:cat>
          <c:val>
            <c:numRef>
              <c:f>Intermedia!$B$55</c:f>
              <c:numCache>
                <c:formatCode>0%</c:formatCode>
                <c:ptCount val="1"/>
                <c:pt idx="0">
                  <c:v>0.56999999999999995</c:v>
                </c:pt>
              </c:numCache>
            </c:numRef>
          </c:val>
          <c:extLst>
            <c:ext xmlns:c16="http://schemas.microsoft.com/office/drawing/2014/chart" uri="{C3380CC4-5D6E-409C-BE32-E72D297353CC}">
              <c16:uniqueId val="{00000001-7BEE-4BBE-BC27-FF5D8A435FE8}"/>
            </c:ext>
          </c:extLst>
        </c:ser>
        <c:ser>
          <c:idx val="1"/>
          <c:order val="1"/>
          <c:tx>
            <c:strRef>
              <c:f>Intermedia!$C$54</c:f>
              <c:strCache>
                <c:ptCount val="1"/>
                <c:pt idx="0">
                  <c:v> REGULAR</c:v>
                </c:pt>
              </c:strCache>
            </c:strRef>
          </c:tx>
          <c:spPr>
            <a:solidFill>
              <a:srgbClr val="FFC000"/>
            </a:solidFill>
          </c:spPr>
          <c:invertIfNegative val="0"/>
          <c:dLbls>
            <c:dLbl>
              <c:idx val="0"/>
              <c:layout>
                <c:manualLayout>
                  <c:x val="5.52298866373961E-2"/>
                  <c:y val="-0.10169492611182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FD-4F50-B415-2C53F0D10DDF}"/>
                </c:ext>
              </c:extLst>
            </c:dLbl>
            <c:spPr>
              <a:noFill/>
              <a:ln>
                <a:noFill/>
              </a:ln>
              <a:effectLst/>
            </c:spPr>
            <c:txPr>
              <a:bodyPr/>
              <a:lstStyle/>
              <a:p>
                <a:pPr algn="ctr" rtl="0">
                  <a:defRPr lang="es-CO" sz="2000" b="1" i="0" u="none" strike="noStrike" kern="1200" baseline="0">
                    <a:solidFill>
                      <a:schemeClr val="accent4"/>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Intermedia!$B$55</c:f>
              <c:strCache>
                <c:ptCount val="1"/>
                <c:pt idx="0">
                  <c:v>Total</c:v>
                </c:pt>
              </c:strCache>
            </c:strRef>
          </c:cat>
          <c:val>
            <c:numRef>
              <c:f>Intermedia!$C$55</c:f>
              <c:numCache>
                <c:formatCode>0%</c:formatCode>
                <c:ptCount val="1"/>
                <c:pt idx="0">
                  <c:v>0.38</c:v>
                </c:pt>
              </c:numCache>
            </c:numRef>
          </c:val>
          <c:extLst>
            <c:ext xmlns:c16="http://schemas.microsoft.com/office/drawing/2014/chart" uri="{C3380CC4-5D6E-409C-BE32-E72D297353CC}">
              <c16:uniqueId val="{00000003-7BEE-4BBE-BC27-FF5D8A435FE8}"/>
            </c:ext>
          </c:extLst>
        </c:ser>
        <c:ser>
          <c:idx val="2"/>
          <c:order val="2"/>
          <c:tx>
            <c:strRef>
              <c:f>Intermedia!$D$54</c:f>
              <c:strCache>
                <c:ptCount val="1"/>
                <c:pt idx="0">
                  <c:v> MALO</c:v>
                </c:pt>
              </c:strCache>
            </c:strRef>
          </c:tx>
          <c:spPr>
            <a:solidFill>
              <a:srgbClr val="FF0000"/>
            </a:solidFill>
          </c:spPr>
          <c:invertIfNegative val="0"/>
          <c:dPt>
            <c:idx val="0"/>
            <c:invertIfNegative val="0"/>
            <c:bubble3D val="0"/>
            <c:spPr>
              <a:solidFill>
                <a:srgbClr val="C00000"/>
              </a:solidFill>
            </c:spPr>
            <c:extLst>
              <c:ext xmlns:c16="http://schemas.microsoft.com/office/drawing/2014/chart" uri="{C3380CC4-5D6E-409C-BE32-E72D297353CC}">
                <c16:uniqueId val="{00000002-5713-41A1-9ED4-0D5C4572C628}"/>
              </c:ext>
            </c:extLst>
          </c:dPt>
          <c:dLbls>
            <c:dLbl>
              <c:idx val="0"/>
              <c:layout>
                <c:manualLayout>
                  <c:x val="6.1147374491402798E-2"/>
                  <c:y val="-0.10169492611182999"/>
                </c:manualLayout>
              </c:layout>
              <c:spPr/>
              <c:txPr>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13-41A1-9ED4-0D5C4572C628}"/>
                </c:ext>
              </c:extLst>
            </c:dLbl>
            <c:spPr>
              <a:noFill/>
              <a:ln>
                <a:noFill/>
              </a:ln>
              <a:effectLst/>
            </c:spPr>
            <c:txPr>
              <a:bodyPr/>
              <a:lstStyle/>
              <a:p>
                <a:pPr>
                  <a:defRPr sz="2000" b="1">
                    <a:solidFill>
                      <a:srgbClr val="FF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Intermedia!$B$55</c:f>
              <c:strCache>
                <c:ptCount val="1"/>
                <c:pt idx="0">
                  <c:v>Total</c:v>
                </c:pt>
              </c:strCache>
            </c:strRef>
          </c:cat>
          <c:val>
            <c:numRef>
              <c:f>Intermedia!$D$55</c:f>
              <c:numCache>
                <c:formatCode>0%</c:formatCode>
                <c:ptCount val="1"/>
                <c:pt idx="0">
                  <c:v>0.05</c:v>
                </c:pt>
              </c:numCache>
            </c:numRef>
          </c:val>
          <c:extLst>
            <c:ext xmlns:c16="http://schemas.microsoft.com/office/drawing/2014/chart" uri="{C3380CC4-5D6E-409C-BE32-E72D297353CC}">
              <c16:uniqueId val="{00000005-7BEE-4BBE-BC27-FF5D8A435FE8}"/>
            </c:ext>
          </c:extLst>
        </c:ser>
        <c:dLbls>
          <c:showLegendKey val="0"/>
          <c:showVal val="0"/>
          <c:showCatName val="0"/>
          <c:showSerName val="0"/>
          <c:showPercent val="0"/>
          <c:showBubbleSize val="0"/>
        </c:dLbls>
        <c:gapWidth val="22"/>
        <c:gapDepth val="88"/>
        <c:shape val="box"/>
        <c:axId val="-2143272480"/>
        <c:axId val="-2143275392"/>
        <c:axId val="0"/>
      </c:bar3DChart>
      <c:catAx>
        <c:axId val="-2143272480"/>
        <c:scaling>
          <c:orientation val="minMax"/>
        </c:scaling>
        <c:delete val="1"/>
        <c:axPos val="b"/>
        <c:numFmt formatCode="General" sourceLinked="0"/>
        <c:majorTickMark val="out"/>
        <c:minorTickMark val="none"/>
        <c:tickLblPos val="nextTo"/>
        <c:crossAx val="-2143275392"/>
        <c:crosses val="autoZero"/>
        <c:auto val="1"/>
        <c:lblAlgn val="ctr"/>
        <c:lblOffset val="100"/>
        <c:noMultiLvlLbl val="0"/>
      </c:catAx>
      <c:valAx>
        <c:axId val="-2143275392"/>
        <c:scaling>
          <c:orientation val="minMax"/>
        </c:scaling>
        <c:delete val="1"/>
        <c:axPos val="l"/>
        <c:numFmt formatCode="0%" sourceLinked="0"/>
        <c:majorTickMark val="out"/>
        <c:minorTickMark val="none"/>
        <c:tickLblPos val="nextTo"/>
        <c:crossAx val="-2143272480"/>
        <c:crosses val="autoZero"/>
        <c:crossBetween val="between"/>
      </c:valAx>
    </c:plotArea>
    <c:legend>
      <c:legendPos val="t"/>
      <c:layout>
        <c:manualLayout>
          <c:xMode val="edge"/>
          <c:yMode val="edge"/>
          <c:x val="0.290304497236337"/>
          <c:y val="4.1181453048699801E-2"/>
          <c:w val="0.47765899831685499"/>
          <c:h val="8.6559209510575899E-2"/>
        </c:manualLayout>
      </c:layout>
      <c:overlay val="0"/>
      <c:txPr>
        <a:bodyPr/>
        <a:lstStyle/>
        <a:p>
          <a:pPr>
            <a:defRPr sz="1400" b="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601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601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601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601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601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601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601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601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601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601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601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601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114046152186499E-2"/>
          <c:y val="0.102569949805471"/>
          <c:w val="0.95510893787121798"/>
          <c:h val="0.74668067731773402"/>
        </c:manualLayout>
      </c:layout>
      <c:bar3DChart>
        <c:barDir val="col"/>
        <c:grouping val="clustered"/>
        <c:varyColors val="0"/>
        <c:ser>
          <c:idx val="0"/>
          <c:order val="0"/>
          <c:tx>
            <c:strRef>
              <c:f>'Datos Visor (2)'!$V$34</c:f>
              <c:strCache>
                <c:ptCount val="1"/>
                <c:pt idx="0">
                  <c:v>BUENO</c:v>
                </c:pt>
              </c:strCache>
            </c:strRef>
          </c:tx>
          <c:spPr>
            <a:solidFill>
              <a:srgbClr val="00B050"/>
            </a:solidFill>
          </c:spPr>
          <c:invertIfNegative val="0"/>
          <c:dLbls>
            <c:dLbl>
              <c:idx val="0"/>
              <c:layout>
                <c:manualLayout>
                  <c:x val="-8.4000005358939405E-18"/>
                  <c:y val="0.1055667772208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6D-43BC-9219-4D00ED901804}"/>
                </c:ext>
              </c:extLst>
            </c:dLbl>
            <c:dLbl>
              <c:idx val="1"/>
              <c:layout>
                <c:manualLayout>
                  <c:x val="0"/>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6D-43BC-9219-4D00ED901804}"/>
                </c:ext>
              </c:extLst>
            </c:dLbl>
            <c:dLbl>
              <c:idx val="2"/>
              <c:layout>
                <c:manualLayout>
                  <c:x val="0"/>
                  <c:y val="0.1093370192644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6D-43BC-9219-4D00ED901804}"/>
                </c:ext>
              </c:extLst>
            </c:dLbl>
            <c:dLbl>
              <c:idx val="3"/>
              <c:layout>
                <c:manualLayout>
                  <c:x val="-3.3600002143575399E-17"/>
                  <c:y val="0.1017965351772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6D-43BC-9219-4D00ED901804}"/>
                </c:ext>
              </c:extLst>
            </c:dLbl>
            <c:dLbl>
              <c:idx val="4"/>
              <c:layout>
                <c:manualLayout>
                  <c:x val="0"/>
                  <c:y val="0.1093370192644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6D-43BC-9219-4D00ED901804}"/>
                </c:ext>
              </c:extLst>
            </c:dLbl>
            <c:dLbl>
              <c:idx val="5"/>
              <c:layout>
                <c:manualLayout>
                  <c:x val="-6.72000042871515E-17"/>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6D-43BC-9219-4D00ED901804}"/>
                </c:ext>
              </c:extLst>
            </c:dLbl>
            <c:dLbl>
              <c:idx val="6"/>
              <c:layout>
                <c:manualLayout>
                  <c:x val="0"/>
                  <c:y val="0.1168775033516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6D-43BC-9219-4D00ED901804}"/>
                </c:ext>
              </c:extLst>
            </c:dLbl>
            <c:dLbl>
              <c:idx val="7"/>
              <c:layout>
                <c:manualLayout>
                  <c:x val="0"/>
                  <c:y val="0.1055667772208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6D-43BC-9219-4D00ED901804}"/>
                </c:ext>
              </c:extLst>
            </c:dLbl>
            <c:dLbl>
              <c:idx val="8"/>
              <c:layout>
                <c:manualLayout>
                  <c:x val="-6.72000042871515E-17"/>
                  <c:y val="0.1055667772208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6D-43BC-9219-4D00ED901804}"/>
                </c:ext>
              </c:extLst>
            </c:dLbl>
            <c:dLbl>
              <c:idx val="9"/>
              <c:layout>
                <c:manualLayout>
                  <c:x val="-6.72000042871515E-17"/>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B6D-43BC-9219-4D00ED901804}"/>
                </c:ext>
              </c:extLst>
            </c:dLbl>
            <c:dLbl>
              <c:idx val="10"/>
              <c:layout>
                <c:manualLayout>
                  <c:x val="0"/>
                  <c:y val="0.1093370192644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B6D-43BC-9219-4D00ED901804}"/>
                </c:ext>
              </c:extLst>
            </c:dLbl>
            <c:dLbl>
              <c:idx val="11"/>
              <c:layout>
                <c:manualLayout>
                  <c:x val="0"/>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B6D-43BC-9219-4D00ED901804}"/>
                </c:ext>
              </c:extLst>
            </c:dLbl>
            <c:dLbl>
              <c:idx val="12"/>
              <c:layout>
                <c:manualLayout>
                  <c:x val="0"/>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B6D-43BC-9219-4D00ED901804}"/>
                </c:ext>
              </c:extLst>
            </c:dLbl>
            <c:dLbl>
              <c:idx val="13"/>
              <c:layout>
                <c:manualLayout>
                  <c:x val="-1.3440000857430199E-16"/>
                  <c:y val="0.1168775033516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B6D-43BC-9219-4D00ED901804}"/>
                </c:ext>
              </c:extLst>
            </c:dLbl>
            <c:dLbl>
              <c:idx val="14"/>
              <c:layout>
                <c:manualLayout>
                  <c:x val="0"/>
                  <c:y val="0.1093370192644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B6D-43BC-9219-4D00ED901804}"/>
                </c:ext>
              </c:extLst>
            </c:dLbl>
            <c:dLbl>
              <c:idx val="15"/>
              <c:layout>
                <c:manualLayout>
                  <c:x val="0"/>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B6D-43BC-9219-4D00ED901804}"/>
                </c:ext>
              </c:extLst>
            </c:dLbl>
            <c:dLbl>
              <c:idx val="16"/>
              <c:layout>
                <c:manualLayout>
                  <c:x val="0"/>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B6D-43BC-9219-4D00ED901804}"/>
                </c:ext>
              </c:extLst>
            </c:dLbl>
            <c:dLbl>
              <c:idx val="17"/>
              <c:layout>
                <c:manualLayout>
                  <c:x val="-1.3440000857430199E-16"/>
                  <c:y val="9.8026293133647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B6D-43BC-9219-4D00ED901804}"/>
                </c:ext>
              </c:extLst>
            </c:dLbl>
            <c:dLbl>
              <c:idx val="18"/>
              <c:layout>
                <c:manualLayout>
                  <c:x val="-1.3440000857430199E-16"/>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B6D-43BC-9219-4D00ED901804}"/>
                </c:ext>
              </c:extLst>
            </c:dLbl>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(2)'!$U$35:$U$53</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(2)'!$V$35:$V$53</c:f>
              <c:numCache>
                <c:formatCode>0%</c:formatCode>
                <c:ptCount val="19"/>
                <c:pt idx="0">
                  <c:v>0.53</c:v>
                </c:pt>
                <c:pt idx="1">
                  <c:v>0.45</c:v>
                </c:pt>
                <c:pt idx="2">
                  <c:v>0.45</c:v>
                </c:pt>
                <c:pt idx="3">
                  <c:v>0.32</c:v>
                </c:pt>
                <c:pt idx="4">
                  <c:v>0.43</c:v>
                </c:pt>
                <c:pt idx="5">
                  <c:v>0.72</c:v>
                </c:pt>
                <c:pt idx="6">
                  <c:v>0.68</c:v>
                </c:pt>
                <c:pt idx="7">
                  <c:v>0.64</c:v>
                </c:pt>
                <c:pt idx="8">
                  <c:v>0.54</c:v>
                </c:pt>
                <c:pt idx="9">
                  <c:v>0.51</c:v>
                </c:pt>
                <c:pt idx="10">
                  <c:v>0.46</c:v>
                </c:pt>
                <c:pt idx="11">
                  <c:v>0.59</c:v>
                </c:pt>
                <c:pt idx="12">
                  <c:v>0.49</c:v>
                </c:pt>
                <c:pt idx="13">
                  <c:v>0.75</c:v>
                </c:pt>
                <c:pt idx="14">
                  <c:v>0.67</c:v>
                </c:pt>
                <c:pt idx="15">
                  <c:v>0.52</c:v>
                </c:pt>
                <c:pt idx="16">
                  <c:v>0.69</c:v>
                </c:pt>
                <c:pt idx="17">
                  <c:v>0.61</c:v>
                </c:pt>
                <c:pt idx="18">
                  <c:v>0.62</c:v>
                </c:pt>
              </c:numCache>
            </c:numRef>
          </c:val>
          <c:extLst>
            <c:ext xmlns:c16="http://schemas.microsoft.com/office/drawing/2014/chart" uri="{C3380CC4-5D6E-409C-BE32-E72D297353CC}">
              <c16:uniqueId val="{00000013-9B6D-43BC-9219-4D00ED901804}"/>
            </c:ext>
          </c:extLst>
        </c:ser>
        <c:ser>
          <c:idx val="1"/>
          <c:order val="1"/>
          <c:tx>
            <c:strRef>
              <c:f>'Datos Visor (2)'!$W$34</c:f>
              <c:strCache>
                <c:ptCount val="1"/>
                <c:pt idx="0">
                  <c:v>REGULAR</c:v>
                </c:pt>
              </c:strCache>
            </c:strRef>
          </c:tx>
          <c:spPr>
            <a:solidFill>
              <a:schemeClr val="accent4"/>
            </a:solidFill>
          </c:spPr>
          <c:invertIfNegative val="0"/>
          <c:dLbls>
            <c:dLbl>
              <c:idx val="0"/>
              <c:layout>
                <c:manualLayout>
                  <c:x val="0"/>
                  <c:y val="0.1093370192644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B6D-43BC-9219-4D00ED901804}"/>
                </c:ext>
              </c:extLst>
            </c:dLbl>
            <c:dLbl>
              <c:idx val="1"/>
              <c:layout>
                <c:manualLayout>
                  <c:x val="0"/>
                  <c:y val="0.1093370192644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B6D-43BC-9219-4D00ED901804}"/>
                </c:ext>
              </c:extLst>
            </c:dLbl>
            <c:dLbl>
              <c:idx val="2"/>
              <c:layout>
                <c:manualLayout>
                  <c:x val="-9.1637428073641704E-4"/>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B6D-43BC-9219-4D00ED901804}"/>
                </c:ext>
              </c:extLst>
            </c:dLbl>
            <c:dLbl>
              <c:idx val="3"/>
              <c:layout>
                <c:manualLayout>
                  <c:x val="0"/>
                  <c:y val="0.1093370192644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B6D-43BC-9219-4D00ED901804}"/>
                </c:ext>
              </c:extLst>
            </c:dLbl>
            <c:dLbl>
              <c:idx val="4"/>
              <c:layout>
                <c:manualLayout>
                  <c:x val="0"/>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B6D-43BC-9219-4D00ED901804}"/>
                </c:ext>
              </c:extLst>
            </c:dLbl>
            <c:dLbl>
              <c:idx val="5"/>
              <c:layout>
                <c:manualLayout>
                  <c:x val="1.6959065889309379E-3"/>
                  <c:y val="7.6601200100607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B6D-43BC-9219-4D00ED901804}"/>
                </c:ext>
              </c:extLst>
            </c:dLbl>
            <c:dLbl>
              <c:idx val="6"/>
              <c:layout>
                <c:manualLayout>
                  <c:x val="0"/>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B6D-43BC-9219-4D00ED901804}"/>
                </c:ext>
              </c:extLst>
            </c:dLbl>
            <c:dLbl>
              <c:idx val="7"/>
              <c:layout>
                <c:manualLayout>
                  <c:x val="0"/>
                  <c:y val="0.1055667772208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B6D-43BC-9219-4D00ED901804}"/>
                </c:ext>
              </c:extLst>
            </c:dLbl>
            <c:dLbl>
              <c:idx val="8"/>
              <c:layout>
                <c:manualLayout>
                  <c:x val="0"/>
                  <c:y val="0.105599073038415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B6D-43BC-9219-4D00ED901804}"/>
                </c:ext>
              </c:extLst>
            </c:dLbl>
            <c:dLbl>
              <c:idx val="9"/>
              <c:layout>
                <c:manualLayout>
                  <c:x val="0"/>
                  <c:y val="0.1055667772208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B6D-43BC-9219-4D00ED901804}"/>
                </c:ext>
              </c:extLst>
            </c:dLbl>
            <c:dLbl>
              <c:idx val="10"/>
              <c:layout>
                <c:manualLayout>
                  <c:x val="9.1637428073631599E-4"/>
                  <c:y val="9.80262931336469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B6D-43BC-9219-4D00ED901804}"/>
                </c:ext>
              </c:extLst>
            </c:dLbl>
            <c:dLbl>
              <c:idx val="11"/>
              <c:layout>
                <c:manualLayout>
                  <c:x val="6.72000042871515E-17"/>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B6D-43BC-9219-4D00ED901804}"/>
                </c:ext>
              </c:extLst>
            </c:dLbl>
            <c:dLbl>
              <c:idx val="12"/>
              <c:layout>
                <c:manualLayout>
                  <c:x val="0"/>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B6D-43BC-9219-4D00ED901804}"/>
                </c:ext>
              </c:extLst>
            </c:dLbl>
            <c:dLbl>
              <c:idx val="13"/>
              <c:layout>
                <c:manualLayout>
                  <c:x val="0"/>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B6D-43BC-9219-4D00ED901804}"/>
                </c:ext>
              </c:extLst>
            </c:dLbl>
            <c:dLbl>
              <c:idx val="14"/>
              <c:layout>
                <c:manualLayout>
                  <c:x val="0"/>
                  <c:y val="0.1093370192644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B6D-43BC-9219-4D00ED901804}"/>
                </c:ext>
              </c:extLst>
            </c:dLbl>
            <c:dLbl>
              <c:idx val="15"/>
              <c:layout>
                <c:manualLayout>
                  <c:x val="-1.3440000857430199E-16"/>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B6D-43BC-9219-4D00ED901804}"/>
                </c:ext>
              </c:extLst>
            </c:dLbl>
            <c:dLbl>
              <c:idx val="16"/>
              <c:layout>
                <c:manualLayout>
                  <c:x val="-4.47556285882598E-5"/>
                  <c:y val="0.100332218792229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B6D-43BC-9219-4D00ED901804}"/>
                </c:ext>
              </c:extLst>
            </c:dLbl>
            <c:dLbl>
              <c:idx val="17"/>
              <c:layout>
                <c:manualLayout>
                  <c:x val="0"/>
                  <c:y val="0.113107261308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B6D-43BC-9219-4D00ED901804}"/>
                </c:ext>
              </c:extLst>
            </c:dLbl>
            <c:dLbl>
              <c:idx val="18"/>
              <c:layout>
                <c:manualLayout>
                  <c:x val="0"/>
                  <c:y val="0.1168775033516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B6D-43BC-9219-4D00ED901804}"/>
                </c:ext>
              </c:extLst>
            </c:dLbl>
            <c:spPr>
              <a:noFill/>
              <a:ln>
                <a:noFill/>
              </a:ln>
              <a:effectLst/>
            </c:spPr>
            <c:txPr>
              <a:bodyPr rot="-5400000" vert="horz" wrap="square" lIns="38100" tIns="19050" rIns="38100" bIns="19050" anchor="ctr">
                <a:spAutoFit/>
              </a:bodyPr>
              <a:lstStyle/>
              <a:p>
                <a:pPr>
                  <a:defRPr sz="11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(2)'!$U$35:$U$53</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(2)'!$W$35:$W$53</c:f>
              <c:numCache>
                <c:formatCode>0%</c:formatCode>
                <c:ptCount val="19"/>
                <c:pt idx="0">
                  <c:v>0.42</c:v>
                </c:pt>
                <c:pt idx="1">
                  <c:v>0.53</c:v>
                </c:pt>
                <c:pt idx="2">
                  <c:v>0.54</c:v>
                </c:pt>
                <c:pt idx="3">
                  <c:v>0.53</c:v>
                </c:pt>
                <c:pt idx="4">
                  <c:v>0.48</c:v>
                </c:pt>
                <c:pt idx="5">
                  <c:v>0.27</c:v>
                </c:pt>
                <c:pt idx="6">
                  <c:v>0.24</c:v>
                </c:pt>
                <c:pt idx="7">
                  <c:v>0.31</c:v>
                </c:pt>
                <c:pt idx="8">
                  <c:v>0.43</c:v>
                </c:pt>
                <c:pt idx="9">
                  <c:v>0.42</c:v>
                </c:pt>
                <c:pt idx="10">
                  <c:v>0.48</c:v>
                </c:pt>
                <c:pt idx="11">
                  <c:v>0.39</c:v>
                </c:pt>
                <c:pt idx="12">
                  <c:v>0.48</c:v>
                </c:pt>
                <c:pt idx="13">
                  <c:v>0.24</c:v>
                </c:pt>
                <c:pt idx="14">
                  <c:v>0.32</c:v>
                </c:pt>
                <c:pt idx="15">
                  <c:v>0.44</c:v>
                </c:pt>
                <c:pt idx="16">
                  <c:v>0.28999999999999998</c:v>
                </c:pt>
                <c:pt idx="17">
                  <c:v>0.36</c:v>
                </c:pt>
                <c:pt idx="18">
                  <c:v>0.28999999999999998</c:v>
                </c:pt>
              </c:numCache>
            </c:numRef>
          </c:val>
          <c:extLst>
            <c:ext xmlns:c16="http://schemas.microsoft.com/office/drawing/2014/chart" uri="{C3380CC4-5D6E-409C-BE32-E72D297353CC}">
              <c16:uniqueId val="{00000027-9B6D-43BC-9219-4D00ED901804}"/>
            </c:ext>
          </c:extLst>
        </c:ser>
        <c:ser>
          <c:idx val="5"/>
          <c:order val="2"/>
          <c:tx>
            <c:strRef>
              <c:f>'Datos Visor (2)'!$X$34</c:f>
              <c:strCache>
                <c:ptCount val="1"/>
                <c:pt idx="0">
                  <c:v>MALO</c:v>
                </c:pt>
              </c:strCache>
            </c:strRef>
          </c:tx>
          <c:spPr>
            <a:solidFill>
              <a:srgbClr val="C00000"/>
            </a:solidFill>
          </c:spPr>
          <c:invertIfNegative val="0"/>
          <c:dLbls>
            <c:dLbl>
              <c:idx val="0"/>
              <c:layout>
                <c:manualLayout>
                  <c:x val="2.6128979705206034E-3"/>
                  <c:y val="4.9539003269735184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B6D-43BC-9219-4D00ED901804}"/>
                </c:ext>
              </c:extLst>
            </c:dLbl>
            <c:dLbl>
              <c:idx val="1"/>
              <c:layout>
                <c:manualLayout>
                  <c:x val="2.7510652073938699E-3"/>
                  <c:y val="1.11324377321267E-2"/>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B6D-43BC-9219-4D00ED901804}"/>
                </c:ext>
              </c:extLst>
            </c:dLbl>
            <c:dLbl>
              <c:idx val="2"/>
              <c:layout>
                <c:manualLayout>
                  <c:x val="2.7510652073938499E-3"/>
                  <c:y val="3.7108125773755501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B6D-43BC-9219-4D00ED901804}"/>
                </c:ext>
              </c:extLst>
            </c:dLbl>
            <c:dLbl>
              <c:idx val="3"/>
              <c:layout>
                <c:manualLayout>
                  <c:x val="-3.3600002143575399E-17"/>
                  <c:y val="0.10933701926445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B6D-43BC-9219-4D00ED901804}"/>
                </c:ext>
              </c:extLst>
            </c:dLbl>
            <c:dLbl>
              <c:idx val="4"/>
              <c:layout>
                <c:manualLayout>
                  <c:x val="9.1697677618135173E-4"/>
                  <c:y val="8.1134569408229745E-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B6D-43BC-9219-4D00ED901804}"/>
                </c:ext>
              </c:extLst>
            </c:dLbl>
            <c:dLbl>
              <c:idx val="5"/>
              <c:layout>
                <c:manualLayout>
                  <c:x val="3.6680869431917301E-3"/>
                  <c:y val="7.4216251547511098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B6D-43BC-9219-4D00ED901804}"/>
                </c:ext>
              </c:extLst>
            </c:dLbl>
            <c:dLbl>
              <c:idx val="6"/>
              <c:layout>
                <c:manualLayout>
                  <c:x val="9.1697677618128972E-4"/>
                  <c:y val="8.1134569408229745E-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B6D-43BC-9219-4D00ED901804}"/>
                </c:ext>
              </c:extLst>
            </c:dLbl>
            <c:dLbl>
              <c:idx val="7"/>
              <c:layout>
                <c:manualLayout>
                  <c:x val="2.5099325832281284E-3"/>
                  <c:y val="6.063002742285226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B6D-43BC-9219-4D00ED901804}"/>
                </c:ext>
              </c:extLst>
            </c:dLbl>
            <c:dLbl>
              <c:idx val="8"/>
              <c:layout>
                <c:manualLayout>
                  <c:x val="3.6680869431917999E-3"/>
                  <c:y val="7.4216251547511098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B6D-43BC-9219-4D00ED901804}"/>
                </c:ext>
              </c:extLst>
            </c:dLbl>
            <c:dLbl>
              <c:idx val="9"/>
              <c:layout>
                <c:manualLayout>
                  <c:x val="9.1704336853982537E-4"/>
                  <c:y val="8.1526711400347174E-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B6D-43BC-9219-4D00ED901804}"/>
                </c:ext>
              </c:extLst>
            </c:dLbl>
            <c:dLbl>
              <c:idx val="10"/>
              <c:layout>
                <c:manualLayout>
                  <c:x val="3.4542122263836526E-3"/>
                  <c:y val="5.3070083568678723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B6D-43BC-9219-4D00ED901804}"/>
                </c:ext>
              </c:extLst>
            </c:dLbl>
            <c:dLbl>
              <c:idx val="11"/>
              <c:layout>
                <c:manualLayout>
                  <c:x val="2.7510635132610025E-3"/>
                  <c:y val="3.4883482967253887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B6D-43BC-9219-4D00ED901804}"/>
                </c:ext>
              </c:extLst>
            </c:dLbl>
            <c:dLbl>
              <c:idx val="12"/>
              <c:layout>
                <c:manualLayout>
                  <c:x val="2.7510652073937198E-3"/>
                  <c:y val="7.4216251547509701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B6D-43BC-9219-4D00ED901804}"/>
                </c:ext>
              </c:extLst>
            </c:dLbl>
            <c:dLbl>
              <c:idx val="13"/>
              <c:layout>
                <c:manualLayout>
                  <c:x val="3.6681068818008276E-3"/>
                  <c:y val="1.1354963440207685E-2"/>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B6D-43BC-9219-4D00ED901804}"/>
                </c:ext>
              </c:extLst>
            </c:dLbl>
            <c:dLbl>
              <c:idx val="14"/>
              <c:layout>
                <c:manualLayout>
                  <c:x val="3.6680869431917999E-3"/>
                  <c:y val="7.4216251547511098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B6D-43BC-9219-4D00ED901804}"/>
                </c:ext>
              </c:extLst>
            </c:dLbl>
            <c:dLbl>
              <c:idx val="15"/>
              <c:layout>
                <c:manualLayout>
                  <c:x val="2.7510652073937198E-3"/>
                  <c:y val="7.4216251547511098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B6D-43BC-9219-4D00ED901804}"/>
                </c:ext>
              </c:extLst>
            </c:dLbl>
            <c:dLbl>
              <c:idx val="16"/>
              <c:layout>
                <c:manualLayout>
                  <c:x val="3.6680869431917999E-3"/>
                  <c:y val="1.11324377321267E-2"/>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B6D-43BC-9219-4D00ED901804}"/>
                </c:ext>
              </c:extLst>
            </c:dLbl>
            <c:dLbl>
              <c:idx val="17"/>
              <c:layout>
                <c:manualLayout>
                  <c:x val="3.6680869431917999E-3"/>
                  <c:y val="7.4216251547509701E-3"/>
                </c:manualLayout>
              </c:layout>
              <c:spPr>
                <a:noFill/>
                <a:ln>
                  <a:noFill/>
                </a:ln>
                <a:effectLst/>
              </c:spPr>
              <c:txPr>
                <a:bodyPr rot="-5400000" vert="horz" wrap="square" lIns="38100" tIns="19050" rIns="38100" bIns="19050" anchor="ctr">
                  <a:spAutoFit/>
                </a:bodyPr>
                <a:lstStyle/>
                <a:p>
                  <a:pPr>
                    <a:defRPr sz="11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B6D-43BC-9219-4D00ED901804}"/>
                </c:ext>
              </c:extLst>
            </c:dLbl>
            <c:dLbl>
              <c:idx val="18"/>
              <c:layout>
                <c:manualLayout>
                  <c:x val="9.1704336853982537E-4"/>
                  <c:y val="9.6035965108692251E-2"/>
                </c:manualLayout>
              </c:layout>
              <c:spPr>
                <a:noFill/>
                <a:ln>
                  <a:noFill/>
                </a:ln>
                <a:effectLst/>
              </c:spPr>
              <c:txPr>
                <a:bodyPr rot="-5400000" vert="horz" wrap="square" lIns="38100" tIns="19050" rIns="38100" bIns="19050" anchor="ctr">
                  <a:spAutoFit/>
                </a:bodyPr>
                <a:lstStyle/>
                <a:p>
                  <a:pPr>
                    <a:defRPr sz="11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B6D-43BC-9219-4D00ED901804}"/>
                </c:ext>
              </c:extLst>
            </c:dLbl>
            <c:spPr>
              <a:noFill/>
              <a:ln>
                <a:noFill/>
              </a:ln>
              <a:effectLst/>
            </c:spPr>
            <c:txPr>
              <a:bodyPr rot="-5400000" vert="horz" wrap="square" lIns="38100" tIns="19050" rIns="38100" bIns="19050" anchor="ctr">
                <a:spAutoFit/>
              </a:bodyPr>
              <a:lstStyle/>
              <a:p>
                <a:pPr>
                  <a:defRPr sz="1100" b="1"/>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(2)'!$U$35:$U$53</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(2)'!$X$35:$X$53</c:f>
              <c:numCache>
                <c:formatCode>0%</c:formatCode>
                <c:ptCount val="19"/>
                <c:pt idx="0">
                  <c:v>0.05</c:v>
                </c:pt>
                <c:pt idx="1">
                  <c:v>0.02</c:v>
                </c:pt>
                <c:pt idx="2">
                  <c:v>0.01</c:v>
                </c:pt>
                <c:pt idx="3">
                  <c:v>0.15</c:v>
                </c:pt>
                <c:pt idx="4">
                  <c:v>0.09</c:v>
                </c:pt>
                <c:pt idx="5">
                  <c:v>0.01</c:v>
                </c:pt>
                <c:pt idx="6">
                  <c:v>0.08</c:v>
                </c:pt>
                <c:pt idx="7">
                  <c:v>0.05</c:v>
                </c:pt>
                <c:pt idx="8">
                  <c:v>0.03</c:v>
                </c:pt>
                <c:pt idx="9">
                  <c:v>7.0000000000000007E-2</c:v>
                </c:pt>
                <c:pt idx="10">
                  <c:v>0.06</c:v>
                </c:pt>
                <c:pt idx="11">
                  <c:v>0.02</c:v>
                </c:pt>
                <c:pt idx="12">
                  <c:v>0.03</c:v>
                </c:pt>
                <c:pt idx="13">
                  <c:v>0.01</c:v>
                </c:pt>
                <c:pt idx="14">
                  <c:v>0.01</c:v>
                </c:pt>
                <c:pt idx="15">
                  <c:v>0.04</c:v>
                </c:pt>
                <c:pt idx="16">
                  <c:v>0.02</c:v>
                </c:pt>
                <c:pt idx="17">
                  <c:v>0.03</c:v>
                </c:pt>
                <c:pt idx="18">
                  <c:v>0.09</c:v>
                </c:pt>
              </c:numCache>
            </c:numRef>
          </c:val>
          <c:extLst>
            <c:ext xmlns:c16="http://schemas.microsoft.com/office/drawing/2014/chart" uri="{C3380CC4-5D6E-409C-BE32-E72D297353CC}">
              <c16:uniqueId val="{0000003B-9B6D-43BC-9219-4D00ED901804}"/>
            </c:ext>
          </c:extLst>
        </c:ser>
        <c:dLbls>
          <c:showLegendKey val="0"/>
          <c:showVal val="0"/>
          <c:showCatName val="0"/>
          <c:showSerName val="0"/>
          <c:showPercent val="0"/>
          <c:showBubbleSize val="0"/>
        </c:dLbls>
        <c:gapWidth val="150"/>
        <c:shape val="box"/>
        <c:axId val="-2139669168"/>
        <c:axId val="-2139666448"/>
        <c:axId val="0"/>
      </c:bar3DChart>
      <c:catAx>
        <c:axId val="-2139669168"/>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800">
                <a:solidFill>
                  <a:schemeClr val="tx1">
                    <a:lumMod val="65000"/>
                    <a:lumOff val="35000"/>
                  </a:schemeClr>
                </a:solidFill>
              </a:defRPr>
            </a:pPr>
            <a:endParaRPr lang="es-CO"/>
          </a:p>
        </c:txPr>
        <c:crossAx val="-2139666448"/>
        <c:crosses val="autoZero"/>
        <c:auto val="1"/>
        <c:lblAlgn val="ctr"/>
        <c:lblOffset val="100"/>
        <c:noMultiLvlLbl val="0"/>
      </c:catAx>
      <c:valAx>
        <c:axId val="-2139666448"/>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a:solidFill>
                  <a:schemeClr val="tx1">
                    <a:lumMod val="65000"/>
                    <a:lumOff val="35000"/>
                  </a:schemeClr>
                </a:solidFill>
              </a:defRPr>
            </a:pPr>
            <a:endParaRPr lang="es-CO"/>
          </a:p>
        </c:txPr>
        <c:crossAx val="-2139669168"/>
        <c:crosses val="autoZero"/>
        <c:crossBetween val="between"/>
      </c:valAx>
      <c:spPr>
        <a:noFill/>
        <a:ln>
          <a:noFill/>
        </a:ln>
        <a:effectLst/>
      </c:spPr>
    </c:plotArea>
    <c:legend>
      <c:legendPos val="t"/>
      <c:layout>
        <c:manualLayout>
          <c:xMode val="edge"/>
          <c:yMode val="edge"/>
          <c:x val="0.398766974617419"/>
          <c:y val="3.8752647116309302E-3"/>
          <c:w val="0.21944834606281799"/>
          <c:h val="8.5647072814505704E-2"/>
        </c:manualLayout>
      </c:layout>
      <c:overlay val="0"/>
      <c:spPr>
        <a:noFill/>
        <a:ln>
          <a:noFill/>
        </a:ln>
        <a:effectLst/>
      </c:spPr>
      <c:txPr>
        <a:bodyPr rot="0" vert="horz"/>
        <a:lstStyle/>
        <a:p>
          <a:pPr>
            <a:defRPr sz="1200"/>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[Visor-malla-vial-2020-II_31-dic-2020.xlsx]Arterial!Tabla dinámica2</c:name>
    <c:fmtId val="0"/>
  </c:pivotSource>
  <c:chart>
    <c:autoTitleDeleted val="0"/>
    <c:pivotFmts>
      <c:pivotFmt>
        <c:idx val="0"/>
        <c:spPr>
          <a:solidFill>
            <a:srgbClr val="92D050"/>
          </a:solidFill>
        </c:spPr>
        <c:marker>
          <c:symbol val="none"/>
        </c:marker>
        <c:dLbl>
          <c:idx val="0"/>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C000"/>
          </a:solidFill>
        </c:spPr>
        <c:marker>
          <c:symbol val="none"/>
        </c:marker>
        <c:dLbl>
          <c:idx val="0"/>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C00000"/>
          </a:solidFill>
        </c:spPr>
        <c:marker>
          <c:symbol val="none"/>
        </c:marker>
        <c:dLbl>
          <c:idx val="0"/>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92D050"/>
          </a:solidFill>
        </c:spPr>
        <c:marker>
          <c:symbol val="none"/>
        </c:marker>
        <c:dLbl>
          <c:idx val="0"/>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FFC000"/>
          </a:solidFill>
        </c:spPr>
        <c:marker>
          <c:symbol val="none"/>
        </c:marker>
        <c:dLbl>
          <c:idx val="0"/>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C00000"/>
          </a:solidFill>
        </c:spPr>
        <c:marker>
          <c:symbol val="none"/>
        </c:marker>
        <c:dLbl>
          <c:idx val="0"/>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92D050"/>
          </a:solidFill>
        </c:spPr>
        <c:marker>
          <c:symbol val="none"/>
        </c:marker>
        <c:dLbl>
          <c:idx val="0"/>
          <c:spPr>
            <a:noFill/>
            <a:ln>
              <a:noFill/>
            </a:ln>
            <a:effectLst/>
          </c:spPr>
          <c:txPr>
            <a:bodyPr/>
            <a:lstStyle/>
            <a:p>
              <a:pPr algn="ctr">
                <a:defRPr lang="es-CO" sz="14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dLbl>
          <c:idx val="0"/>
          <c:layout>
            <c:manualLayout>
              <c:x val="2.4155841315142899E-2"/>
              <c:y val="-9.8412658068551595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FFC000"/>
          </a:solidFill>
        </c:spPr>
        <c:marker>
          <c:symbol val="none"/>
        </c:marker>
        <c:dLbl>
          <c:idx val="0"/>
          <c:spPr>
            <a:noFill/>
            <a:ln>
              <a:noFill/>
            </a:ln>
            <a:effectLst/>
          </c:spPr>
          <c:txPr>
            <a:bodyPr/>
            <a:lstStyle/>
            <a:p>
              <a:pPr algn="ctr">
                <a:defRPr lang="es-CO" sz="1400" b="1" i="0" u="none" strike="noStrike" kern="1200" baseline="0">
                  <a:solidFill>
                    <a:schemeClr val="accent2"/>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dLbl>
          <c:idx val="0"/>
          <c:layout>
            <c:manualLayout>
              <c:x val="4.0259735525238302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C00000"/>
          </a:solidFill>
        </c:spPr>
        <c:marker>
          <c:symbol val="none"/>
        </c:marker>
        <c:dLbl>
          <c:idx val="0"/>
          <c:spPr>
            <a:noFill/>
            <a:ln>
              <a:noFill/>
            </a:ln>
            <a:effectLst/>
          </c:spPr>
          <c:txPr>
            <a:bodyPr/>
            <a:lstStyle/>
            <a:p>
              <a:pPr>
                <a:defRPr sz="14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dLbl>
          <c:idx val="0"/>
          <c:layout>
            <c:manualLayout>
              <c:x val="3.6233761972714398E-2"/>
              <c:y val="-0.102349164391294"/>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c:spPr>
        <c:marker>
          <c:symbol val="none"/>
        </c:marker>
        <c:dLbl>
          <c:idx val="0"/>
          <c:spPr>
            <a:noFill/>
            <a:ln>
              <a:noFill/>
            </a:ln>
            <a:effectLst/>
          </c:spPr>
          <c:txPr>
            <a:bodyPr anchor="t" anchorCtr="0"/>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dLbl>
          <c:idx val="0"/>
          <c:layout>
            <c:manualLayout>
              <c:x val="5.8831360836309597E-2"/>
              <c:y val="-0.14157762053820699"/>
            </c:manualLayout>
          </c:layout>
          <c:spPr>
            <a:noFill/>
            <a:ln>
              <a:noFill/>
            </a:ln>
            <a:effectLst/>
          </c:spPr>
          <c:txPr>
            <a:bodyPr anchor="t" anchorCtr="0"/>
            <a:lstStyle/>
            <a:p>
              <a:pPr>
                <a:defRPr sz="2000" b="1">
                  <a:solidFill>
                    <a:srgbClr val="00B050"/>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FFC000"/>
          </a:solidFill>
        </c:spPr>
        <c:marker>
          <c:symbol val="none"/>
        </c:marker>
        <c:dLbl>
          <c:idx val="0"/>
          <c:spPr>
            <a:noFill/>
            <a:ln>
              <a:noFill/>
            </a:ln>
            <a:effectLst/>
          </c:spPr>
          <c:txPr>
            <a:bodyPr/>
            <a:lstStyle/>
            <a:p>
              <a:pPr algn="ctr" rtl="0">
                <a:defRPr lang="es-CO" sz="2000" b="1" i="0" u="none" strike="noStrike" kern="1200" baseline="0">
                  <a:solidFill>
                    <a:schemeClr val="accent4"/>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1"/>
        <c:dLbl>
          <c:idx val="0"/>
          <c:layout>
            <c:manualLayout>
              <c:x val="6.2940963891732996E-2"/>
              <c:y val="-0.149674765931954"/>
            </c:manualLayout>
          </c:layout>
          <c:spPr>
            <a:noFill/>
            <a:ln>
              <a:noFill/>
            </a:ln>
            <a:effectLst/>
          </c:spPr>
          <c:txPr>
            <a:bodyPr/>
            <a:lstStyle/>
            <a:p>
              <a:pPr algn="ctr" rtl="0">
                <a:defRPr lang="es-CO" sz="2000" b="1" i="0" u="none" strike="noStrike" kern="1200" baseline="0">
                  <a:solidFill>
                    <a:schemeClr val="accent4"/>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C00000"/>
          </a:solidFill>
        </c:spPr>
        <c:marker>
          <c:symbol val="none"/>
        </c:marker>
        <c:dLbl>
          <c:idx val="0"/>
          <c:spPr>
            <a:noFill/>
            <a:ln>
              <a:noFill/>
            </a:ln>
            <a:effectLst/>
          </c:spPr>
          <c:txPr>
            <a:bodyPr/>
            <a:lstStyle/>
            <a:p>
              <a:pPr algn="ctr" rtl="0">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3"/>
        <c:dLbl>
          <c:idx val="0"/>
          <c:layout>
            <c:manualLayout>
              <c:x val="5.56633369179938E-2"/>
              <c:y val="-0.109311253034033"/>
            </c:manualLayout>
          </c:layout>
          <c:spPr>
            <a:noFill/>
            <a:ln>
              <a:noFill/>
            </a:ln>
            <a:effectLst/>
          </c:spPr>
          <c:txPr>
            <a:bodyPr/>
            <a:lstStyle/>
            <a:p>
              <a:pPr algn="ctr" rtl="0">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2.65952150734791E-2"/>
          <c:y val="0.108980004159849"/>
          <c:w val="0.95571429092223803"/>
          <c:h val="0.85421699688654995"/>
        </c:manualLayout>
      </c:layout>
      <c:bar3DChart>
        <c:barDir val="col"/>
        <c:grouping val="clustered"/>
        <c:varyColors val="0"/>
        <c:ser>
          <c:idx val="0"/>
          <c:order val="0"/>
          <c:tx>
            <c:strRef>
              <c:f>Arterial!$B$55</c:f>
              <c:strCache>
                <c:ptCount val="1"/>
                <c:pt idx="0">
                  <c:v> BUENO</c:v>
                </c:pt>
              </c:strCache>
            </c:strRef>
          </c:tx>
          <c:spPr>
            <a:solidFill>
              <a:srgbClr val="00B050"/>
            </a:solidFill>
          </c:spPr>
          <c:invertIfNegative val="0"/>
          <c:dLbls>
            <c:dLbl>
              <c:idx val="0"/>
              <c:layout>
                <c:manualLayout>
                  <c:x val="5.8831360836309597E-2"/>
                  <c:y val="-0.141577620538206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7D-43AC-BC20-B9C2FCB0CA15}"/>
                </c:ext>
              </c:extLst>
            </c:dLbl>
            <c:spPr>
              <a:noFill/>
              <a:ln>
                <a:noFill/>
              </a:ln>
              <a:effectLst/>
            </c:spPr>
            <c:txPr>
              <a:bodyPr anchor="t" anchorCtr="0"/>
              <a:lstStyle/>
              <a:p>
                <a:pPr>
                  <a:defRPr sz="2000" b="1">
                    <a:solidFill>
                      <a:srgbClr val="00B05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Arterial!$B$56</c:f>
              <c:strCache>
                <c:ptCount val="1"/>
                <c:pt idx="0">
                  <c:v>Total</c:v>
                </c:pt>
              </c:strCache>
            </c:strRef>
          </c:cat>
          <c:val>
            <c:numRef>
              <c:f>Arterial!$B$56</c:f>
              <c:numCache>
                <c:formatCode>0%</c:formatCode>
                <c:ptCount val="1"/>
                <c:pt idx="0">
                  <c:v>0.53</c:v>
                </c:pt>
              </c:numCache>
            </c:numRef>
          </c:val>
          <c:extLst>
            <c:ext xmlns:c16="http://schemas.microsoft.com/office/drawing/2014/chart" uri="{C3380CC4-5D6E-409C-BE32-E72D297353CC}">
              <c16:uniqueId val="{00000001-CD60-40C9-A6DD-E43F5DC89D56}"/>
            </c:ext>
          </c:extLst>
        </c:ser>
        <c:ser>
          <c:idx val="1"/>
          <c:order val="1"/>
          <c:tx>
            <c:strRef>
              <c:f>Arterial!$C$55</c:f>
              <c:strCache>
                <c:ptCount val="1"/>
                <c:pt idx="0">
                  <c:v> REGULAR</c:v>
                </c:pt>
              </c:strCache>
            </c:strRef>
          </c:tx>
          <c:spPr>
            <a:solidFill>
              <a:srgbClr val="FFC000"/>
            </a:solidFill>
          </c:spPr>
          <c:invertIfNegative val="0"/>
          <c:dLbls>
            <c:dLbl>
              <c:idx val="0"/>
              <c:layout>
                <c:manualLayout>
                  <c:x val="6.2940963891732996E-2"/>
                  <c:y val="-0.1496747659319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D-43AC-BC20-B9C2FCB0CA15}"/>
                </c:ext>
              </c:extLst>
            </c:dLbl>
            <c:spPr>
              <a:noFill/>
              <a:ln>
                <a:noFill/>
              </a:ln>
              <a:effectLst/>
            </c:spPr>
            <c:txPr>
              <a:bodyPr/>
              <a:lstStyle/>
              <a:p>
                <a:pPr algn="ctr" rtl="0">
                  <a:defRPr lang="es-CO" sz="2000" b="1" i="0" u="none" strike="noStrike" kern="1200" baseline="0">
                    <a:solidFill>
                      <a:schemeClr val="accent4"/>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Arterial!$B$56</c:f>
              <c:strCache>
                <c:ptCount val="1"/>
                <c:pt idx="0">
                  <c:v>Total</c:v>
                </c:pt>
              </c:strCache>
            </c:strRef>
          </c:cat>
          <c:val>
            <c:numRef>
              <c:f>Arterial!$C$56</c:f>
              <c:numCache>
                <c:formatCode>0%</c:formatCode>
                <c:ptCount val="1"/>
                <c:pt idx="0">
                  <c:v>0.42</c:v>
                </c:pt>
              </c:numCache>
            </c:numRef>
          </c:val>
          <c:extLst>
            <c:ext xmlns:c16="http://schemas.microsoft.com/office/drawing/2014/chart" uri="{C3380CC4-5D6E-409C-BE32-E72D297353CC}">
              <c16:uniqueId val="{00000003-CD60-40C9-A6DD-E43F5DC89D56}"/>
            </c:ext>
          </c:extLst>
        </c:ser>
        <c:ser>
          <c:idx val="2"/>
          <c:order val="2"/>
          <c:tx>
            <c:strRef>
              <c:f>Arterial!$D$55</c:f>
              <c:strCache>
                <c:ptCount val="1"/>
                <c:pt idx="0">
                  <c:v> MALO</c:v>
                </c:pt>
              </c:strCache>
            </c:strRef>
          </c:tx>
          <c:spPr>
            <a:solidFill>
              <a:srgbClr val="C00000"/>
            </a:solidFill>
          </c:spPr>
          <c:invertIfNegative val="0"/>
          <c:dLbls>
            <c:dLbl>
              <c:idx val="0"/>
              <c:layout>
                <c:manualLayout>
                  <c:x val="5.56633369179938E-2"/>
                  <c:y val="-0.1093112530340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D-43AC-BC20-B9C2FCB0CA15}"/>
                </c:ext>
              </c:extLst>
            </c:dLbl>
            <c:spPr>
              <a:noFill/>
              <a:ln>
                <a:noFill/>
              </a:ln>
              <a:effectLst/>
            </c:spPr>
            <c:txPr>
              <a:bodyPr/>
              <a:lstStyle/>
              <a:p>
                <a:pPr algn="ctr" rtl="0">
                  <a:defRPr lang="es-CO" sz="20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Arterial!$B$56</c:f>
              <c:strCache>
                <c:ptCount val="1"/>
                <c:pt idx="0">
                  <c:v>Total</c:v>
                </c:pt>
              </c:strCache>
            </c:strRef>
          </c:cat>
          <c:val>
            <c:numRef>
              <c:f>Arterial!$D$56</c:f>
              <c:numCache>
                <c:formatCode>0%</c:formatCode>
                <c:ptCount val="1"/>
                <c:pt idx="0">
                  <c:v>0.05</c:v>
                </c:pt>
              </c:numCache>
            </c:numRef>
          </c:val>
          <c:extLst>
            <c:ext xmlns:c16="http://schemas.microsoft.com/office/drawing/2014/chart" uri="{C3380CC4-5D6E-409C-BE32-E72D297353CC}">
              <c16:uniqueId val="{00000005-CD60-40C9-A6DD-E43F5DC89D56}"/>
            </c:ext>
          </c:extLst>
        </c:ser>
        <c:dLbls>
          <c:showLegendKey val="0"/>
          <c:showVal val="0"/>
          <c:showCatName val="0"/>
          <c:showSerName val="0"/>
          <c:showPercent val="0"/>
          <c:showBubbleSize val="0"/>
        </c:dLbls>
        <c:gapWidth val="22"/>
        <c:gapDepth val="88"/>
        <c:shape val="box"/>
        <c:axId val="-2139527888"/>
        <c:axId val="-2139524976"/>
        <c:axId val="0"/>
      </c:bar3DChart>
      <c:catAx>
        <c:axId val="-2139527888"/>
        <c:scaling>
          <c:orientation val="minMax"/>
        </c:scaling>
        <c:delete val="1"/>
        <c:axPos val="b"/>
        <c:numFmt formatCode="General" sourceLinked="0"/>
        <c:majorTickMark val="out"/>
        <c:minorTickMark val="none"/>
        <c:tickLblPos val="nextTo"/>
        <c:crossAx val="-2139524976"/>
        <c:crosses val="autoZero"/>
        <c:auto val="1"/>
        <c:lblAlgn val="ctr"/>
        <c:lblOffset val="100"/>
        <c:noMultiLvlLbl val="0"/>
      </c:catAx>
      <c:valAx>
        <c:axId val="-2139524976"/>
        <c:scaling>
          <c:orientation val="minMax"/>
        </c:scaling>
        <c:delete val="1"/>
        <c:axPos val="l"/>
        <c:numFmt formatCode="0%" sourceLinked="0"/>
        <c:majorTickMark val="out"/>
        <c:minorTickMark val="none"/>
        <c:tickLblPos val="nextTo"/>
        <c:crossAx val="-2139527888"/>
        <c:crosses val="autoZero"/>
        <c:crossBetween val="between"/>
      </c:valAx>
    </c:plotArea>
    <c:legend>
      <c:legendPos val="t"/>
      <c:layout>
        <c:manualLayout>
          <c:xMode val="edge"/>
          <c:yMode val="edge"/>
          <c:x val="0.279171883826145"/>
          <c:y val="1.6437742051978201E-3"/>
          <c:w val="0.40918371829056099"/>
          <c:h val="8.1508136793677494E-2"/>
        </c:manualLayout>
      </c:layout>
      <c:overlay val="0"/>
      <c:txPr>
        <a:bodyPr/>
        <a:lstStyle/>
        <a:p>
          <a:pPr>
            <a:defRPr sz="1200" b="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rgbClr val="92D050"/>
          </a:solidFill>
          <a:ln>
            <a:noFill/>
          </a:ln>
          <a:effectLst/>
          <a:sp3d/>
        </c:spPr>
        <c:marker>
          <c:symbol val="none"/>
        </c:marker>
      </c:pivotFmt>
      <c:pivotFmt>
        <c:idx val="1"/>
        <c:spPr>
          <a:solidFill>
            <a:srgbClr val="FFC000"/>
          </a:solidFill>
          <a:ln>
            <a:noFill/>
          </a:ln>
          <a:effectLst/>
          <a:sp3d/>
        </c:spPr>
        <c:marker>
          <c:symbol val="none"/>
        </c:marker>
      </c:pivotFmt>
      <c:pivotFmt>
        <c:idx val="2"/>
        <c:spPr>
          <a:solidFill>
            <a:srgbClr val="C00000"/>
          </a:solidFill>
          <a:ln>
            <a:noFill/>
          </a:ln>
          <a:effectLst/>
          <a:sp3d/>
        </c:spPr>
        <c:marker>
          <c:symbol val="none"/>
        </c:marker>
      </c:pivotFmt>
      <c:pivotFmt>
        <c:idx val="3"/>
        <c:spPr>
          <a:solidFill>
            <a:srgbClr val="92D050"/>
          </a:solidFill>
          <a:ln>
            <a:noFill/>
          </a:ln>
          <a:effectLst/>
          <a:sp3d/>
        </c:spPr>
        <c:marker>
          <c:symbol val="none"/>
        </c:marker>
      </c:pivotFmt>
      <c:pivotFmt>
        <c:idx val="4"/>
        <c:spPr>
          <a:solidFill>
            <a:srgbClr val="FFC000"/>
          </a:solidFill>
          <a:ln>
            <a:noFill/>
          </a:ln>
          <a:effectLst/>
          <a:sp3d/>
        </c:spPr>
        <c:marker>
          <c:symbol val="none"/>
        </c:marker>
      </c:pivotFmt>
      <c:pivotFmt>
        <c:idx val="5"/>
        <c:spPr>
          <a:solidFill>
            <a:srgbClr val="C00000"/>
          </a:solidFill>
          <a:ln>
            <a:noFill/>
          </a:ln>
          <a:effectLst/>
          <a:sp3d/>
        </c:spPr>
        <c:marker>
          <c:symbol val="none"/>
        </c:marker>
      </c:pivotFmt>
      <c:pivotFmt>
        <c:idx val="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0B050"/>
          </a:solidFill>
          <a:ln>
            <a:noFill/>
          </a:ln>
          <a:effectLst/>
          <a:sp3d/>
        </c:spPr>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00B050"/>
          </a:solidFill>
          <a:ln>
            <a:noFill/>
          </a:ln>
          <a:effectLst/>
          <a:sp3d/>
        </c:spPr>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1"/>
        <c:spPr>
          <a:solidFill>
            <a:srgbClr val="00B050"/>
          </a:solidFill>
          <a:ln>
            <a:noFill/>
          </a:ln>
          <a:effectLst/>
          <a:sp3d/>
        </c:spPr>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0B050"/>
          </a:solidFill>
          <a:ln>
            <a:noFill/>
          </a:ln>
          <a:effectLst/>
          <a:sp3d/>
        </c:spPr>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00B050"/>
          </a:solidFill>
          <a:ln>
            <a:noFill/>
          </a:ln>
          <a:effectLst/>
          <a:sp3d/>
        </c:spPr>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spPr>
          <a:solidFill>
            <a:srgbClr val="00B050"/>
          </a:solidFill>
          <a:ln>
            <a:noFill/>
          </a:ln>
          <a:effectLst/>
          <a:sp3d/>
        </c:spPr>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spPr>
          <a:solidFill>
            <a:srgbClr val="00B050"/>
          </a:solidFill>
          <a:ln>
            <a:noFill/>
          </a:ln>
          <a:effectLst/>
          <a:sp3d/>
        </c:spPr>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18"/>
        <c:spPr>
          <a:solidFill>
            <a:srgbClr val="00B050"/>
          </a:solidFill>
          <a:ln>
            <a:noFill/>
          </a:ln>
          <a:effectLst/>
          <a:sp3d/>
        </c:spPr>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0"/>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1"/>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2"/>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0B050"/>
          </a:solidFill>
          <a:ln>
            <a:noFill/>
          </a:ln>
          <a:effectLst/>
          <a:sp3d/>
        </c:spPr>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0B050"/>
          </a:solidFill>
          <a:ln>
            <a:noFill/>
          </a:ln>
          <a:effectLst/>
          <a:sp3d/>
        </c:spPr>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0B050"/>
          </a:solidFill>
          <a:ln>
            <a:noFill/>
          </a:ln>
          <a:effectLst/>
          <a:sp3d/>
        </c:spPr>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0B050"/>
          </a:solidFill>
          <a:ln>
            <a:noFill/>
          </a:ln>
          <a:effectLst/>
          <a:sp3d/>
        </c:spPr>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0B050"/>
          </a:solidFill>
          <a:ln>
            <a:noFill/>
          </a:ln>
          <a:effectLst/>
          <a:sp3d/>
        </c:spPr>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8"/>
        <c:spPr>
          <a:solidFill>
            <a:srgbClr val="C00000"/>
          </a:solidFill>
          <a:ln>
            <a:noFill/>
          </a:ln>
          <a:effectLst/>
          <a:sp3d/>
        </c:spPr>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29"/>
        <c:spPr>
          <a:solidFill>
            <a:srgbClr val="C00000"/>
          </a:solidFill>
          <a:ln>
            <a:noFill/>
          </a:ln>
          <a:effectLst/>
          <a:sp3d/>
        </c:spPr>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C00000"/>
          </a:solidFill>
          <a:ln>
            <a:noFill/>
          </a:ln>
          <a:effectLst/>
          <a:sp3d/>
        </c:spPr>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C00000"/>
          </a:solidFill>
          <a:ln>
            <a:noFill/>
          </a:ln>
          <a:effectLst/>
          <a:sp3d/>
        </c:spPr>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C00000"/>
          </a:solidFill>
          <a:ln>
            <a:noFill/>
          </a:ln>
          <a:effectLst/>
          <a:sp3d/>
        </c:spPr>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C00000"/>
          </a:solidFill>
          <a:ln>
            <a:noFill/>
          </a:ln>
          <a:effectLst/>
          <a:sp3d/>
        </c:spPr>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C00000"/>
          </a:solidFill>
          <a:ln>
            <a:noFill/>
          </a:ln>
          <a:effectLst/>
          <a:sp3d/>
        </c:spPr>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rgbClr val="C00000"/>
          </a:solidFill>
          <a:ln>
            <a:noFill/>
          </a:ln>
          <a:effectLst/>
          <a:sp3d/>
        </c:spPr>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rgbClr val="C00000"/>
          </a:solidFill>
          <a:ln>
            <a:noFill/>
          </a:ln>
          <a:effectLst/>
          <a:sp3d/>
        </c:spPr>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C00000"/>
          </a:solidFill>
          <a:ln>
            <a:noFill/>
          </a:ln>
          <a:effectLst/>
          <a:sp3d/>
        </c:spPr>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C00000"/>
          </a:solidFill>
          <a:ln>
            <a:noFill/>
          </a:ln>
          <a:effectLst/>
          <a:sp3d/>
        </c:spPr>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rgbClr val="C00000"/>
          </a:solidFill>
          <a:ln>
            <a:noFill/>
          </a:ln>
          <a:effectLst/>
          <a:sp3d/>
        </c:spPr>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C00000"/>
          </a:solidFill>
          <a:ln>
            <a:noFill/>
          </a:ln>
          <a:effectLst/>
          <a:sp3d/>
        </c:spPr>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rgbClr val="C00000"/>
          </a:solidFill>
          <a:ln>
            <a:noFill/>
          </a:ln>
          <a:effectLst/>
          <a:sp3d/>
        </c:spPr>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rgbClr val="C00000"/>
          </a:solidFill>
          <a:ln>
            <a:noFill/>
          </a:ln>
          <a:effectLst/>
          <a:sp3d/>
        </c:spPr>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C00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rgbClr val="C00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rgbClr val="FFC000"/>
          </a:solidFill>
          <a:ln>
            <a:noFill/>
          </a:ln>
          <a:effectLst/>
          <a:sp3d/>
        </c:spPr>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48"/>
        <c:spPr>
          <a:solidFill>
            <a:srgbClr val="FFC000"/>
          </a:solidFill>
          <a:ln>
            <a:noFill/>
          </a:ln>
          <a:effectLst/>
          <a:sp3d/>
        </c:spPr>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49"/>
        <c:spPr>
          <a:solidFill>
            <a:srgbClr val="FFC000"/>
          </a:solidFill>
          <a:ln>
            <a:noFill/>
          </a:ln>
          <a:effectLst/>
          <a:sp3d/>
        </c:spPr>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0"/>
        <c:spPr>
          <a:solidFill>
            <a:srgbClr val="FFC000"/>
          </a:solidFill>
          <a:ln>
            <a:noFill/>
          </a:ln>
          <a:effectLst/>
          <a:sp3d/>
        </c:spPr>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51"/>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rgbClr val="FFC000"/>
          </a:solidFill>
          <a:ln>
            <a:noFill/>
          </a:ln>
          <a:effectLst/>
          <a:sp3d/>
        </c:spPr>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rgbClr val="FFC000"/>
          </a:solidFill>
          <a:ln>
            <a:noFill/>
          </a:ln>
          <a:effectLst/>
          <a:sp3d/>
        </c:spPr>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rgbClr val="FFC000"/>
          </a:solidFill>
          <a:ln>
            <a:noFill/>
          </a:ln>
          <a:effectLst/>
          <a:sp3d/>
        </c:spPr>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rgbClr val="FFC000"/>
          </a:solidFill>
          <a:ln>
            <a:noFill/>
          </a:ln>
          <a:effectLst/>
          <a:sp3d/>
        </c:spPr>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rgbClr val="FFC000"/>
          </a:solidFill>
          <a:ln>
            <a:noFill/>
          </a:ln>
          <a:effectLst/>
          <a:sp3d/>
        </c:spPr>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rgbClr val="FFC000"/>
          </a:solidFill>
          <a:ln>
            <a:noFill/>
          </a:ln>
          <a:effectLst/>
          <a:sp3d/>
        </c:spPr>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rgbClr val="FFC000"/>
          </a:solidFill>
          <a:ln>
            <a:noFill/>
          </a:ln>
          <a:effectLst/>
          <a:sp3d/>
        </c:spPr>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rgbClr val="FFC000"/>
          </a:solidFill>
          <a:ln>
            <a:noFill/>
          </a:ln>
          <a:effectLst/>
          <a:sp3d/>
        </c:spPr>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rgbClr val="FFC000"/>
          </a:solidFill>
          <a:ln>
            <a:noFill/>
          </a:ln>
          <a:effectLst/>
          <a:sp3d/>
        </c:spPr>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rgbClr val="FFC000"/>
          </a:solidFill>
          <a:ln>
            <a:noFill/>
          </a:ln>
          <a:effectLst/>
          <a:sp3d/>
        </c:spPr>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rgbClr val="FFC000"/>
          </a:solidFill>
          <a:ln>
            <a:noFill/>
          </a:ln>
          <a:effectLst/>
          <a:sp3d/>
        </c:spPr>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rgbClr val="FFC000"/>
          </a:solidFill>
          <a:ln>
            <a:noFill/>
          </a:ln>
          <a:effectLst/>
          <a:sp3d/>
        </c:spPr>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5"/>
        <c:spPr>
          <a:solidFill>
            <a:srgbClr val="FFC000"/>
          </a:solidFill>
          <a:ln>
            <a:noFill/>
          </a:ln>
          <a:effectLst/>
          <a:sp3d/>
        </c:spPr>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rgbClr val="00B050"/>
          </a:solidFill>
          <a:ln>
            <a:noFill/>
          </a:ln>
          <a:effectLst/>
          <a:sp3d/>
        </c:spPr>
        <c:marker>
          <c:symbol val="none"/>
        </c:marker>
        <c:dLbl>
          <c:idx val="0"/>
          <c:spPr>
            <a:noFill/>
            <a:ln>
              <a:noFill/>
            </a:ln>
            <a:effectLst/>
          </c:spPr>
          <c:txPr>
            <a:bodyPr rot="-5400000" spcFirstLastPara="1" vertOverflow="ellipsis" wrap="square" lIns="38100" tIns="19050" rIns="38100" bIns="19050" anchor="b" anchorCtr="1">
              <a:spAutoFit/>
            </a:bodyPr>
            <a:lstStyle/>
            <a:p>
              <a:pPr>
                <a:defRPr sz="9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7"/>
        <c:dLbl>
          <c:idx val="0"/>
          <c:layout>
            <c:manualLayout>
              <c:x val="1.0245555745775601E-17"/>
              <c:y val="0.109645845910064"/>
            </c:manualLayout>
          </c:layout>
          <c:showLegendKey val="0"/>
          <c:showVal val="1"/>
          <c:showCatName val="0"/>
          <c:showSerName val="0"/>
          <c:showPercent val="0"/>
          <c:showBubbleSize val="0"/>
          <c:extLst>
            <c:ext xmlns:c15="http://schemas.microsoft.com/office/drawing/2012/chart" uri="{CE6537A1-D6FC-4f65-9D91-7224C49458BB}"/>
          </c:extLst>
        </c:dLbl>
      </c:pivotFmt>
      <c:pivotFmt>
        <c:idx val="68"/>
        <c:dLbl>
          <c:idx val="0"/>
          <c:layout>
            <c:manualLayout>
              <c:x val="0"/>
              <c:y val="0.113862993829682"/>
            </c:manualLayout>
          </c:layout>
          <c:tx>
            <c:rich>
              <a:bodyPr/>
              <a:lstStyle/>
              <a:p>
                <a:r>
                  <a:rPr lang="en-US" b="0"/>
                  <a:t>88%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69"/>
        <c:dLbl>
          <c:idx val="0"/>
          <c:layout>
            <c:manualLayout>
              <c:x val="0"/>
              <c:y val="0.1180801417493"/>
            </c:manualLayout>
          </c:layout>
          <c:showLegendKey val="0"/>
          <c:showVal val="1"/>
          <c:showCatName val="0"/>
          <c:showSerName val="0"/>
          <c:showPercent val="0"/>
          <c:showBubbleSize val="0"/>
          <c:extLst>
            <c:ext xmlns:c15="http://schemas.microsoft.com/office/drawing/2012/chart" uri="{CE6537A1-D6FC-4f65-9D91-7224C49458BB}"/>
          </c:extLst>
        </c:dLbl>
      </c:pivotFmt>
      <c:pivotFmt>
        <c:idx val="70"/>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1"/>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2"/>
        <c:dLbl>
          <c:idx val="0"/>
          <c:layout>
            <c:manualLayout>
              <c:x val="0"/>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3"/>
        <c:dLbl>
          <c:idx val="0"/>
          <c:layout>
            <c:manualLayout>
              <c:x val="1.1177099021792199E-3"/>
              <c:y val="0.134948733427771"/>
            </c:manualLayout>
          </c:layout>
          <c:showLegendKey val="0"/>
          <c:showVal val="1"/>
          <c:showCatName val="0"/>
          <c:showSerName val="0"/>
          <c:showPercent val="0"/>
          <c:showBubbleSize val="0"/>
          <c:extLst>
            <c:ext xmlns:c15="http://schemas.microsoft.com/office/drawing/2012/chart" uri="{CE6537A1-D6FC-4f65-9D91-7224C49458BB}"/>
          </c:extLst>
        </c:dLbl>
      </c:pivotFmt>
      <c:pivotFmt>
        <c:idx val="74"/>
        <c:dLbl>
          <c:idx val="0"/>
          <c:layout>
            <c:manualLayout>
              <c:x val="0"/>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5"/>
        <c:dLbl>
          <c:idx val="0"/>
          <c:layout>
            <c:manualLayout>
              <c:x val="-8.1964445966208404E-17"/>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6"/>
        <c:dLbl>
          <c:idx val="0"/>
          <c:layout>
            <c:manualLayout>
              <c:x val="-8.1964445966208404E-17"/>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77"/>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78"/>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79"/>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0"/>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1"/>
        <c:dLbl>
          <c:idx val="0"/>
          <c:layout>
            <c:manualLayout>
              <c:x val="1.1177099021792601E-3"/>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2"/>
        <c:dLbl>
          <c:idx val="0"/>
          <c:layout>
            <c:manualLayout>
              <c:x val="1.1177099021792601E-3"/>
              <c:y val="0.12651443758853501"/>
            </c:manualLayout>
          </c:layout>
          <c:showLegendKey val="0"/>
          <c:showVal val="1"/>
          <c:showCatName val="0"/>
          <c:showSerName val="0"/>
          <c:showPercent val="0"/>
          <c:showBubbleSize val="0"/>
          <c:extLst>
            <c:ext xmlns:c15="http://schemas.microsoft.com/office/drawing/2012/chart" uri="{CE6537A1-D6FC-4f65-9D91-7224C49458BB}"/>
          </c:extLst>
        </c:dLbl>
      </c:pivotFmt>
      <c:pivotFmt>
        <c:idx val="83"/>
        <c:dLbl>
          <c:idx val="0"/>
          <c:layout>
            <c:manualLayout>
              <c:x val="1.1177099021792601E-3"/>
              <c:y val="0.130731585508153"/>
            </c:manualLayout>
          </c:layout>
          <c:showLegendKey val="0"/>
          <c:showVal val="1"/>
          <c:showCatName val="0"/>
          <c:showSerName val="0"/>
          <c:showPercent val="0"/>
          <c:showBubbleSize val="0"/>
          <c:extLst>
            <c:ext xmlns:c15="http://schemas.microsoft.com/office/drawing/2012/chart" uri="{CE6537A1-D6FC-4f65-9D91-7224C49458BB}"/>
          </c:extLst>
        </c:dLbl>
      </c:pivotFmt>
      <c:pivotFmt>
        <c:idx val="84"/>
        <c:dLbl>
          <c:idx val="0"/>
          <c:layout>
            <c:manualLayout>
              <c:x val="0"/>
              <c:y val="0.12229728966891699"/>
            </c:manualLayout>
          </c:layout>
          <c:showLegendKey val="0"/>
          <c:showVal val="1"/>
          <c:showCatName val="0"/>
          <c:showSerName val="0"/>
          <c:showPercent val="0"/>
          <c:showBubbleSize val="0"/>
          <c:extLst>
            <c:ext xmlns:c15="http://schemas.microsoft.com/office/drawing/2012/chart" uri="{CE6537A1-D6FC-4f65-9D91-7224C49458BB}"/>
          </c:extLst>
        </c:dLbl>
      </c:pivotFmt>
      <c:pivotFmt>
        <c:idx val="85"/>
        <c:dLbl>
          <c:idx val="0"/>
          <c:layout>
            <c:manualLayout>
              <c:x val="1.1177099021791E-3"/>
              <c:y val="0.12229728966891699"/>
            </c:manualLayout>
          </c:layout>
          <c:tx>
            <c:rich>
              <a:bodyPr/>
              <a:lstStyle/>
              <a:p>
                <a:r>
                  <a:rPr lang="en-US" b="0"/>
                  <a:t>48%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86"/>
        <c:spPr>
          <a:solidFill>
            <a:srgbClr val="FFC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accent2"/>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7"/>
        <c:dLbl>
          <c:idx val="0"/>
          <c:layout>
            <c:manualLayout>
              <c:x val="3.1453087792600101E-3"/>
              <c:y val="-3.1184249957979202E-7"/>
            </c:manualLayout>
          </c:layout>
          <c:showLegendKey val="0"/>
          <c:showVal val="1"/>
          <c:showCatName val="0"/>
          <c:showSerName val="0"/>
          <c:showPercent val="0"/>
          <c:showBubbleSize val="0"/>
          <c:extLst>
            <c:ext xmlns:c15="http://schemas.microsoft.com/office/drawing/2012/chart" uri="{CE6537A1-D6FC-4f65-9D91-7224C49458BB}"/>
          </c:extLst>
        </c:dLbl>
      </c:pivotFmt>
      <c:pivotFmt>
        <c:idx val="88"/>
        <c:dLbl>
          <c:idx val="0"/>
          <c:layout>
            <c:manualLayout>
              <c:x val="1.11770990217926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89"/>
        <c:dLbl>
          <c:idx val="0"/>
          <c:layout>
            <c:manualLayout>
              <c:x val="2.2354198043585201E-3"/>
              <c:y val="4.2171479196178403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0"/>
        <c:dLbl>
          <c:idx val="0"/>
          <c:layout>
            <c:manualLayout>
              <c:x val="2.2354198043585201E-3"/>
              <c:y val="-8.4342958392356806E-3"/>
            </c:manualLayout>
          </c:layout>
          <c:showLegendKey val="0"/>
          <c:showVal val="1"/>
          <c:showCatName val="0"/>
          <c:showSerName val="0"/>
          <c:showPercent val="0"/>
          <c:showBubbleSize val="0"/>
          <c:extLst>
            <c:ext xmlns:c15="http://schemas.microsoft.com/office/drawing/2012/chart" uri="{CE6537A1-D6FC-4f65-9D91-7224C49458BB}"/>
          </c:extLst>
        </c:dLbl>
      </c:pivotFmt>
      <c:pivotFmt>
        <c:idx val="91"/>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2"/>
        <c:dLbl>
          <c:idx val="0"/>
          <c:layout>
            <c:manualLayout>
              <c:x val="0"/>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3"/>
        <c:dLbl>
          <c:idx val="0"/>
          <c:layout>
            <c:manualLayout>
              <c:x val="-1.1177099021792601E-3"/>
              <c:y val="8.0125810472739006E-2"/>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4"/>
        <c:dLbl>
          <c:idx val="0"/>
          <c:layout>
            <c:manualLayout>
              <c:x val="0"/>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5"/>
        <c:dLbl>
          <c:idx val="0"/>
          <c:layout>
            <c:manualLayout>
              <c:x val="-8.1964445966208404E-17"/>
              <c:y val="0.101211550070827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6"/>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7"/>
        <c:dLbl>
          <c:idx val="0"/>
          <c:layout>
            <c:manualLayout>
              <c:x val="0"/>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8"/>
        <c:dLbl>
          <c:idx val="0"/>
          <c:layout>
            <c:manualLayout>
              <c:x val="-8.1964445966208404E-17"/>
              <c:y val="0.105428697990446"/>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9"/>
        <c:dLbl>
          <c:idx val="0"/>
          <c:layout>
            <c:manualLayout>
              <c:x val="-8.1964445966208404E-17"/>
              <c:y val="0.12229728966891699"/>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0"/>
        <c:dLbl>
          <c:idx val="0"/>
          <c:layout>
            <c:manualLayout>
              <c:x val="-8.1964445966208404E-17"/>
              <c:y val="9.6994402151210302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chemeClr val="tx2">
                      <a:lumMod val="7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1"/>
        <c:dLbl>
          <c:idx val="0"/>
          <c:layout>
            <c:manualLayout>
              <c:x val="0"/>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2"/>
        <c:dLbl>
          <c:idx val="0"/>
          <c:layout>
            <c:manualLayout>
              <c:x val="-1.6392889193241E-16"/>
              <c:y val="0.1180801417493"/>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3"/>
        <c:dLbl>
          <c:idx val="0"/>
          <c:layout>
            <c:manualLayout>
              <c:x val="1.1177099021792601E-3"/>
              <c:y val="0.109645845910064"/>
            </c:manualLayout>
          </c:layout>
          <c:spPr>
            <a:noFill/>
            <a:ln>
              <a:noFill/>
            </a:ln>
            <a:effectLst/>
          </c:spPr>
          <c:txPr>
            <a:bodyPr rot="-5400000" spcFirstLastPara="1" vertOverflow="ellipsis" wrap="square" lIns="38100" tIns="19050" rIns="38100" bIns="19050" anchor="ctr" anchorCtr="0">
              <a:spAutoFit/>
            </a:bodyPr>
            <a:lstStyle/>
            <a:p>
              <a:pPr algn="ctr" rtl="0">
                <a:defRPr lang="en-US"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4"/>
        <c:dLbl>
          <c:idx val="0"/>
          <c:layout>
            <c:manualLayout>
              <c:x val="0"/>
              <c:y val="0.10121155007082799"/>
            </c:manualLayout>
          </c:layout>
          <c:tx>
            <c:rich>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r>
                  <a:rPr lang="en-US"/>
                  <a:t>13%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5"/>
        <c:dLbl>
          <c:idx val="0"/>
          <c:layout>
            <c:manualLayout>
              <c:x val="1.1177099021792601E-3"/>
              <c:y val="9.2777254231592499E-2"/>
            </c:manualLayout>
          </c:layout>
          <c:spPr>
            <a:noFill/>
            <a:ln>
              <a:noFill/>
            </a:ln>
            <a:effectLst/>
          </c:spPr>
          <c:txPr>
            <a:bodyPr rot="-5400000" spcFirstLastPara="1" vertOverflow="ellipsis" wrap="square" lIns="38100" tIns="19050" rIns="38100" bIns="19050" anchor="ctr" anchorCtr="0">
              <a:spAutoFit/>
            </a:bodyPr>
            <a:lstStyle/>
            <a:p>
              <a:pPr algn="ctr" rtl="0">
                <a:defRPr lang="es-CO" sz="900" b="0" i="0" u="none" strike="noStrike" kern="1200" baseline="0">
                  <a:solidFill>
                    <a:srgbClr val="44546A">
                      <a:lumMod val="75000"/>
                    </a:srgbClr>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6"/>
        <c:spPr>
          <a:solidFill>
            <a:srgbClr val="C00000"/>
          </a:solidFill>
          <a:ln>
            <a:noFill/>
          </a:ln>
          <a:effectLst/>
          <a:sp3d/>
        </c:spPr>
        <c:marker>
          <c:symbol val="none"/>
        </c:marker>
        <c:dLbl>
          <c:idx val="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rgbClr val="C00000"/>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7"/>
        <c:dLbl>
          <c:idx val="0"/>
          <c:layout>
            <c:manualLayout>
              <c:x val="3.3531297065377799E-3"/>
              <c:y val="0"/>
            </c:manualLayout>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108"/>
        <c:dLbl>
          <c:idx val="0"/>
          <c:layout>
            <c:manualLayout>
              <c:x val="1.1177099021792401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09"/>
        <c:dLbl>
          <c:idx val="0"/>
          <c:layout>
            <c:manualLayout>
              <c:x val="6.7062594130755703E-3"/>
              <c:y val="0"/>
            </c:manualLayout>
          </c:layout>
          <c:showLegendKey val="0"/>
          <c:showVal val="1"/>
          <c:showCatName val="0"/>
          <c:showSerName val="0"/>
          <c:showPercent val="0"/>
          <c:showBubbleSize val="0"/>
          <c:extLst>
            <c:ext xmlns:c15="http://schemas.microsoft.com/office/drawing/2012/chart" uri="{CE6537A1-D6FC-4f65-9D91-7224C49458BB}"/>
          </c:extLst>
        </c:dLbl>
      </c:pivotFmt>
      <c:pivotFmt>
        <c:idx val="110"/>
        <c:dLbl>
          <c:idx val="0"/>
          <c:layout>
            <c:manualLayout>
              <c:x val="2.2354198043584802E-3"/>
              <c:y val="8.8560106311974501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1"/>
        <c:dLbl>
          <c:idx val="0"/>
          <c:layout>
            <c:manualLayout>
              <c:x val="0"/>
              <c:y val="7.59086625531211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2"/>
        <c:dLbl>
          <c:idx val="0"/>
          <c:layout>
            <c:manualLayout>
              <c:x val="2.2354198043584802E-3"/>
              <c:y val="8.856010631197469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3"/>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4"/>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5"/>
        <c:dLbl>
          <c:idx val="0"/>
          <c:layout>
            <c:manualLayout>
              <c:x val="1.11770990217926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6"/>
        <c:dLbl>
          <c:idx val="0"/>
          <c:layout>
            <c:manualLayout>
              <c:x val="2.23541980435843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7"/>
        <c:dLbl>
          <c:idx val="0"/>
          <c:layout>
            <c:manualLayout>
              <c:x val="2.2354198043585201E-3"/>
              <c:y val="9.6994402151210302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8"/>
        <c:dLbl>
          <c:idx val="0"/>
          <c:layout>
            <c:manualLayout>
              <c:x val="2.2354198043585201E-3"/>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9"/>
        <c:dLbl>
          <c:idx val="0"/>
          <c:layout>
            <c:manualLayout>
              <c:x val="1.11767142010683E-3"/>
              <c:y val="8.4933844311111006E-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0"/>
        <c:dLbl>
          <c:idx val="0"/>
          <c:layout>
            <c:manualLayout>
              <c:x val="2.23541980435836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1"/>
        <c:dLbl>
          <c:idx val="0"/>
          <c:layout>
            <c:manualLayout>
              <c:x val="2.2354198043585201E-3"/>
              <c:y val="0.113862993829682"/>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2"/>
        <c:dLbl>
          <c:idx val="0"/>
          <c:layout>
            <c:manualLayout>
              <c:x val="3.3531297065376199E-3"/>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3"/>
        <c:dLbl>
          <c:idx val="0"/>
          <c:layout>
            <c:manualLayout>
              <c:x val="3.3531297065377799E-3"/>
              <c:y val="0.10121155007082799"/>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4"/>
        <c:dLbl>
          <c:idx val="0"/>
          <c:layout>
            <c:manualLayout>
              <c:x val="0"/>
              <c:y val="0.109645845910064"/>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5"/>
        <c:dLbl>
          <c:idx val="0"/>
          <c:layout>
            <c:manualLayout>
              <c:x val="0"/>
              <c:y val="0.105428697990446"/>
            </c:manualLayout>
          </c:layout>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aiandra GD" panose="020E0502030308020204" pitchFamily="34" charset="0"/>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948678451413499E-2"/>
          <c:y val="0.102569949805471"/>
          <c:w val="0.97505132154858698"/>
          <c:h val="0.780334439758816"/>
        </c:manualLayout>
      </c:layout>
      <c:bar3DChart>
        <c:barDir val="col"/>
        <c:grouping val="clustered"/>
        <c:varyColors val="0"/>
        <c:ser>
          <c:idx val="0"/>
          <c:order val="0"/>
          <c:tx>
            <c:strRef>
              <c:f>'Datos Visor (2)'!$V$120</c:f>
              <c:strCache>
                <c:ptCount val="1"/>
                <c:pt idx="0">
                  <c:v>BUENO</c:v>
                </c:pt>
              </c:strCache>
            </c:strRef>
          </c:tx>
          <c:spPr>
            <a:solidFill>
              <a:srgbClr val="00B050"/>
            </a:solidFill>
          </c:spPr>
          <c:invertIfNegative val="0"/>
          <c:dLbls>
            <c:dLbl>
              <c:idx val="0"/>
              <c:layout>
                <c:manualLayout>
                  <c:x val="0"/>
                  <c:y val="9.60383851057319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AA-4F90-B1A9-E7409191C8FE}"/>
                </c:ext>
              </c:extLst>
            </c:dLbl>
            <c:dLbl>
              <c:idx val="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AA-4F90-B1A9-E7409191C8FE}"/>
                </c:ext>
              </c:extLst>
            </c:dLbl>
            <c:dLbl>
              <c:idx val="2"/>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AA-4F90-B1A9-E7409191C8FE}"/>
                </c:ext>
              </c:extLst>
            </c:dLbl>
            <c:dLbl>
              <c:idx val="3"/>
              <c:layout>
                <c:manualLayout>
                  <c:x val="0"/>
                  <c:y val="0.12404958076156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AA-4F90-B1A9-E7409191C8FE}"/>
                </c:ext>
              </c:extLst>
            </c:dLbl>
            <c:dLbl>
              <c:idx val="4"/>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AA-4F90-B1A9-E7409191C8FE}"/>
                </c:ext>
              </c:extLst>
            </c:dLbl>
            <c:dLbl>
              <c:idx val="5"/>
              <c:layout>
                <c:manualLayout>
                  <c:x val="0"/>
                  <c:y val="9.60383851057319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AA-4F90-B1A9-E7409191C8FE}"/>
                </c:ext>
              </c:extLst>
            </c:dLbl>
            <c:dLbl>
              <c:idx val="6"/>
              <c:layout>
                <c:manualLayout>
                  <c:x val="0"/>
                  <c:y val="9.2267574916196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AA-4F90-B1A9-E7409191C8FE}"/>
                </c:ext>
              </c:extLst>
            </c:dLbl>
            <c:dLbl>
              <c:idx val="7"/>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FAA-4F90-B1A9-E7409191C8FE}"/>
                </c:ext>
              </c:extLst>
            </c:dLbl>
            <c:dLbl>
              <c:idx val="8"/>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AA-4F90-B1A9-E7409191C8FE}"/>
                </c:ext>
              </c:extLst>
            </c:dLbl>
            <c:dLbl>
              <c:idx val="9"/>
              <c:layout>
                <c:manualLayout>
                  <c:x val="-6.1856260150476898E-17"/>
                  <c:y val="0.1080431832439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AA-4F90-B1A9-E7409191C8FE}"/>
                </c:ext>
              </c:extLst>
            </c:dLbl>
            <c:dLbl>
              <c:idx val="10"/>
              <c:layout>
                <c:manualLayout>
                  <c:x val="8.4350420071727496E-4"/>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AA-4F90-B1A9-E7409191C8FE}"/>
                </c:ext>
              </c:extLst>
            </c:dLbl>
            <c:dLbl>
              <c:idx val="11"/>
              <c:layout>
                <c:manualLayout>
                  <c:x val="8.4350420071746101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AA-4F90-B1A9-E7409191C8FE}"/>
                </c:ext>
              </c:extLst>
            </c:dLbl>
            <c:dLbl>
              <c:idx val="12"/>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AA-4F90-B1A9-E7409191C8FE}"/>
                </c:ext>
              </c:extLst>
            </c:dLbl>
            <c:dLbl>
              <c:idx val="13"/>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FAA-4F90-B1A9-E7409191C8FE}"/>
                </c:ext>
              </c:extLst>
            </c:dLbl>
            <c:dLbl>
              <c:idx val="14"/>
              <c:layout>
                <c:manualLayout>
                  <c:x val="8.4350420071733698E-4"/>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FAA-4F90-B1A9-E7409191C8FE}"/>
                </c:ext>
              </c:extLst>
            </c:dLbl>
            <c:dLbl>
              <c:idx val="15"/>
              <c:layout>
                <c:manualLayout>
                  <c:x val="0"/>
                  <c:y val="0.1120447826233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FAA-4F90-B1A9-E7409191C8FE}"/>
                </c:ext>
              </c:extLst>
            </c:dLbl>
            <c:dLbl>
              <c:idx val="16"/>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FAA-4F90-B1A9-E7409191C8FE}"/>
                </c:ext>
              </c:extLst>
            </c:dLbl>
            <c:dLbl>
              <c:idx val="17"/>
              <c:layout>
                <c:manualLayout>
                  <c:x val="8.4350420071721305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FAA-4F90-B1A9-E7409191C8FE}"/>
                </c:ext>
              </c:extLst>
            </c:dLbl>
            <c:dLbl>
              <c:idx val="18"/>
              <c:layout>
                <c:manualLayout>
                  <c:x val="1.61052712767292E-3"/>
                  <c:y val="0.1026780016758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FAA-4F90-B1A9-E7409191C8FE}"/>
                </c:ext>
              </c:extLst>
            </c:dLbl>
            <c:spPr>
              <a:noFill/>
              <a:ln>
                <a:noFill/>
              </a:ln>
              <a:effectLst/>
            </c:spPr>
            <c:txPr>
              <a:bodyPr rot="-5400000" vert="horz"/>
              <a:lstStyle/>
              <a:p>
                <a:pPr>
                  <a:defRPr sz="12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'Datos Visor (2)'!$U$121:$U$139</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(2)'!$V$121:$V$139</c:f>
              <c:numCache>
                <c:formatCode>0%</c:formatCode>
                <c:ptCount val="19"/>
                <c:pt idx="0">
                  <c:v>0.42</c:v>
                </c:pt>
                <c:pt idx="1">
                  <c:v>0.43</c:v>
                </c:pt>
                <c:pt idx="2">
                  <c:v>0.54</c:v>
                </c:pt>
                <c:pt idx="3">
                  <c:v>0.46</c:v>
                </c:pt>
                <c:pt idx="4">
                  <c:v>0.34</c:v>
                </c:pt>
                <c:pt idx="5">
                  <c:v>0.7</c:v>
                </c:pt>
                <c:pt idx="6">
                  <c:v>0.56000000000000005</c:v>
                </c:pt>
                <c:pt idx="7">
                  <c:v>0.57999999999999996</c:v>
                </c:pt>
                <c:pt idx="8">
                  <c:v>0.51</c:v>
                </c:pt>
                <c:pt idx="9">
                  <c:v>0.48</c:v>
                </c:pt>
                <c:pt idx="10">
                  <c:v>0.46</c:v>
                </c:pt>
                <c:pt idx="11">
                  <c:v>0.55000000000000004</c:v>
                </c:pt>
                <c:pt idx="12">
                  <c:v>0.55000000000000004</c:v>
                </c:pt>
                <c:pt idx="13">
                  <c:v>0.61</c:v>
                </c:pt>
                <c:pt idx="14">
                  <c:v>0.64</c:v>
                </c:pt>
                <c:pt idx="15">
                  <c:v>0.55000000000000004</c:v>
                </c:pt>
                <c:pt idx="16">
                  <c:v>0.63</c:v>
                </c:pt>
                <c:pt idx="17">
                  <c:v>0.5</c:v>
                </c:pt>
                <c:pt idx="18">
                  <c:v>0.46</c:v>
                </c:pt>
              </c:numCache>
            </c:numRef>
          </c:val>
          <c:extLst>
            <c:ext xmlns:c16="http://schemas.microsoft.com/office/drawing/2014/chart" uri="{C3380CC4-5D6E-409C-BE32-E72D297353CC}">
              <c16:uniqueId val="{00000013-0FAA-4F90-B1A9-E7409191C8FE}"/>
            </c:ext>
          </c:extLst>
        </c:ser>
        <c:ser>
          <c:idx val="1"/>
          <c:order val="1"/>
          <c:tx>
            <c:strRef>
              <c:f>'Datos Visor (2)'!$W$120</c:f>
              <c:strCache>
                <c:ptCount val="1"/>
                <c:pt idx="0">
                  <c:v>REGULAR</c:v>
                </c:pt>
              </c:strCache>
            </c:strRef>
          </c:tx>
          <c:spPr>
            <a:solidFill>
              <a:srgbClr val="FFC000"/>
            </a:solidFill>
          </c:spPr>
          <c:invertIfNegative val="0"/>
          <c:dLbls>
            <c:dLbl>
              <c:idx val="0"/>
              <c:layout>
                <c:manualLayout>
                  <c:x val="-1.4048369001953101E-17"/>
                  <c:y val="8.81506719903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FAA-4F90-B1A9-E7409191C8FE}"/>
                </c:ext>
              </c:extLst>
            </c:dLbl>
            <c:dLbl>
              <c:idx val="1"/>
              <c:layout>
                <c:manualLayout>
                  <c:x val="0"/>
                  <c:y val="8.9138478879143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FAA-4F90-B1A9-E7409191C8FE}"/>
                </c:ext>
              </c:extLst>
            </c:dLbl>
            <c:dLbl>
              <c:idx val="2"/>
              <c:layout>
                <c:manualLayout>
                  <c:x val="2.1836063595498799E-4"/>
                  <c:y val="9.5911500726357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FAA-4F90-B1A9-E7409191C8FE}"/>
                </c:ext>
              </c:extLst>
            </c:dLbl>
            <c:dLbl>
              <c:idx val="3"/>
              <c:layout>
                <c:manualLayout>
                  <c:x val="-2.8096738003906201E-17"/>
                  <c:y val="0.104880798505492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FAA-4F90-B1A9-E7409191C8FE}"/>
                </c:ext>
              </c:extLst>
            </c:dLbl>
            <c:dLbl>
              <c:idx val="4"/>
              <c:layout>
                <c:manualLayout>
                  <c:x val="-5.6193476007812402E-17"/>
                  <c:y val="9.6153745090359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FAA-4F90-B1A9-E7409191C8FE}"/>
                </c:ext>
              </c:extLst>
            </c:dLbl>
            <c:dLbl>
              <c:idx val="5"/>
              <c:layout>
                <c:manualLayout>
                  <c:x val="8.4351525024889201E-4"/>
                  <c:y val="9.2152208540365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FAA-4F90-B1A9-E7409191C8FE}"/>
                </c:ext>
              </c:extLst>
            </c:dLbl>
            <c:dLbl>
              <c:idx val="6"/>
              <c:layout>
                <c:manualLayout>
                  <c:x val="-7.6628352490427096E-4"/>
                  <c:y val="9.21679744442204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FAA-4F90-B1A9-E7409191C8FE}"/>
                </c:ext>
              </c:extLst>
            </c:dLbl>
            <c:dLbl>
              <c:idx val="7"/>
              <c:layout>
                <c:manualLayout>
                  <c:x val="9.9761667722569197E-4"/>
                  <c:y val="0.1021090024562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FAA-4F90-B1A9-E7409191C8FE}"/>
                </c:ext>
              </c:extLst>
            </c:dLbl>
            <c:dLbl>
              <c:idx val="8"/>
              <c:layout>
                <c:manualLayout>
                  <c:x val="3.0886656409322502E-4"/>
                  <c:y val="9.61695109942154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FAA-4F90-B1A9-E7409191C8FE}"/>
                </c:ext>
              </c:extLst>
            </c:dLbl>
            <c:dLbl>
              <c:idx val="9"/>
              <c:layout>
                <c:manualLayout>
                  <c:x val="3.8615862672338402E-4"/>
                  <c:y val="9.0008295868457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FAA-4F90-B1A9-E7409191C8FE}"/>
                </c:ext>
              </c:extLst>
            </c:dLbl>
            <c:dLbl>
              <c:idx val="10"/>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FAA-4F90-B1A9-E7409191C8FE}"/>
                </c:ext>
              </c:extLst>
            </c:dLbl>
            <c:dLbl>
              <c:idx val="11"/>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FAA-4F90-B1A9-E7409191C8FE}"/>
                </c:ext>
              </c:extLst>
            </c:dLbl>
            <c:dLbl>
              <c:idx val="12"/>
              <c:layout>
                <c:manualLayout>
                  <c:x val="1.3455214649891801E-3"/>
                  <c:y val="9.7731336485679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FAA-4F90-B1A9-E7409191C8FE}"/>
                </c:ext>
              </c:extLst>
            </c:dLbl>
            <c:dLbl>
              <c:idx val="13"/>
              <c:layout>
                <c:manualLayout>
                  <c:x val="0"/>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FAA-4F90-B1A9-E7409191C8FE}"/>
                </c:ext>
              </c:extLst>
            </c:dLbl>
            <c:dLbl>
              <c:idx val="14"/>
              <c:layout>
                <c:manualLayout>
                  <c:x val="-1.2371252030095101E-16"/>
                  <c:y val="0.1080431832439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FAA-4F90-B1A9-E7409191C8FE}"/>
                </c:ext>
              </c:extLst>
            </c:dLbl>
            <c:dLbl>
              <c:idx val="15"/>
              <c:layout>
                <c:manualLayout>
                  <c:x val="9.5936283826579397E-4"/>
                  <c:y val="9.8031138911376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FAA-4F90-B1A9-E7409191C8FE}"/>
                </c:ext>
              </c:extLst>
            </c:dLbl>
            <c:dLbl>
              <c:idx val="16"/>
              <c:layout>
                <c:manualLayout>
                  <c:x val="6.1610402147996095E-4"/>
                  <c:y val="9.5598685173668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FAA-4F90-B1A9-E7409191C8FE}"/>
                </c:ext>
              </c:extLst>
            </c:dLbl>
            <c:dLbl>
              <c:idx val="17"/>
              <c:layout>
                <c:manualLayout>
                  <c:x val="8.4350420071733698E-4"/>
                  <c:y val="0.1040415838645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FAA-4F90-B1A9-E7409191C8FE}"/>
                </c:ext>
              </c:extLst>
            </c:dLbl>
            <c:dLbl>
              <c:idx val="18"/>
              <c:layout>
                <c:manualLayout>
                  <c:x val="5.79237940085076E-4"/>
                  <c:y val="9.53461804595384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FAA-4F90-B1A9-E7409191C8FE}"/>
                </c:ext>
              </c:extLst>
            </c:dLbl>
            <c:spPr>
              <a:noFill/>
              <a:ln>
                <a:noFill/>
              </a:ln>
              <a:effectLst/>
            </c:spPr>
            <c:txPr>
              <a:bodyPr rot="-5400000" vert="horz"/>
              <a:lstStyle/>
              <a:p>
                <a:pPr>
                  <a:defRPr sz="1200" b="1">
                    <a:solidFill>
                      <a:schemeClr val="tx2"/>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(2)'!$U$121:$U$139</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(2)'!$W$121:$W$139</c:f>
              <c:numCache>
                <c:formatCode>0%</c:formatCode>
                <c:ptCount val="19"/>
                <c:pt idx="0">
                  <c:v>0.47</c:v>
                </c:pt>
                <c:pt idx="1">
                  <c:v>0.52</c:v>
                </c:pt>
                <c:pt idx="2">
                  <c:v>0.4</c:v>
                </c:pt>
                <c:pt idx="3">
                  <c:v>0.4</c:v>
                </c:pt>
                <c:pt idx="4">
                  <c:v>0.31</c:v>
                </c:pt>
                <c:pt idx="5">
                  <c:v>0.26</c:v>
                </c:pt>
                <c:pt idx="6">
                  <c:v>0.26</c:v>
                </c:pt>
                <c:pt idx="7">
                  <c:v>0.28000000000000003</c:v>
                </c:pt>
                <c:pt idx="8">
                  <c:v>0.39</c:v>
                </c:pt>
                <c:pt idx="9">
                  <c:v>0.38</c:v>
                </c:pt>
                <c:pt idx="10">
                  <c:v>0.39</c:v>
                </c:pt>
                <c:pt idx="11">
                  <c:v>0.39</c:v>
                </c:pt>
                <c:pt idx="12">
                  <c:v>0.41</c:v>
                </c:pt>
                <c:pt idx="13">
                  <c:v>0.36</c:v>
                </c:pt>
                <c:pt idx="14">
                  <c:v>0.34</c:v>
                </c:pt>
                <c:pt idx="15">
                  <c:v>0.38</c:v>
                </c:pt>
                <c:pt idx="16">
                  <c:v>0.28999999999999998</c:v>
                </c:pt>
                <c:pt idx="17">
                  <c:v>0.39</c:v>
                </c:pt>
                <c:pt idx="18">
                  <c:v>0.3</c:v>
                </c:pt>
              </c:numCache>
            </c:numRef>
          </c:val>
          <c:extLst>
            <c:ext xmlns:c16="http://schemas.microsoft.com/office/drawing/2014/chart" uri="{C3380CC4-5D6E-409C-BE32-E72D297353CC}">
              <c16:uniqueId val="{00000027-0FAA-4F90-B1A9-E7409191C8FE}"/>
            </c:ext>
          </c:extLst>
        </c:ser>
        <c:ser>
          <c:idx val="5"/>
          <c:order val="2"/>
          <c:tx>
            <c:strRef>
              <c:f>'Datos Visor (2)'!$X$120</c:f>
              <c:strCache>
                <c:ptCount val="1"/>
                <c:pt idx="0">
                  <c:v>MALO</c:v>
                </c:pt>
              </c:strCache>
            </c:strRef>
          </c:tx>
          <c:spPr>
            <a:solidFill>
              <a:srgbClr val="C00000"/>
            </a:solidFill>
          </c:spPr>
          <c:invertIfNegative val="0"/>
          <c:dLbls>
            <c:dLbl>
              <c:idx val="0"/>
              <c:layout>
                <c:manualLayout>
                  <c:x val="-1.4048369001953101E-17"/>
                  <c:y val="9.8524386474856507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FAA-4F90-B1A9-E7409191C8FE}"/>
                </c:ext>
              </c:extLst>
            </c:dLbl>
            <c:dLbl>
              <c:idx val="1"/>
              <c:layout>
                <c:manualLayout>
                  <c:x val="2.0713867281739857E-3"/>
                  <c:y val="-1.61552913311105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FAA-4F90-B1A9-E7409191C8FE}"/>
                </c:ext>
              </c:extLst>
            </c:dLbl>
            <c:dLbl>
              <c:idx val="2"/>
              <c:layout>
                <c:manualLayout>
                  <c:x val="1.3809244854493237E-3"/>
                  <c:y val="-4.5127898187902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FAA-4F90-B1A9-E7409191C8FE}"/>
                </c:ext>
              </c:extLst>
            </c:dLbl>
            <c:dLbl>
              <c:idx val="3"/>
              <c:layout>
                <c:manualLayout>
                  <c:x val="-2.8096738003906201E-17"/>
                  <c:y val="9.8524386474856507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FAA-4F90-B1A9-E7409191C8FE}"/>
                </c:ext>
              </c:extLst>
            </c:dLbl>
            <c:dLbl>
              <c:idx val="4"/>
              <c:layout>
                <c:manualLayout>
                  <c:x val="7.6628352490421404E-4"/>
                  <c:y val="9.5346180459538604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FAA-4F90-B1A9-E7409191C8FE}"/>
                </c:ext>
              </c:extLst>
            </c:dLbl>
            <c:dLbl>
              <c:idx val="5"/>
              <c:layout>
                <c:manualLayout>
                  <c:x val="3.0651340996168601E-3"/>
                  <c:y val="-1.1653287436395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FAA-4F90-B1A9-E7409191C8FE}"/>
                </c:ext>
              </c:extLst>
            </c:dLbl>
            <c:dLbl>
              <c:idx val="6"/>
              <c:layout>
                <c:manualLayout>
                  <c:x val="-5.6193476007812402E-17"/>
                  <c:y val="9.5346180459538493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FAA-4F90-B1A9-E7409191C8FE}"/>
                </c:ext>
              </c:extLst>
            </c:dLbl>
            <c:dLbl>
              <c:idx val="7"/>
              <c:layout>
                <c:manualLayout>
                  <c:x val="-5.6193476007812402E-17"/>
                  <c:y val="9.8524386474856507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FAA-4F90-B1A9-E7409191C8FE}"/>
                </c:ext>
              </c:extLst>
            </c:dLbl>
            <c:dLbl>
              <c:idx val="8"/>
              <c:layout>
                <c:manualLayout>
                  <c:x val="-1.12386952015625E-16"/>
                  <c:y val="9.5346180459538493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FAA-4F90-B1A9-E7409191C8FE}"/>
                </c:ext>
              </c:extLst>
            </c:dLbl>
            <c:dLbl>
              <c:idx val="9"/>
              <c:layout>
                <c:manualLayout>
                  <c:x val="7.6628352490421404E-4"/>
                  <c:y val="0.10170259249017401"/>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FAA-4F90-B1A9-E7409191C8FE}"/>
                </c:ext>
              </c:extLst>
            </c:dLbl>
            <c:dLbl>
              <c:idx val="10"/>
              <c:layout>
                <c:manualLayout>
                  <c:x val="7.6628352490410204E-4"/>
                  <c:y val="9.8524386474856396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FAA-4F90-B1A9-E7409191C8FE}"/>
                </c:ext>
              </c:extLst>
            </c:dLbl>
            <c:dLbl>
              <c:idx val="11"/>
              <c:layout>
                <c:manualLayout>
                  <c:x val="-1.12386952015625E-16"/>
                  <c:y val="7.62769443676308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FAA-4F90-B1A9-E7409191C8FE}"/>
                </c:ext>
              </c:extLst>
            </c:dLbl>
            <c:dLbl>
              <c:idx val="12"/>
              <c:layout>
                <c:manualLayout>
                  <c:x val="2.298850574712640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0FAA-4F90-B1A9-E7409191C8FE}"/>
                </c:ext>
              </c:extLst>
            </c:dLbl>
            <c:dLbl>
              <c:idx val="13"/>
              <c:layout>
                <c:manualLayout>
                  <c:x val="3.06513409961674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FAA-4F90-B1A9-E7409191C8FE}"/>
                </c:ext>
              </c:extLst>
            </c:dLbl>
            <c:dLbl>
              <c:idx val="14"/>
              <c:layout>
                <c:manualLayout>
                  <c:x val="3.83141762452107E-3"/>
                  <c:y val="-1.1653287436395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0FAA-4F90-B1A9-E7409191C8FE}"/>
                </c:ext>
              </c:extLst>
            </c:dLbl>
            <c:dLbl>
              <c:idx val="15"/>
              <c:layout>
                <c:manualLayout>
                  <c:x val="-1.12386952015625E-16"/>
                  <c:y val="7.30987383523128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FAA-4F90-B1A9-E7409191C8FE}"/>
                </c:ext>
              </c:extLst>
            </c:dLbl>
            <c:dLbl>
              <c:idx val="16"/>
              <c:layout>
                <c:manualLayout>
                  <c:x val="1.0126662575891489E-16"/>
                  <c:y val="7.655781796137924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0FAA-4F90-B1A9-E7409191C8FE}"/>
                </c:ext>
              </c:extLst>
            </c:dLbl>
            <c:dLbl>
              <c:idx val="17"/>
              <c:layout>
                <c:manualLayout>
                  <c:x val="0"/>
                  <c:y val="9.5346180459538493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FAA-4F90-B1A9-E7409191C8FE}"/>
                </c:ext>
              </c:extLst>
            </c:dLbl>
            <c:dLbl>
              <c:idx val="18"/>
              <c:layout>
                <c:manualLayout>
                  <c:x val="7.6628352490410204E-4"/>
                  <c:y val="9.8524386474856507E-2"/>
                </c:manualLayout>
              </c:layout>
              <c:spPr>
                <a:noFill/>
                <a:ln>
                  <a:noFill/>
                </a:ln>
                <a:effectLst/>
              </c:spPr>
              <c:txPr>
                <a:bodyPr rot="-5400000" vert="horz" wrap="square" lIns="38100" tIns="19050" rIns="38100" bIns="19050" anchor="ctr">
                  <a:spAutoFit/>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0FAA-4F90-B1A9-E7409191C8FE}"/>
                </c:ext>
              </c:extLst>
            </c:dLbl>
            <c:spPr>
              <a:noFill/>
              <a:ln>
                <a:noFill/>
              </a:ln>
              <a:effectLst/>
            </c:spPr>
            <c:txPr>
              <a:bodyPr rot="-5400000" vert="horz" wrap="square" lIns="38100" tIns="19050" rIns="38100" bIns="19050" anchor="ctr">
                <a:spAutoFit/>
              </a:bodyPr>
              <a:lstStyle/>
              <a:p>
                <a:pPr>
                  <a:defRPr sz="1200"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'Datos Visor (2)'!$U$121:$U$139</c:f>
              <c:strCache>
                <c:ptCount val="19"/>
                <c:pt idx="0">
                  <c:v>1  Usaquén</c:v>
                </c:pt>
                <c:pt idx="1">
                  <c:v>2  Chapinero</c:v>
                </c:pt>
                <c:pt idx="2">
                  <c:v>3  Santa Fe</c:v>
                </c:pt>
                <c:pt idx="3">
                  <c:v>4  San Cristóbal</c:v>
                </c:pt>
                <c:pt idx="4">
                  <c:v>5  Usme</c:v>
                </c:pt>
                <c:pt idx="5">
                  <c:v>6  Tunjuelito</c:v>
                </c:pt>
                <c:pt idx="6">
                  <c:v>7  Bosa</c:v>
                </c:pt>
                <c:pt idx="7">
                  <c:v>8  Kennedy</c:v>
                </c:pt>
                <c:pt idx="8">
                  <c:v>9  Fontibón</c:v>
                </c:pt>
                <c:pt idx="9">
                  <c:v>10  Engativá</c:v>
                </c:pt>
                <c:pt idx="10">
                  <c:v>11  Suba</c:v>
                </c:pt>
                <c:pt idx="11">
                  <c:v>12  Barrios Unidos</c:v>
                </c:pt>
                <c:pt idx="12">
                  <c:v>13  Teusaquillo</c:v>
                </c:pt>
                <c:pt idx="13">
                  <c:v>14  Los Mártires</c:v>
                </c:pt>
                <c:pt idx="14">
                  <c:v>15  Antonio Nariño</c:v>
                </c:pt>
                <c:pt idx="15">
                  <c:v>16  Puente Aranda</c:v>
                </c:pt>
                <c:pt idx="16">
                  <c:v>17  La Candelaria</c:v>
                </c:pt>
                <c:pt idx="17">
                  <c:v>18  Rafael Uribe Uribe</c:v>
                </c:pt>
                <c:pt idx="18">
                  <c:v>19  Ciudad Bolívar</c:v>
                </c:pt>
              </c:strCache>
            </c:strRef>
          </c:cat>
          <c:val>
            <c:numRef>
              <c:f>'Datos Visor (2)'!$X$121:$X$139</c:f>
              <c:numCache>
                <c:formatCode>0%</c:formatCode>
                <c:ptCount val="19"/>
                <c:pt idx="0">
                  <c:v>0.11</c:v>
                </c:pt>
                <c:pt idx="1">
                  <c:v>0.05</c:v>
                </c:pt>
                <c:pt idx="2">
                  <c:v>0.06</c:v>
                </c:pt>
                <c:pt idx="3">
                  <c:v>0.14000000000000001</c:v>
                </c:pt>
                <c:pt idx="4">
                  <c:v>0.35</c:v>
                </c:pt>
                <c:pt idx="5">
                  <c:v>0.04</c:v>
                </c:pt>
                <c:pt idx="6">
                  <c:v>0.18</c:v>
                </c:pt>
                <c:pt idx="7">
                  <c:v>0.14000000000000001</c:v>
                </c:pt>
                <c:pt idx="8">
                  <c:v>0.1</c:v>
                </c:pt>
                <c:pt idx="9">
                  <c:v>0.14000000000000001</c:v>
                </c:pt>
                <c:pt idx="10">
                  <c:v>0.15</c:v>
                </c:pt>
                <c:pt idx="11">
                  <c:v>0.06</c:v>
                </c:pt>
                <c:pt idx="12">
                  <c:v>0.04</c:v>
                </c:pt>
                <c:pt idx="13">
                  <c:v>0.03</c:v>
                </c:pt>
                <c:pt idx="14">
                  <c:v>0.02</c:v>
                </c:pt>
                <c:pt idx="15">
                  <c:v>7.0000000000000007E-2</c:v>
                </c:pt>
                <c:pt idx="16">
                  <c:v>0.08</c:v>
                </c:pt>
                <c:pt idx="17">
                  <c:v>0.11</c:v>
                </c:pt>
                <c:pt idx="18">
                  <c:v>0.24</c:v>
                </c:pt>
              </c:numCache>
            </c:numRef>
          </c:val>
          <c:extLst>
            <c:ext xmlns:c16="http://schemas.microsoft.com/office/drawing/2014/chart" uri="{C3380CC4-5D6E-409C-BE32-E72D297353CC}">
              <c16:uniqueId val="{0000003B-0FAA-4F90-B1A9-E7409191C8FE}"/>
            </c:ext>
          </c:extLst>
        </c:ser>
        <c:dLbls>
          <c:showLegendKey val="0"/>
          <c:showVal val="0"/>
          <c:showCatName val="0"/>
          <c:showSerName val="0"/>
          <c:showPercent val="0"/>
          <c:showBubbleSize val="0"/>
        </c:dLbls>
        <c:gapWidth val="150"/>
        <c:shape val="box"/>
        <c:axId val="-2119691680"/>
        <c:axId val="-2119688960"/>
        <c:axId val="0"/>
      </c:bar3DChart>
      <c:catAx>
        <c:axId val="-2119691680"/>
        <c:scaling>
          <c:orientation val="minMax"/>
        </c:scaling>
        <c:delete val="0"/>
        <c:axPos val="b"/>
        <c:numFmt formatCode="General" sourceLinked="1"/>
        <c:majorTickMark val="none"/>
        <c:minorTickMark val="none"/>
        <c:tickLblPos val="nextTo"/>
        <c:spPr>
          <a:noFill/>
          <a:ln>
            <a:solidFill>
              <a:schemeClr val="bg1">
                <a:lumMod val="85000"/>
              </a:schemeClr>
            </a:solidFill>
          </a:ln>
          <a:effectLst/>
        </c:spPr>
        <c:txPr>
          <a:bodyPr rot="-60000000" vert="horz"/>
          <a:lstStyle/>
          <a:p>
            <a:pPr>
              <a:defRPr sz="1100">
                <a:solidFill>
                  <a:schemeClr val="tx1">
                    <a:lumMod val="65000"/>
                    <a:lumOff val="35000"/>
                  </a:schemeClr>
                </a:solidFill>
              </a:defRPr>
            </a:pPr>
            <a:endParaRPr lang="es-CO"/>
          </a:p>
        </c:txPr>
        <c:crossAx val="-2119688960"/>
        <c:crosses val="autoZero"/>
        <c:auto val="1"/>
        <c:lblAlgn val="ctr"/>
        <c:lblOffset val="100"/>
        <c:noMultiLvlLbl val="0"/>
      </c:catAx>
      <c:valAx>
        <c:axId val="-2119688960"/>
        <c:scaling>
          <c:orientation val="minMax"/>
        </c:scaling>
        <c:delete val="0"/>
        <c:axPos val="l"/>
        <c:numFmt formatCode="0%" sourceLinked="1"/>
        <c:majorTickMark val="none"/>
        <c:minorTickMark val="none"/>
        <c:tickLblPos val="nextTo"/>
        <c:spPr>
          <a:noFill/>
          <a:ln>
            <a:solidFill>
              <a:schemeClr val="bg1">
                <a:lumMod val="85000"/>
              </a:schemeClr>
            </a:solidFill>
          </a:ln>
          <a:effectLst/>
        </c:spPr>
        <c:txPr>
          <a:bodyPr rot="-60000000" vert="horz"/>
          <a:lstStyle/>
          <a:p>
            <a:pPr>
              <a:defRPr sz="1400">
                <a:solidFill>
                  <a:schemeClr val="tx1">
                    <a:lumMod val="65000"/>
                    <a:lumOff val="35000"/>
                  </a:schemeClr>
                </a:solidFill>
              </a:defRPr>
            </a:pPr>
            <a:endParaRPr lang="es-CO"/>
          </a:p>
        </c:txPr>
        <c:crossAx val="-2119691680"/>
        <c:crosses val="autoZero"/>
        <c:crossBetween val="between"/>
      </c:valAx>
      <c:spPr>
        <a:noFill/>
        <a:ln>
          <a:noFill/>
        </a:ln>
        <a:effectLst/>
      </c:spPr>
    </c:plotArea>
    <c:legend>
      <c:legendPos val="t"/>
      <c:layout>
        <c:manualLayout>
          <c:xMode val="edge"/>
          <c:yMode val="edge"/>
          <c:x val="0.398766974617419"/>
          <c:y val="3.8752647116309302E-3"/>
          <c:w val="0.21944834606281799"/>
          <c:h val="8.5647072814505704E-2"/>
        </c:manualLayout>
      </c:layout>
      <c:overlay val="0"/>
      <c:spPr>
        <a:noFill/>
        <a:ln>
          <a:noFill/>
        </a:ln>
        <a:effectLst/>
      </c:spPr>
      <c:txPr>
        <a:bodyPr rot="0" vert="horz"/>
        <a:lstStyle/>
        <a:p>
          <a:pPr>
            <a:defRPr sz="1600"/>
          </a:pPr>
          <a:endParaRPr lang="es-CO"/>
        </a:p>
      </c:txPr>
    </c:legend>
    <c:plotVisOnly val="1"/>
    <c:dispBlanksAs val="gap"/>
    <c:showDLblsOverMax val="0"/>
  </c:chart>
  <c:spPr>
    <a:noFill/>
    <a:ln w="9525" cap="flat" cmpd="sng" algn="ctr">
      <a:noFill/>
      <a:round/>
    </a:ln>
    <a:effectLst/>
  </c:spPr>
  <c:txPr>
    <a:bodyPr/>
    <a:lstStyle/>
    <a:p>
      <a:pPr>
        <a:defRPr>
          <a:latin typeface="Gill Sans MT" charset="0"/>
          <a:ea typeface="Gill Sans MT" charset="0"/>
          <a:cs typeface="Gill Sans MT" charset="0"/>
        </a:defRPr>
      </a:pPr>
      <a:endParaRPr lang="es-CO"/>
    </a:p>
  </c:txPr>
  <c:printSettings>
    <c:headerFooter/>
    <c:pageMargins b="0.75" l="0.7" r="0.7" t="0.75" header="0.3" footer="0.3"/>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4.0460744035580302E-2"/>
          <c:y val="5.0667844009523101E-2"/>
          <c:w val="0.95715469759308403"/>
          <c:h val="0.86136368716957101"/>
        </c:manualLayout>
      </c:layout>
      <c:bar3DChart>
        <c:barDir val="col"/>
        <c:grouping val="clustered"/>
        <c:varyColors val="0"/>
        <c:ser>
          <c:idx val="0"/>
          <c:order val="0"/>
          <c:tx>
            <c:strRef>
              <c:f>DinamicaGeneralTipo!$D$5</c:f>
              <c:strCache>
                <c:ptCount val="1"/>
                <c:pt idx="0">
                  <c:v>BUENO</c:v>
                </c:pt>
              </c:strCache>
            </c:strRef>
          </c:tx>
          <c:spPr>
            <a:solidFill>
              <a:srgbClr val="00B050"/>
            </a:solidFill>
          </c:spPr>
          <c:invertIfNegative val="0"/>
          <c:dLbls>
            <c:dLbl>
              <c:idx val="0"/>
              <c:layout>
                <c:manualLayout>
                  <c:x val="-1.85894188003575E-3"/>
                  <c:y val="9.9366246772552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38-46C8-8EE0-4DB892084528}"/>
                </c:ext>
              </c:extLst>
            </c:dLbl>
            <c:dLbl>
              <c:idx val="1"/>
              <c:layout>
                <c:manualLayout>
                  <c:x val="-9.29470940017907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38-46C8-8EE0-4DB892084528}"/>
                </c:ext>
              </c:extLst>
            </c:dLbl>
            <c:dLbl>
              <c:idx val="2"/>
              <c:layout>
                <c:manualLayout>
                  <c:x val="-1.8589418800358101E-3"/>
                  <c:y val="0.102915041300144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38-46C8-8EE0-4DB892084528}"/>
                </c:ext>
              </c:extLst>
            </c:dLbl>
            <c:dLbl>
              <c:idx val="3"/>
              <c:layout>
                <c:manualLayout>
                  <c:x val="9.2947094001787295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38-46C8-8EE0-4DB892084528}"/>
                </c:ext>
              </c:extLst>
            </c:dLbl>
            <c:dLbl>
              <c:idx val="4"/>
              <c:layout>
                <c:manualLayout>
                  <c:x val="9.2947094001773699E-4"/>
                  <c:y val="9.5817452244961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38-46C8-8EE0-4DB892084528}"/>
                </c:ext>
              </c:extLst>
            </c:dLbl>
            <c:spPr>
              <a:noFill/>
              <a:ln>
                <a:noFill/>
              </a:ln>
              <a:effectLst/>
            </c:spPr>
            <c:txPr>
              <a:bodyPr wrap="square" lIns="38100" tIns="19050" rIns="38100" bIns="19050" anchor="t" anchorCtr="0">
                <a:spAutoFit/>
              </a:bodyPr>
              <a:lstStyle/>
              <a:p>
                <a:pPr>
                  <a:defRPr sz="20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DinamicaGeneralTipo!$C$8:$C$11</c:f>
              <c:strCache>
                <c:ptCount val="4"/>
                <c:pt idx="0">
                  <c:v>Troncal</c:v>
                </c:pt>
                <c:pt idx="1">
                  <c:v>Arterial</c:v>
                </c:pt>
                <c:pt idx="2">
                  <c:v>Intermedia</c:v>
                </c:pt>
                <c:pt idx="3">
                  <c:v>Local</c:v>
                </c:pt>
              </c:strCache>
            </c:strRef>
          </c:cat>
          <c:val>
            <c:numRef>
              <c:f>DinamicaGeneralTipo!$D$8:$D$11</c:f>
              <c:numCache>
                <c:formatCode>0%</c:formatCode>
                <c:ptCount val="4"/>
                <c:pt idx="0">
                  <c:v>0.77254852213624203</c:v>
                </c:pt>
                <c:pt idx="1">
                  <c:v>0.53968284360842966</c:v>
                </c:pt>
                <c:pt idx="2">
                  <c:v>0.54229323604872781</c:v>
                </c:pt>
                <c:pt idx="3">
                  <c:v>0.42512718533466193</c:v>
                </c:pt>
              </c:numCache>
            </c:numRef>
          </c:val>
          <c:extLst>
            <c:ext xmlns:c16="http://schemas.microsoft.com/office/drawing/2014/chart" uri="{C3380CC4-5D6E-409C-BE32-E72D297353CC}">
              <c16:uniqueId val="{00000005-6238-46C8-8EE0-4DB892084528}"/>
            </c:ext>
          </c:extLst>
        </c:ser>
        <c:ser>
          <c:idx val="1"/>
          <c:order val="1"/>
          <c:tx>
            <c:strRef>
              <c:f>DinamicaGeneralTipo!$E$5</c:f>
              <c:strCache>
                <c:ptCount val="1"/>
                <c:pt idx="0">
                  <c:v>REGULAR</c:v>
                </c:pt>
              </c:strCache>
            </c:strRef>
          </c:tx>
          <c:spPr>
            <a:solidFill>
              <a:schemeClr val="accent4"/>
            </a:solidFill>
          </c:spPr>
          <c:invertIfNegative val="0"/>
          <c:dLbls>
            <c:dLbl>
              <c:idx val="0"/>
              <c:layout>
                <c:manualLayout>
                  <c:x val="-1.85894188003575E-3"/>
                  <c:y val="0.1064638358277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38-46C8-8EE0-4DB892084528}"/>
                </c:ext>
              </c:extLst>
            </c:dLbl>
            <c:dLbl>
              <c:idx val="1"/>
              <c:layout>
                <c:manualLayout>
                  <c:x val="9.2947094001780497E-4"/>
                  <c:y val="0.1135614248829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238-46C8-8EE0-4DB892084528}"/>
                </c:ext>
              </c:extLst>
            </c:dLbl>
            <c:dLbl>
              <c:idx val="2"/>
              <c:layout>
                <c:manualLayout>
                  <c:x val="0"/>
                  <c:y val="0.1171102194105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38-46C8-8EE0-4DB892084528}"/>
                </c:ext>
              </c:extLst>
            </c:dLbl>
            <c:dLbl>
              <c:idx val="3"/>
              <c:layout>
                <c:manualLayout>
                  <c:x val="0"/>
                  <c:y val="0.1135614248829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238-46C8-8EE0-4DB892084528}"/>
                </c:ext>
              </c:extLst>
            </c:dLbl>
            <c:dLbl>
              <c:idx val="4"/>
              <c:layout>
                <c:manualLayout>
                  <c:x val="9.2947094001773699E-4"/>
                  <c:y val="9.5817452244961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238-46C8-8EE0-4DB892084528}"/>
                </c:ext>
              </c:extLst>
            </c:dLbl>
            <c:spPr>
              <a:noFill/>
              <a:ln>
                <a:noFill/>
              </a:ln>
              <a:effectLst/>
            </c:spPr>
            <c:txPr>
              <a:bodyPr wrap="square" lIns="38100" tIns="19050" rIns="38100" bIns="19050" anchor="ctr">
                <a:spAutoFit/>
              </a:bodyPr>
              <a:lstStyle/>
              <a:p>
                <a:pPr>
                  <a:defRPr sz="2000" b="1">
                    <a:solidFill>
                      <a:schemeClr val="tx1">
                        <a:lumMod val="65000"/>
                        <a:lumOff val="35000"/>
                      </a:schemeClr>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DinamicaGeneralTipo!$C$8:$C$11</c:f>
              <c:strCache>
                <c:ptCount val="4"/>
                <c:pt idx="0">
                  <c:v>Troncal</c:v>
                </c:pt>
                <c:pt idx="1">
                  <c:v>Arterial</c:v>
                </c:pt>
                <c:pt idx="2">
                  <c:v>Intermedia</c:v>
                </c:pt>
                <c:pt idx="3">
                  <c:v>Local</c:v>
                </c:pt>
              </c:strCache>
            </c:strRef>
          </c:cat>
          <c:val>
            <c:numRef>
              <c:f>DinamicaGeneralTipo!$E$8:$E$11</c:f>
              <c:numCache>
                <c:formatCode>0%</c:formatCode>
                <c:ptCount val="4"/>
                <c:pt idx="0">
                  <c:v>0.22</c:v>
                </c:pt>
                <c:pt idx="1">
                  <c:v>0.41039623486882132</c:v>
                </c:pt>
                <c:pt idx="2">
                  <c:v>0.38633702673959625</c:v>
                </c:pt>
                <c:pt idx="3">
                  <c:v>0.36449129131483227</c:v>
                </c:pt>
              </c:numCache>
            </c:numRef>
          </c:val>
          <c:extLst>
            <c:ext xmlns:c16="http://schemas.microsoft.com/office/drawing/2014/chart" uri="{C3380CC4-5D6E-409C-BE32-E72D297353CC}">
              <c16:uniqueId val="{0000000B-6238-46C8-8EE0-4DB892084528}"/>
            </c:ext>
          </c:extLst>
        </c:ser>
        <c:ser>
          <c:idx val="2"/>
          <c:order val="2"/>
          <c:tx>
            <c:strRef>
              <c:f>DinamicaGeneralTipo!$F$5</c:f>
              <c:strCache>
                <c:ptCount val="1"/>
                <c:pt idx="0">
                  <c:v>MALO</c:v>
                </c:pt>
              </c:strCache>
            </c:strRef>
          </c:tx>
          <c:spPr>
            <a:solidFill>
              <a:srgbClr val="C00000"/>
            </a:solidFill>
          </c:spPr>
          <c:invertIfNegative val="0"/>
          <c:dLbls>
            <c:dLbl>
              <c:idx val="0"/>
              <c:layout>
                <c:manualLayout>
                  <c:x val="1.1932184892776899E-2"/>
                  <c:y val="-3.80291414014425E-2"/>
                </c:manualLayout>
              </c:layout>
              <c:spPr>
                <a:noFill/>
                <a:ln>
                  <a:noFill/>
                </a:ln>
                <a:effectLst/>
              </c:spPr>
              <c:txPr>
                <a:bodyPr wrap="square" lIns="38100" tIns="19050" rIns="38100" bIns="19050" anchor="ctr">
                  <a:spAutoFit/>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238-46C8-8EE0-4DB892084528}"/>
                </c:ext>
              </c:extLst>
            </c:dLbl>
            <c:dLbl>
              <c:idx val="1"/>
              <c:layout>
                <c:manualLayout>
                  <c:x val="1.0176492175669899E-2"/>
                  <c:y val="-4.4076673727117897E-2"/>
                </c:manualLayout>
              </c:layout>
              <c:spPr>
                <a:noFill/>
                <a:ln>
                  <a:noFill/>
                </a:ln>
                <a:effectLst/>
              </c:spPr>
              <c:txPr>
                <a:bodyPr wrap="square" lIns="38100" tIns="19050" rIns="38100" bIns="19050" anchor="ctr">
                  <a:spAutoFit/>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238-46C8-8EE0-4DB892084528}"/>
                </c:ext>
              </c:extLst>
            </c:dLbl>
            <c:dLbl>
              <c:idx val="2"/>
              <c:layout>
                <c:manualLayout>
                  <c:x val="1.10499881451899E-2"/>
                  <c:y val="-4.0548050899733901E-2"/>
                </c:manualLayout>
              </c:layout>
              <c:spPr>
                <a:noFill/>
                <a:ln>
                  <a:noFill/>
                </a:ln>
                <a:effectLst/>
              </c:spPr>
              <c:txPr>
                <a:bodyPr wrap="square" lIns="38100" tIns="19050" rIns="38100" bIns="19050" anchor="ctr">
                  <a:spAutoFit/>
                </a:bodyPr>
                <a:lstStyle/>
                <a:p>
                  <a:pPr>
                    <a:defRPr sz="2000" b="1">
                      <a:solidFill>
                        <a:srgbClr val="C00000"/>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238-46C8-8EE0-4DB892084528}"/>
                </c:ext>
              </c:extLst>
            </c:dLbl>
            <c:dLbl>
              <c:idx val="3"/>
              <c:layout>
                <c:manualLayout>
                  <c:x val="-1.1589297768986438E-16"/>
                  <c:y val="0.1181033772205712"/>
                </c:manualLayout>
              </c:layout>
              <c:spPr>
                <a:noFill/>
                <a:ln>
                  <a:noFill/>
                </a:ln>
                <a:effectLst/>
              </c:spPr>
              <c:txPr>
                <a:bodyPr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238-46C8-8EE0-4DB892084528}"/>
                </c:ext>
              </c:extLst>
            </c:dLbl>
            <c:dLbl>
              <c:idx val="4"/>
              <c:layout>
                <c:manualLayout>
                  <c:x val="1.8589418800356099E-3"/>
                  <c:y val="9.9366246772552999E-2"/>
                </c:manualLayout>
              </c:layout>
              <c:spPr>
                <a:noFill/>
                <a:ln>
                  <a:noFill/>
                </a:ln>
                <a:effectLst/>
              </c:spPr>
              <c:txPr>
                <a:bodyPr wrap="square" lIns="38100" tIns="19050" rIns="38100" bIns="19050" anchor="ctr">
                  <a:spAutoFit/>
                </a:bodyPr>
                <a:lstStyle/>
                <a:p>
                  <a:pPr>
                    <a:defRPr sz="20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238-46C8-8EE0-4DB892084528}"/>
                </c:ext>
              </c:extLst>
            </c:dLbl>
            <c:spPr>
              <a:noFill/>
              <a:ln>
                <a:noFill/>
              </a:ln>
              <a:effectLst/>
            </c:spPr>
            <c:txPr>
              <a:bodyPr wrap="square" lIns="38100" tIns="19050" rIns="38100" bIns="19050" anchor="ctr">
                <a:spAutoFit/>
              </a:bodyPr>
              <a:lstStyle/>
              <a:p>
                <a:pPr>
                  <a:defRPr sz="2000" b="1"/>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DinamicaGeneralTipo!$C$8:$C$11</c:f>
              <c:strCache>
                <c:ptCount val="4"/>
                <c:pt idx="0">
                  <c:v>Troncal</c:v>
                </c:pt>
                <c:pt idx="1">
                  <c:v>Arterial</c:v>
                </c:pt>
                <c:pt idx="2">
                  <c:v>Intermedia</c:v>
                </c:pt>
                <c:pt idx="3">
                  <c:v>Local</c:v>
                </c:pt>
              </c:strCache>
            </c:strRef>
          </c:cat>
          <c:val>
            <c:numRef>
              <c:f>DinamicaGeneralTipo!$F$8:$F$11</c:f>
              <c:numCache>
                <c:formatCode>0%</c:formatCode>
                <c:ptCount val="4"/>
                <c:pt idx="0">
                  <c:v>0.01</c:v>
                </c:pt>
                <c:pt idx="1">
                  <c:v>4.9920921522749004E-2</c:v>
                </c:pt>
                <c:pt idx="2">
                  <c:v>7.136973721167611E-2</c:v>
                </c:pt>
                <c:pt idx="3">
                  <c:v>0.21038152335050592</c:v>
                </c:pt>
              </c:numCache>
            </c:numRef>
          </c:val>
          <c:extLst>
            <c:ext xmlns:c16="http://schemas.microsoft.com/office/drawing/2014/chart" uri="{C3380CC4-5D6E-409C-BE32-E72D297353CC}">
              <c16:uniqueId val="{00000011-6238-46C8-8EE0-4DB892084528}"/>
            </c:ext>
          </c:extLst>
        </c:ser>
        <c:dLbls>
          <c:showLegendKey val="0"/>
          <c:showVal val="0"/>
          <c:showCatName val="0"/>
          <c:showSerName val="0"/>
          <c:showPercent val="0"/>
          <c:showBubbleSize val="0"/>
        </c:dLbls>
        <c:gapWidth val="150"/>
        <c:shape val="box"/>
        <c:axId val="-2119591728"/>
        <c:axId val="-2119588752"/>
        <c:axId val="0"/>
      </c:bar3DChart>
      <c:catAx>
        <c:axId val="-2119591728"/>
        <c:scaling>
          <c:orientation val="minMax"/>
        </c:scaling>
        <c:delete val="0"/>
        <c:axPos val="b"/>
        <c:numFmt formatCode="General" sourceLinked="0"/>
        <c:majorTickMark val="out"/>
        <c:minorTickMark val="none"/>
        <c:tickLblPos val="nextTo"/>
        <c:crossAx val="-2119588752"/>
        <c:crosses val="autoZero"/>
        <c:auto val="1"/>
        <c:lblAlgn val="ctr"/>
        <c:lblOffset val="100"/>
        <c:noMultiLvlLbl val="0"/>
      </c:catAx>
      <c:valAx>
        <c:axId val="-2119588752"/>
        <c:scaling>
          <c:orientation val="minMax"/>
        </c:scaling>
        <c:delete val="0"/>
        <c:axPos val="l"/>
        <c:numFmt formatCode="0%" sourceLinked="0"/>
        <c:majorTickMark val="out"/>
        <c:minorTickMark val="none"/>
        <c:tickLblPos val="nextTo"/>
        <c:txPr>
          <a:bodyPr/>
          <a:lstStyle/>
          <a:p>
            <a:pPr>
              <a:defRPr sz="1600">
                <a:solidFill>
                  <a:schemeClr val="tx1">
                    <a:lumMod val="65000"/>
                    <a:lumOff val="35000"/>
                  </a:schemeClr>
                </a:solidFill>
              </a:defRPr>
            </a:pPr>
            <a:endParaRPr lang="es-CO"/>
          </a:p>
        </c:txPr>
        <c:crossAx val="-2119591728"/>
        <c:crosses val="autoZero"/>
        <c:crossBetween val="between"/>
      </c:valAx>
    </c:plotArea>
    <c:legend>
      <c:legendPos val="t"/>
      <c:overlay val="0"/>
      <c:txPr>
        <a:bodyPr/>
        <a:lstStyle/>
        <a:p>
          <a:pPr>
            <a:defRPr sz="14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3.3292238118122597E-2"/>
          <c:y val="5.0667844009523101E-2"/>
          <c:w val="0.96670776188187801"/>
          <c:h val="0.86136368716957101"/>
        </c:manualLayout>
      </c:layout>
      <c:bar3DChart>
        <c:barDir val="col"/>
        <c:grouping val="clustered"/>
        <c:varyColors val="0"/>
        <c:ser>
          <c:idx val="0"/>
          <c:order val="0"/>
          <c:tx>
            <c:strRef>
              <c:f>DinamicaGeneralTipo!$D$5</c:f>
              <c:strCache>
                <c:ptCount val="1"/>
                <c:pt idx="0">
                  <c:v>BUENO</c:v>
                </c:pt>
              </c:strCache>
            </c:strRef>
          </c:tx>
          <c:spPr>
            <a:solidFill>
              <a:srgbClr val="00B050"/>
            </a:solidFill>
          </c:spPr>
          <c:invertIfNegative val="0"/>
          <c:dLbls>
            <c:dLbl>
              <c:idx val="0"/>
              <c:layout>
                <c:manualLayout>
                  <c:x val="-1.85894188003575E-3"/>
                  <c:y val="9.9366246772552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04-4ECD-B4F3-FFC4CA811819}"/>
                </c:ext>
              </c:extLst>
            </c:dLbl>
            <c:dLbl>
              <c:idx val="1"/>
              <c:layout>
                <c:manualLayout>
                  <c:x val="-9.29470940017907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04-4ECD-B4F3-FFC4CA811819}"/>
                </c:ext>
              </c:extLst>
            </c:dLbl>
            <c:dLbl>
              <c:idx val="2"/>
              <c:layout>
                <c:manualLayout>
                  <c:x val="-1.8589418800358101E-3"/>
                  <c:y val="0.102915041300144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04-4ECD-B4F3-FFC4CA811819}"/>
                </c:ext>
              </c:extLst>
            </c:dLbl>
            <c:dLbl>
              <c:idx val="3"/>
              <c:layout>
                <c:manualLayout>
                  <c:x val="9.2947094001787295E-4"/>
                  <c:y val="9.9366246772552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04-4ECD-B4F3-FFC4CA811819}"/>
                </c:ext>
              </c:extLst>
            </c:dLbl>
            <c:dLbl>
              <c:idx val="4"/>
              <c:layout>
                <c:manualLayout>
                  <c:x val="9.2947094001773699E-4"/>
                  <c:y val="9.5817452244961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04-4ECD-B4F3-FFC4CA811819}"/>
                </c:ext>
              </c:extLst>
            </c:dLbl>
            <c:spPr>
              <a:noFill/>
              <a:ln>
                <a:noFill/>
              </a:ln>
              <a:effectLst/>
            </c:spPr>
            <c:txPr>
              <a:bodyPr wrap="square" lIns="38100" tIns="19050" rIns="38100" bIns="19050" anchor="t" anchorCtr="0">
                <a:spAutoFit/>
              </a:bodyPr>
              <a:lstStyle/>
              <a:p>
                <a:pPr>
                  <a:defRPr sz="20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DinamicaGeneralTipo!$C$7</c:f>
              <c:strCache>
                <c:ptCount val="1"/>
                <c:pt idx="0">
                  <c:v>Bogotá Urbana</c:v>
                </c:pt>
              </c:strCache>
            </c:strRef>
          </c:cat>
          <c:val>
            <c:numRef>
              <c:f>DinamicaGeneralTipo!$D$7</c:f>
              <c:numCache>
                <c:formatCode>0%</c:formatCode>
                <c:ptCount val="1"/>
                <c:pt idx="0">
                  <c:v>0.5</c:v>
                </c:pt>
              </c:numCache>
            </c:numRef>
          </c:val>
          <c:extLst>
            <c:ext xmlns:c16="http://schemas.microsoft.com/office/drawing/2014/chart" uri="{C3380CC4-5D6E-409C-BE32-E72D297353CC}">
              <c16:uniqueId val="{00000005-6804-4ECD-B4F3-FFC4CA811819}"/>
            </c:ext>
          </c:extLst>
        </c:ser>
        <c:ser>
          <c:idx val="1"/>
          <c:order val="1"/>
          <c:tx>
            <c:strRef>
              <c:f>DinamicaGeneralTipo!$E$5</c:f>
              <c:strCache>
                <c:ptCount val="1"/>
                <c:pt idx="0">
                  <c:v>REGULAR</c:v>
                </c:pt>
              </c:strCache>
            </c:strRef>
          </c:tx>
          <c:spPr>
            <a:solidFill>
              <a:srgbClr val="FFC000"/>
            </a:solidFill>
          </c:spPr>
          <c:invertIfNegative val="0"/>
          <c:dLbls>
            <c:dLbl>
              <c:idx val="0"/>
              <c:layout>
                <c:manualLayout>
                  <c:x val="-1.69419737399407E-3"/>
                  <c:y val="0.1088646967340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E9-4972-B32C-45C25D10BA87}"/>
                </c:ext>
              </c:extLst>
            </c:dLbl>
            <c:spPr>
              <a:noFill/>
              <a:ln>
                <a:noFill/>
              </a:ln>
              <a:effectLst/>
            </c:spPr>
            <c:txPr>
              <a:bodyPr/>
              <a:lstStyle/>
              <a:p>
                <a:pPr algn="ctr">
                  <a:defRPr lang="es-CO" sz="2000" b="1"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DinamicaGeneralTipo!$C$7</c:f>
              <c:strCache>
                <c:ptCount val="1"/>
                <c:pt idx="0">
                  <c:v>Bogotá Urbana</c:v>
                </c:pt>
              </c:strCache>
            </c:strRef>
          </c:cat>
          <c:val>
            <c:numRef>
              <c:f>DinamicaGeneralTipo!$E$7</c:f>
              <c:numCache>
                <c:formatCode>0%</c:formatCode>
                <c:ptCount val="1"/>
                <c:pt idx="0">
                  <c:v>0.37</c:v>
                </c:pt>
              </c:numCache>
            </c:numRef>
          </c:val>
          <c:extLst>
            <c:ext xmlns:c16="http://schemas.microsoft.com/office/drawing/2014/chart" uri="{C3380CC4-5D6E-409C-BE32-E72D297353CC}">
              <c16:uniqueId val="{00000001-59E9-4972-B32C-45C25D10BA87}"/>
            </c:ext>
          </c:extLst>
        </c:ser>
        <c:ser>
          <c:idx val="2"/>
          <c:order val="2"/>
          <c:tx>
            <c:strRef>
              <c:f>DinamicaGeneralTipo!$F$5</c:f>
              <c:strCache>
                <c:ptCount val="1"/>
                <c:pt idx="0">
                  <c:v>MALO</c:v>
                </c:pt>
              </c:strCache>
            </c:strRef>
          </c:tx>
          <c:spPr>
            <a:solidFill>
              <a:srgbClr val="C00000"/>
            </a:solidFill>
          </c:spPr>
          <c:invertIfNegative val="0"/>
          <c:dLbls>
            <c:dLbl>
              <c:idx val="0"/>
              <c:layout>
                <c:manualLayout>
                  <c:x val="1.69419737399407E-3"/>
                  <c:y val="0.1088646967340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E9-4972-B32C-45C25D10BA87}"/>
                </c:ext>
              </c:extLst>
            </c:dLbl>
            <c:spPr>
              <a:noFill/>
              <a:ln>
                <a:noFill/>
              </a:ln>
              <a:effectLst/>
            </c:spPr>
            <c:txPr>
              <a:bodyPr/>
              <a:lstStyle/>
              <a:p>
                <a:pPr algn="ctr">
                  <a:defRPr lang="es-CO" sz="2000" b="1" i="0" u="none" strike="noStrike" kern="1200" baseline="0">
                    <a:solidFill>
                      <a:sysClr val="window" lastClr="FFFFFF"/>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DinamicaGeneralTipo!$C$7</c:f>
              <c:strCache>
                <c:ptCount val="1"/>
                <c:pt idx="0">
                  <c:v>Bogotá Urbana</c:v>
                </c:pt>
              </c:strCache>
            </c:strRef>
          </c:cat>
          <c:val>
            <c:numRef>
              <c:f>DinamicaGeneralTipo!$F$7</c:f>
              <c:numCache>
                <c:formatCode>0%</c:formatCode>
                <c:ptCount val="1"/>
                <c:pt idx="0">
                  <c:v>0.13</c:v>
                </c:pt>
              </c:numCache>
            </c:numRef>
          </c:val>
          <c:extLst>
            <c:ext xmlns:c16="http://schemas.microsoft.com/office/drawing/2014/chart" uri="{C3380CC4-5D6E-409C-BE32-E72D297353CC}">
              <c16:uniqueId val="{00000003-59E9-4972-B32C-45C25D10BA87}"/>
            </c:ext>
          </c:extLst>
        </c:ser>
        <c:dLbls>
          <c:showLegendKey val="0"/>
          <c:showVal val="0"/>
          <c:showCatName val="0"/>
          <c:showSerName val="0"/>
          <c:showPercent val="0"/>
          <c:showBubbleSize val="0"/>
        </c:dLbls>
        <c:gapWidth val="208"/>
        <c:shape val="box"/>
        <c:axId val="-2119510752"/>
        <c:axId val="-2119507584"/>
        <c:axId val="0"/>
      </c:bar3DChart>
      <c:catAx>
        <c:axId val="-2119510752"/>
        <c:scaling>
          <c:orientation val="minMax"/>
        </c:scaling>
        <c:delete val="0"/>
        <c:axPos val="b"/>
        <c:numFmt formatCode="General" sourceLinked="0"/>
        <c:majorTickMark val="out"/>
        <c:minorTickMark val="none"/>
        <c:tickLblPos val="nextTo"/>
        <c:txPr>
          <a:bodyPr/>
          <a:lstStyle/>
          <a:p>
            <a:pPr>
              <a:defRPr>
                <a:solidFill>
                  <a:schemeClr val="bg1"/>
                </a:solidFill>
              </a:defRPr>
            </a:pPr>
            <a:endParaRPr lang="es-CO"/>
          </a:p>
        </c:txPr>
        <c:crossAx val="-2119507584"/>
        <c:crosses val="autoZero"/>
        <c:auto val="1"/>
        <c:lblAlgn val="ctr"/>
        <c:lblOffset val="100"/>
        <c:noMultiLvlLbl val="0"/>
      </c:catAx>
      <c:valAx>
        <c:axId val="-2119507584"/>
        <c:scaling>
          <c:orientation val="minMax"/>
        </c:scaling>
        <c:delete val="0"/>
        <c:axPos val="l"/>
        <c:numFmt formatCode="0%" sourceLinked="0"/>
        <c:majorTickMark val="out"/>
        <c:minorTickMark val="none"/>
        <c:tickLblPos val="nextTo"/>
        <c:txPr>
          <a:bodyPr/>
          <a:lstStyle/>
          <a:p>
            <a:pPr>
              <a:defRPr sz="1600">
                <a:solidFill>
                  <a:schemeClr val="tx1">
                    <a:lumMod val="65000"/>
                    <a:lumOff val="35000"/>
                  </a:schemeClr>
                </a:solidFill>
              </a:defRPr>
            </a:pPr>
            <a:endParaRPr lang="es-CO"/>
          </a:p>
        </c:txPr>
        <c:crossAx val="-2119510752"/>
        <c:crosses val="autoZero"/>
        <c:crossBetween val="between"/>
      </c:valAx>
    </c:plotArea>
    <c:legend>
      <c:legendPos val="t"/>
      <c:overlay val="0"/>
      <c:txPr>
        <a:bodyPr/>
        <a:lstStyle/>
        <a:p>
          <a:pPr>
            <a:defRPr sz="1600"/>
          </a:pPr>
          <a:endParaRPr lang="es-CO"/>
        </a:p>
      </c:txPr>
    </c:legend>
    <c:plotVisOnly val="1"/>
    <c:dispBlanksAs val="gap"/>
    <c:showDLblsOverMax val="0"/>
  </c:chart>
  <c:spPr>
    <a:solidFill>
      <a:schemeClr val="bg1"/>
    </a:solidFill>
    <a:ln>
      <a:noFill/>
    </a:ln>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Estado Urbana'!A1"/><Relationship Id="rId18" Type="http://schemas.openxmlformats.org/officeDocument/2006/relationships/hyperlink" Target="#'Estado Total Bogota (2)'!A1"/><Relationship Id="rId26" Type="http://schemas.openxmlformats.org/officeDocument/2006/relationships/image" Target="../media/image14.png"/><Relationship Id="rId3" Type="http://schemas.openxmlformats.org/officeDocument/2006/relationships/image" Target="../media/image2.png"/><Relationship Id="rId21" Type="http://schemas.openxmlformats.org/officeDocument/2006/relationships/image" Target="../media/image11.png"/><Relationship Id="rId7" Type="http://schemas.openxmlformats.org/officeDocument/2006/relationships/hyperlink" Target="#Local!A1"/><Relationship Id="rId12" Type="http://schemas.openxmlformats.org/officeDocument/2006/relationships/image" Target="../media/image7.png"/><Relationship Id="rId17" Type="http://schemas.openxmlformats.org/officeDocument/2006/relationships/image" Target="../media/image9.png"/><Relationship Id="rId25" Type="http://schemas.openxmlformats.org/officeDocument/2006/relationships/image" Target="../media/image13.png"/><Relationship Id="rId2" Type="http://schemas.openxmlformats.org/officeDocument/2006/relationships/hyperlink" Target="#'Main Menu'!A1"/><Relationship Id="rId16" Type="http://schemas.openxmlformats.org/officeDocument/2006/relationships/hyperlink" Target="#'Extensi&#243;n Bogot&#225;'!A1"/><Relationship Id="rId20" Type="http://schemas.openxmlformats.org/officeDocument/2006/relationships/hyperlink" Target="#Troncal!A1"/><Relationship Id="rId1" Type="http://schemas.openxmlformats.org/officeDocument/2006/relationships/image" Target="../media/image1.png"/><Relationship Id="rId6" Type="http://schemas.openxmlformats.org/officeDocument/2006/relationships/hyperlink" Target="#Intermedia!A1"/><Relationship Id="rId11" Type="http://schemas.openxmlformats.org/officeDocument/2006/relationships/hyperlink" Target="#'Rural NO Principal'!A1"/><Relationship Id="rId24" Type="http://schemas.openxmlformats.org/officeDocument/2006/relationships/hyperlink" Target="#'Rural Principal'!A1"/><Relationship Id="rId5" Type="http://schemas.openxmlformats.org/officeDocument/2006/relationships/image" Target="../media/image4.emf"/><Relationship Id="rId15" Type="http://schemas.openxmlformats.org/officeDocument/2006/relationships/hyperlink" Target="#'Estado Rural'!A1"/><Relationship Id="rId23" Type="http://schemas.openxmlformats.org/officeDocument/2006/relationships/image" Target="../media/image12.png"/><Relationship Id="rId28" Type="http://schemas.openxmlformats.org/officeDocument/2006/relationships/image" Target="../media/image16.png"/><Relationship Id="rId10" Type="http://schemas.openxmlformats.org/officeDocument/2006/relationships/image" Target="../media/image6.png"/><Relationship Id="rId19" Type="http://schemas.openxmlformats.org/officeDocument/2006/relationships/image" Target="../media/image10.png"/><Relationship Id="rId4" Type="http://schemas.openxmlformats.org/officeDocument/2006/relationships/image" Target="../media/image3.png"/><Relationship Id="rId9" Type="http://schemas.openxmlformats.org/officeDocument/2006/relationships/hyperlink" Target="#Notas!A1"/><Relationship Id="rId14" Type="http://schemas.openxmlformats.org/officeDocument/2006/relationships/image" Target="../media/image8.png"/><Relationship Id="rId22" Type="http://schemas.openxmlformats.org/officeDocument/2006/relationships/hyperlink" Target="#Arterial!A1"/><Relationship Id="rId27"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7.xml"/><Relationship Id="rId3" Type="http://schemas.openxmlformats.org/officeDocument/2006/relationships/image" Target="../media/image59.png"/><Relationship Id="rId7" Type="http://schemas.openxmlformats.org/officeDocument/2006/relationships/chart" Target="../charts/chart12.xml"/><Relationship Id="rId12" Type="http://schemas.openxmlformats.org/officeDocument/2006/relationships/chart" Target="../charts/chart16.xml"/><Relationship Id="rId17" Type="http://schemas.openxmlformats.org/officeDocument/2006/relationships/image" Target="../media/image19.png"/><Relationship Id="rId2" Type="http://schemas.openxmlformats.org/officeDocument/2006/relationships/image" Target="../media/image4.emf"/><Relationship Id="rId16" Type="http://schemas.openxmlformats.org/officeDocument/2006/relationships/hyperlink" Target="#Indice!A1"/><Relationship Id="rId1" Type="http://schemas.openxmlformats.org/officeDocument/2006/relationships/image" Target="../media/image30.png"/><Relationship Id="rId6" Type="http://schemas.openxmlformats.org/officeDocument/2006/relationships/image" Target="../media/image62.png"/><Relationship Id="rId11" Type="http://schemas.openxmlformats.org/officeDocument/2006/relationships/chart" Target="../charts/chart15.xml"/><Relationship Id="rId5" Type="http://schemas.openxmlformats.org/officeDocument/2006/relationships/image" Target="../media/image61.png"/><Relationship Id="rId15" Type="http://schemas.openxmlformats.org/officeDocument/2006/relationships/image" Target="../media/image65.png"/><Relationship Id="rId10" Type="http://schemas.openxmlformats.org/officeDocument/2006/relationships/image" Target="../media/image63.png"/><Relationship Id="rId4" Type="http://schemas.openxmlformats.org/officeDocument/2006/relationships/image" Target="../media/image60.png"/><Relationship Id="rId9" Type="http://schemas.openxmlformats.org/officeDocument/2006/relationships/chart" Target="../charts/chart14.xml"/><Relationship Id="rId14" Type="http://schemas.openxmlformats.org/officeDocument/2006/relationships/image" Target="../media/image6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68.png"/><Relationship Id="rId13" Type="http://schemas.openxmlformats.org/officeDocument/2006/relationships/chart" Target="../charts/chart21.xml"/><Relationship Id="rId18" Type="http://schemas.openxmlformats.org/officeDocument/2006/relationships/image" Target="../media/image19.png"/><Relationship Id="rId3" Type="http://schemas.openxmlformats.org/officeDocument/2006/relationships/image" Target="../media/image67.png"/><Relationship Id="rId7" Type="http://schemas.openxmlformats.org/officeDocument/2006/relationships/image" Target="../media/image42.png"/><Relationship Id="rId12" Type="http://schemas.openxmlformats.org/officeDocument/2006/relationships/image" Target="../media/image60.png"/><Relationship Id="rId17" Type="http://schemas.openxmlformats.org/officeDocument/2006/relationships/hyperlink" Target="#Indice!A1"/><Relationship Id="rId2" Type="http://schemas.openxmlformats.org/officeDocument/2006/relationships/image" Target="../media/image66.png"/><Relationship Id="rId16" Type="http://schemas.openxmlformats.org/officeDocument/2006/relationships/image" Target="../media/image73.jpeg"/><Relationship Id="rId1" Type="http://schemas.openxmlformats.org/officeDocument/2006/relationships/chart" Target="../charts/chart18.xml"/><Relationship Id="rId6" Type="http://schemas.openxmlformats.org/officeDocument/2006/relationships/image" Target="../media/image41.png"/><Relationship Id="rId11" Type="http://schemas.openxmlformats.org/officeDocument/2006/relationships/image" Target="../media/image70.png"/><Relationship Id="rId5" Type="http://schemas.openxmlformats.org/officeDocument/2006/relationships/image" Target="../media/image4.emf"/><Relationship Id="rId15" Type="http://schemas.openxmlformats.org/officeDocument/2006/relationships/image" Target="../media/image72.png"/><Relationship Id="rId10" Type="http://schemas.openxmlformats.org/officeDocument/2006/relationships/chart" Target="../charts/chart20.xml"/><Relationship Id="rId4" Type="http://schemas.openxmlformats.org/officeDocument/2006/relationships/chart" Target="../charts/chart19.xml"/><Relationship Id="rId9" Type="http://schemas.openxmlformats.org/officeDocument/2006/relationships/image" Target="../media/image69.png"/><Relationship Id="rId14" Type="http://schemas.openxmlformats.org/officeDocument/2006/relationships/image" Target="../media/image71.png"/></Relationships>
</file>

<file path=xl/drawings/_rels/drawing12.xml.rels><?xml version="1.0" encoding="UTF-8" standalone="yes"?>
<Relationships xmlns="http://schemas.openxmlformats.org/package/2006/relationships"><Relationship Id="rId8" Type="http://schemas.openxmlformats.org/officeDocument/2006/relationships/image" Target="../media/image75.png"/><Relationship Id="rId13" Type="http://schemas.openxmlformats.org/officeDocument/2006/relationships/chart" Target="../charts/chart27.xml"/><Relationship Id="rId18" Type="http://schemas.openxmlformats.org/officeDocument/2006/relationships/image" Target="../media/image19.png"/><Relationship Id="rId3" Type="http://schemas.openxmlformats.org/officeDocument/2006/relationships/image" Target="../media/image59.png"/><Relationship Id="rId7" Type="http://schemas.openxmlformats.org/officeDocument/2006/relationships/chart" Target="../charts/chart23.xml"/><Relationship Id="rId12" Type="http://schemas.openxmlformats.org/officeDocument/2006/relationships/chart" Target="../charts/chart26.xml"/><Relationship Id="rId17" Type="http://schemas.openxmlformats.org/officeDocument/2006/relationships/hyperlink" Target="#Indice!A1"/><Relationship Id="rId2" Type="http://schemas.openxmlformats.org/officeDocument/2006/relationships/image" Target="../media/image4.emf"/><Relationship Id="rId16" Type="http://schemas.openxmlformats.org/officeDocument/2006/relationships/image" Target="../media/image65.png"/><Relationship Id="rId1" Type="http://schemas.openxmlformats.org/officeDocument/2006/relationships/image" Target="../media/image30.png"/><Relationship Id="rId6" Type="http://schemas.openxmlformats.org/officeDocument/2006/relationships/chart" Target="../charts/chart22.xml"/><Relationship Id="rId11" Type="http://schemas.openxmlformats.org/officeDocument/2006/relationships/chart" Target="../charts/chart25.xml"/><Relationship Id="rId5" Type="http://schemas.openxmlformats.org/officeDocument/2006/relationships/image" Target="../media/image60.png"/><Relationship Id="rId15" Type="http://schemas.openxmlformats.org/officeDocument/2006/relationships/image" Target="../media/image64.png"/><Relationship Id="rId10" Type="http://schemas.openxmlformats.org/officeDocument/2006/relationships/chart" Target="../charts/chart24.xml"/><Relationship Id="rId4" Type="http://schemas.openxmlformats.org/officeDocument/2006/relationships/image" Target="../media/image74.png"/><Relationship Id="rId9" Type="http://schemas.openxmlformats.org/officeDocument/2006/relationships/image" Target="../media/image76.png"/><Relationship Id="rId14" Type="http://schemas.openxmlformats.org/officeDocument/2006/relationships/image" Target="../media/image77.png"/></Relationships>
</file>

<file path=xl/drawings/_rels/drawing13.xml.rels><?xml version="1.0" encoding="UTF-8" standalone="yes"?>
<Relationships xmlns="http://schemas.openxmlformats.org/package/2006/relationships"><Relationship Id="rId8" Type="http://schemas.openxmlformats.org/officeDocument/2006/relationships/image" Target="../media/image82.png"/><Relationship Id="rId13" Type="http://schemas.openxmlformats.org/officeDocument/2006/relationships/image" Target="../media/image42.png"/><Relationship Id="rId18" Type="http://schemas.openxmlformats.org/officeDocument/2006/relationships/image" Target="../media/image86.png"/><Relationship Id="rId26" Type="http://schemas.openxmlformats.org/officeDocument/2006/relationships/image" Target="../media/image70.png"/><Relationship Id="rId3" Type="http://schemas.openxmlformats.org/officeDocument/2006/relationships/image" Target="../media/image80.jpeg"/><Relationship Id="rId21" Type="http://schemas.openxmlformats.org/officeDocument/2006/relationships/image" Target="../media/image88.png"/><Relationship Id="rId7" Type="http://schemas.openxmlformats.org/officeDocument/2006/relationships/image" Target="../media/image81.png"/><Relationship Id="rId12" Type="http://schemas.openxmlformats.org/officeDocument/2006/relationships/chart" Target="../charts/chart31.xml"/><Relationship Id="rId17" Type="http://schemas.openxmlformats.org/officeDocument/2006/relationships/chart" Target="../charts/chart32.xml"/><Relationship Id="rId25" Type="http://schemas.openxmlformats.org/officeDocument/2006/relationships/image" Target="../media/image91.png"/><Relationship Id="rId2" Type="http://schemas.openxmlformats.org/officeDocument/2006/relationships/image" Target="../media/image79.jpeg"/><Relationship Id="rId16" Type="http://schemas.openxmlformats.org/officeDocument/2006/relationships/image" Target="../media/image40.png"/><Relationship Id="rId20" Type="http://schemas.openxmlformats.org/officeDocument/2006/relationships/chart" Target="../charts/chart33.xml"/><Relationship Id="rId1" Type="http://schemas.openxmlformats.org/officeDocument/2006/relationships/image" Target="../media/image78.jpeg"/><Relationship Id="rId6" Type="http://schemas.openxmlformats.org/officeDocument/2006/relationships/chart" Target="../charts/chart30.xml"/><Relationship Id="rId11" Type="http://schemas.openxmlformats.org/officeDocument/2006/relationships/image" Target="../media/image83.png"/><Relationship Id="rId24" Type="http://schemas.microsoft.com/office/2007/relationships/hdphoto" Target="../media/hdphoto1.wdp"/><Relationship Id="rId5" Type="http://schemas.openxmlformats.org/officeDocument/2006/relationships/chart" Target="../charts/chart29.xml"/><Relationship Id="rId15" Type="http://schemas.openxmlformats.org/officeDocument/2006/relationships/image" Target="../media/image85.png"/><Relationship Id="rId23" Type="http://schemas.openxmlformats.org/officeDocument/2006/relationships/image" Target="../media/image90.png"/><Relationship Id="rId28" Type="http://schemas.openxmlformats.org/officeDocument/2006/relationships/image" Target="../media/image19.png"/><Relationship Id="rId10" Type="http://schemas.openxmlformats.org/officeDocument/2006/relationships/image" Target="../media/image52.png"/><Relationship Id="rId19" Type="http://schemas.openxmlformats.org/officeDocument/2006/relationships/image" Target="../media/image87.png"/><Relationship Id="rId4" Type="http://schemas.openxmlformats.org/officeDocument/2006/relationships/chart" Target="../charts/chart28.xml"/><Relationship Id="rId9" Type="http://schemas.openxmlformats.org/officeDocument/2006/relationships/image" Target="../media/image4.emf"/><Relationship Id="rId14" Type="http://schemas.openxmlformats.org/officeDocument/2006/relationships/image" Target="../media/image84.png"/><Relationship Id="rId22" Type="http://schemas.openxmlformats.org/officeDocument/2006/relationships/image" Target="../media/image89.png"/><Relationship Id="rId27" Type="http://schemas.openxmlformats.org/officeDocument/2006/relationships/hyperlink" Target="#Indice!A1"/></Relationships>
</file>

<file path=xl/drawings/_rels/drawing14.xml.rels><?xml version="1.0" encoding="UTF-8" standalone="yes"?>
<Relationships xmlns="http://schemas.openxmlformats.org/package/2006/relationships"><Relationship Id="rId8" Type="http://schemas.openxmlformats.org/officeDocument/2006/relationships/image" Target="../media/image99.jpeg"/><Relationship Id="rId13" Type="http://schemas.openxmlformats.org/officeDocument/2006/relationships/image" Target="../media/image104.jpeg"/><Relationship Id="rId18" Type="http://schemas.openxmlformats.org/officeDocument/2006/relationships/image" Target="../media/image109.jpeg"/><Relationship Id="rId3" Type="http://schemas.openxmlformats.org/officeDocument/2006/relationships/image" Target="../media/image94.jpeg"/><Relationship Id="rId7" Type="http://schemas.openxmlformats.org/officeDocument/2006/relationships/image" Target="../media/image98.jpeg"/><Relationship Id="rId12" Type="http://schemas.openxmlformats.org/officeDocument/2006/relationships/image" Target="../media/image103.jpeg"/><Relationship Id="rId17" Type="http://schemas.openxmlformats.org/officeDocument/2006/relationships/image" Target="../media/image108.jpeg"/><Relationship Id="rId2" Type="http://schemas.openxmlformats.org/officeDocument/2006/relationships/image" Target="../media/image93.jpeg"/><Relationship Id="rId16" Type="http://schemas.openxmlformats.org/officeDocument/2006/relationships/image" Target="../media/image107.jpeg"/><Relationship Id="rId1" Type="http://schemas.openxmlformats.org/officeDocument/2006/relationships/image" Target="../media/image92.jpeg"/><Relationship Id="rId6" Type="http://schemas.openxmlformats.org/officeDocument/2006/relationships/image" Target="../media/image97.jpeg"/><Relationship Id="rId11" Type="http://schemas.openxmlformats.org/officeDocument/2006/relationships/image" Target="../media/image102.jpeg"/><Relationship Id="rId5" Type="http://schemas.openxmlformats.org/officeDocument/2006/relationships/image" Target="../media/image96.jpeg"/><Relationship Id="rId15" Type="http://schemas.openxmlformats.org/officeDocument/2006/relationships/image" Target="../media/image106.jpeg"/><Relationship Id="rId10" Type="http://schemas.openxmlformats.org/officeDocument/2006/relationships/image" Target="../media/image101.jpeg"/><Relationship Id="rId19" Type="http://schemas.openxmlformats.org/officeDocument/2006/relationships/image" Target="../media/image110.jpeg"/><Relationship Id="rId4" Type="http://schemas.openxmlformats.org/officeDocument/2006/relationships/image" Target="../media/image95.jpeg"/><Relationship Id="rId9" Type="http://schemas.openxmlformats.org/officeDocument/2006/relationships/image" Target="../media/image100.jpeg"/><Relationship Id="rId14" Type="http://schemas.openxmlformats.org/officeDocument/2006/relationships/image" Target="../media/image105.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hyperlink" Target="#Indice!A1"/><Relationship Id="rId7" Type="http://schemas.openxmlformats.org/officeDocument/2006/relationships/image" Target="../media/image22.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1.png"/><Relationship Id="rId5" Type="http://schemas.openxmlformats.org/officeDocument/2006/relationships/image" Target="../media/image20.png"/><Relationship Id="rId10" Type="http://schemas.openxmlformats.org/officeDocument/2006/relationships/image" Target="../media/image4.emf"/><Relationship Id="rId4" Type="http://schemas.openxmlformats.org/officeDocument/2006/relationships/image" Target="../media/image19.png"/><Relationship Id="rId9" Type="http://schemas.openxmlformats.org/officeDocument/2006/relationships/image" Target="../media/image24.pn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5.png"/></Relationships>
</file>

<file path=xl/drawings/_rels/drawing4.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image" Target="../media/image28.png"/><Relationship Id="rId7" Type="http://schemas.openxmlformats.org/officeDocument/2006/relationships/chart" Target="../charts/chart2.xml"/><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0.png"/><Relationship Id="rId11" Type="http://schemas.openxmlformats.org/officeDocument/2006/relationships/image" Target="../media/image19.png"/><Relationship Id="rId5" Type="http://schemas.openxmlformats.org/officeDocument/2006/relationships/chart" Target="../charts/chart1.xml"/><Relationship Id="rId10" Type="http://schemas.openxmlformats.org/officeDocument/2006/relationships/hyperlink" Target="#Indice!A1"/><Relationship Id="rId4" Type="http://schemas.openxmlformats.org/officeDocument/2006/relationships/image" Target="../media/image29.png"/><Relationship Id="rId9" Type="http://schemas.openxmlformats.org/officeDocument/2006/relationships/image" Target="../media/image31.emf"/></Relationships>
</file>

<file path=xl/drawings/_rels/drawing5.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4.emf"/><Relationship Id="rId7" Type="http://schemas.openxmlformats.org/officeDocument/2006/relationships/hyperlink" Target="#Indice!A1"/><Relationship Id="rId2" Type="http://schemas.openxmlformats.org/officeDocument/2006/relationships/chart" Target="../charts/chart3.xml"/><Relationship Id="rId1" Type="http://schemas.openxmlformats.org/officeDocument/2006/relationships/image" Target="../media/image30.png"/><Relationship Id="rId6" Type="http://schemas.openxmlformats.org/officeDocument/2006/relationships/image" Target="../media/image34.jpeg"/><Relationship Id="rId5" Type="http://schemas.openxmlformats.org/officeDocument/2006/relationships/image" Target="../media/image33.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chart" Target="../charts/chart6.xml"/><Relationship Id="rId7" Type="http://schemas.openxmlformats.org/officeDocument/2006/relationships/hyperlink" Target="#Indice!A1"/><Relationship Id="rId2" Type="http://schemas.openxmlformats.org/officeDocument/2006/relationships/image" Target="../media/image30.png"/><Relationship Id="rId1" Type="http://schemas.openxmlformats.org/officeDocument/2006/relationships/chart" Target="../charts/chart5.xml"/><Relationship Id="rId6" Type="http://schemas.openxmlformats.org/officeDocument/2006/relationships/image" Target="../media/image36.jpeg"/><Relationship Id="rId5" Type="http://schemas.openxmlformats.org/officeDocument/2006/relationships/image" Target="../media/image35.png"/><Relationship Id="rId4" Type="http://schemas.openxmlformats.org/officeDocument/2006/relationships/image" Target="../media/image4.emf"/></Relationships>
</file>

<file path=xl/drawings/_rels/drawing7.xml.rels><?xml version="1.0" encoding="UTF-8" standalone="yes"?>
<Relationships xmlns="http://schemas.openxmlformats.org/package/2006/relationships"><Relationship Id="rId8" Type="http://schemas.openxmlformats.org/officeDocument/2006/relationships/image" Target="../media/image40.png"/><Relationship Id="rId13" Type="http://schemas.openxmlformats.org/officeDocument/2006/relationships/image" Target="../media/image45.jpeg"/><Relationship Id="rId3" Type="http://schemas.openxmlformats.org/officeDocument/2006/relationships/image" Target="../media/image38.png"/><Relationship Id="rId7" Type="http://schemas.openxmlformats.org/officeDocument/2006/relationships/chart" Target="../charts/chart9.xml"/><Relationship Id="rId12" Type="http://schemas.openxmlformats.org/officeDocument/2006/relationships/image" Target="../media/image44.jpeg"/><Relationship Id="rId17" Type="http://schemas.openxmlformats.org/officeDocument/2006/relationships/image" Target="../media/image47.png"/><Relationship Id="rId2" Type="http://schemas.openxmlformats.org/officeDocument/2006/relationships/chart" Target="../charts/chart7.xml"/><Relationship Id="rId16" Type="http://schemas.openxmlformats.org/officeDocument/2006/relationships/image" Target="../media/image19.png"/><Relationship Id="rId1" Type="http://schemas.openxmlformats.org/officeDocument/2006/relationships/image" Target="../media/image37.jpeg"/><Relationship Id="rId6" Type="http://schemas.openxmlformats.org/officeDocument/2006/relationships/image" Target="../media/image39.tiff"/><Relationship Id="rId11" Type="http://schemas.openxmlformats.org/officeDocument/2006/relationships/image" Target="../media/image43.png"/><Relationship Id="rId5" Type="http://schemas.openxmlformats.org/officeDocument/2006/relationships/image" Target="../media/image4.emf"/><Relationship Id="rId15" Type="http://schemas.openxmlformats.org/officeDocument/2006/relationships/hyperlink" Target="#Indice!A1"/><Relationship Id="rId10" Type="http://schemas.openxmlformats.org/officeDocument/2006/relationships/image" Target="../media/image42.png"/><Relationship Id="rId4" Type="http://schemas.openxmlformats.org/officeDocument/2006/relationships/chart" Target="../charts/chart8.xml"/><Relationship Id="rId9" Type="http://schemas.openxmlformats.org/officeDocument/2006/relationships/image" Target="../media/image41.png"/><Relationship Id="rId14" Type="http://schemas.openxmlformats.org/officeDocument/2006/relationships/image" Target="../media/image46.jpeg"/></Relationships>
</file>

<file path=xl/drawings/_rels/drawing8.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49.png"/><Relationship Id="rId7" Type="http://schemas.openxmlformats.org/officeDocument/2006/relationships/hyperlink" Target="#Indice!A1"/><Relationship Id="rId2" Type="http://schemas.openxmlformats.org/officeDocument/2006/relationships/image" Target="../media/image30.png"/><Relationship Id="rId1" Type="http://schemas.openxmlformats.org/officeDocument/2006/relationships/image" Target="../media/image48.jpeg"/><Relationship Id="rId6" Type="http://schemas.openxmlformats.org/officeDocument/2006/relationships/image" Target="../media/image4.emf"/><Relationship Id="rId5" Type="http://schemas.openxmlformats.org/officeDocument/2006/relationships/chart" Target="../charts/chart11.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8" Type="http://schemas.openxmlformats.org/officeDocument/2006/relationships/image" Target="../media/image54.png"/><Relationship Id="rId3" Type="http://schemas.openxmlformats.org/officeDocument/2006/relationships/image" Target="../media/image51.tiff"/><Relationship Id="rId7" Type="http://schemas.openxmlformats.org/officeDocument/2006/relationships/image" Target="../media/image19.png"/><Relationship Id="rId12" Type="http://schemas.openxmlformats.org/officeDocument/2006/relationships/image" Target="../media/image58.png"/><Relationship Id="rId2" Type="http://schemas.openxmlformats.org/officeDocument/2006/relationships/image" Target="../media/image4.emf"/><Relationship Id="rId1" Type="http://schemas.openxmlformats.org/officeDocument/2006/relationships/image" Target="../media/image50.tiff"/><Relationship Id="rId6" Type="http://schemas.openxmlformats.org/officeDocument/2006/relationships/hyperlink" Target="#Indice!A1"/><Relationship Id="rId11" Type="http://schemas.openxmlformats.org/officeDocument/2006/relationships/image" Target="../media/image57.png"/><Relationship Id="rId5" Type="http://schemas.openxmlformats.org/officeDocument/2006/relationships/image" Target="../media/image53.png"/><Relationship Id="rId10" Type="http://schemas.openxmlformats.org/officeDocument/2006/relationships/image" Target="../media/image56.png"/><Relationship Id="rId4" Type="http://schemas.openxmlformats.org/officeDocument/2006/relationships/image" Target="../media/image52.png"/><Relationship Id="rId9" Type="http://schemas.openxmlformats.org/officeDocument/2006/relationships/image" Target="../media/image5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5</xdr:col>
      <xdr:colOff>252622</xdr:colOff>
      <xdr:row>17</xdr:row>
      <xdr:rowOff>95250</xdr:rowOff>
    </xdr:from>
    <xdr:to>
      <xdr:col>7</xdr:col>
      <xdr:colOff>668027</xdr:colOff>
      <xdr:row>23</xdr:row>
      <xdr:rowOff>48652</xdr:rowOff>
    </xdr:to>
    <xdr:pic>
      <xdr:nvPicPr>
        <xdr:cNvPr id="33" name="23 Imagen">
          <a:extLst>
            <a:ext uri="{FF2B5EF4-FFF2-40B4-BE49-F238E27FC236}">
              <a16:creationId xmlns:a16="http://schemas.microsoft.com/office/drawing/2014/main" id="{00000000-0008-0000-0000-000021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634122" y="4019550"/>
          <a:ext cx="2168005" cy="715402"/>
        </a:xfrm>
        <a:prstGeom prst="rect">
          <a:avLst/>
        </a:prstGeom>
        <a:ln>
          <a:noFill/>
        </a:ln>
      </xdr:spPr>
    </xdr:pic>
    <xdr:clientData/>
  </xdr:twoCellAnchor>
  <xdr:twoCellAnchor>
    <xdr:from>
      <xdr:col>0</xdr:col>
      <xdr:colOff>12872</xdr:colOff>
      <xdr:row>0</xdr:row>
      <xdr:rowOff>957236</xdr:rowOff>
    </xdr:from>
    <xdr:to>
      <xdr:col>13</xdr:col>
      <xdr:colOff>0</xdr:colOff>
      <xdr:row>1</xdr:row>
      <xdr:rowOff>50799</xdr:rowOff>
    </xdr:to>
    <xdr:sp macro="" textlink="">
      <xdr:nvSpPr>
        <xdr:cNvPr id="4" name="14 Rectángulo">
          <a:extLst>
            <a:ext uri="{FF2B5EF4-FFF2-40B4-BE49-F238E27FC236}">
              <a16:creationId xmlns:a16="http://schemas.microsoft.com/office/drawing/2014/main" id="{00000000-0008-0000-0000-000004000000}"/>
            </a:ext>
          </a:extLst>
        </xdr:cNvPr>
        <xdr:cNvSpPr/>
      </xdr:nvSpPr>
      <xdr:spPr>
        <a:xfrm>
          <a:off x="12872" y="957236"/>
          <a:ext cx="12255328" cy="84163"/>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3175</xdr:colOff>
      <xdr:row>0</xdr:row>
      <xdr:rowOff>428993</xdr:rowOff>
    </xdr:from>
    <xdr:to>
      <xdr:col>11</xdr:col>
      <xdr:colOff>752475</xdr:colOff>
      <xdr:row>0</xdr:row>
      <xdr:rowOff>790943</xdr:rowOff>
    </xdr:to>
    <xdr:grpSp>
      <xdr:nvGrpSpPr>
        <xdr:cNvPr id="7" name="Grupo 23">
          <a:hlinkClick xmlns:r="http://schemas.openxmlformats.org/officeDocument/2006/relationships" r:id="rId2" tooltip=" "/>
          <a:extLst>
            <a:ext uri="{FF2B5EF4-FFF2-40B4-BE49-F238E27FC236}">
              <a16:creationId xmlns:a16="http://schemas.microsoft.com/office/drawing/2014/main" id="{00000000-0008-0000-0000-000007000000}"/>
            </a:ext>
          </a:extLst>
        </xdr:cNvPr>
        <xdr:cNvGrpSpPr/>
      </xdr:nvGrpSpPr>
      <xdr:grpSpPr>
        <a:xfrm>
          <a:off x="8711746" y="428993"/>
          <a:ext cx="1620158" cy="361950"/>
          <a:chOff x="5781675" y="4838700"/>
          <a:chExt cx="1533525" cy="361950"/>
        </a:xfrm>
        <a:solidFill>
          <a:srgbClr val="92D050"/>
        </a:solidFill>
      </xdr:grpSpPr>
      <xdr:sp macro="" textlink="">
        <xdr:nvSpPr>
          <xdr:cNvPr id="8" name="Rectángulo redondeado 27">
            <a:extLst>
              <a:ext uri="{FF2B5EF4-FFF2-40B4-BE49-F238E27FC236}">
                <a16:creationId xmlns:a16="http://schemas.microsoft.com/office/drawing/2014/main" id="{00000000-0008-0000-0000-000008000000}"/>
              </a:ext>
            </a:extLst>
          </xdr:cNvPr>
          <xdr:cNvSpPr/>
        </xdr:nvSpPr>
        <xdr:spPr>
          <a:xfrm>
            <a:off x="5781675" y="4838700"/>
            <a:ext cx="1533525" cy="361950"/>
          </a:xfrm>
          <a:prstGeom prst="round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atin typeface="Gill Sans MT" charset="0"/>
              <a:ea typeface="Gill Sans MT" charset="0"/>
              <a:cs typeface="Gill Sans MT" charset="0"/>
            </a:endParaRPr>
          </a:p>
        </xdr:txBody>
      </xdr:sp>
      <xdr:sp macro="" textlink="">
        <xdr:nvSpPr>
          <xdr:cNvPr id="9" name="CuadroTexto 28">
            <a:extLst>
              <a:ext uri="{FF2B5EF4-FFF2-40B4-BE49-F238E27FC236}">
                <a16:creationId xmlns:a16="http://schemas.microsoft.com/office/drawing/2014/main" id="{00000000-0008-0000-0000-000009000000}"/>
              </a:ext>
            </a:extLst>
          </xdr:cNvPr>
          <xdr:cNvSpPr txBox="1"/>
        </xdr:nvSpPr>
        <xdr:spPr>
          <a:xfrm>
            <a:off x="5821150" y="4873625"/>
            <a:ext cx="1416114" cy="255904"/>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100" b="1">
                <a:solidFill>
                  <a:schemeClr val="bg1"/>
                </a:solidFill>
                <a:latin typeface="Gill Sans MT" charset="0"/>
                <a:ea typeface="Gill Sans MT" charset="0"/>
                <a:cs typeface="Gill Sans MT" charset="0"/>
              </a:rPr>
              <a:t>Clic</a:t>
            </a:r>
            <a:r>
              <a:rPr lang="es-CO" sz="1100" b="1" baseline="0">
                <a:solidFill>
                  <a:schemeClr val="bg1"/>
                </a:solidFill>
                <a:latin typeface="Gill Sans MT" charset="0"/>
                <a:ea typeface="Gill Sans MT" charset="0"/>
                <a:cs typeface="Gill Sans MT" charset="0"/>
              </a:rPr>
              <a:t> para </a:t>
            </a:r>
            <a:r>
              <a:rPr lang="es-CO" sz="1100" b="1">
                <a:solidFill>
                  <a:schemeClr val="bg1"/>
                </a:solidFill>
                <a:latin typeface="Gill Sans MT" charset="0"/>
                <a:ea typeface="Gill Sans MT" charset="0"/>
                <a:cs typeface="Gill Sans MT" charset="0"/>
              </a:rPr>
              <a:t>Regresar</a:t>
            </a:r>
          </a:p>
        </xdr:txBody>
      </xdr:sp>
    </xdr:grpSp>
    <xdr:clientData/>
  </xdr:twoCellAnchor>
  <xdr:twoCellAnchor>
    <xdr:from>
      <xdr:col>1</xdr:col>
      <xdr:colOff>155684</xdr:colOff>
      <xdr:row>0</xdr:row>
      <xdr:rowOff>131942</xdr:rowOff>
    </xdr:from>
    <xdr:to>
      <xdr:col>4</xdr:col>
      <xdr:colOff>129388</xdr:colOff>
      <xdr:row>0</xdr:row>
      <xdr:rowOff>493488</xdr:rowOff>
    </xdr:to>
    <xdr:grpSp>
      <xdr:nvGrpSpPr>
        <xdr:cNvPr id="13" name="27 Grupo">
          <a:extLst>
            <a:ext uri="{FF2B5EF4-FFF2-40B4-BE49-F238E27FC236}">
              <a16:creationId xmlns:a16="http://schemas.microsoft.com/office/drawing/2014/main" id="{00000000-0008-0000-0000-00000D000000}"/>
            </a:ext>
          </a:extLst>
        </xdr:cNvPr>
        <xdr:cNvGrpSpPr/>
      </xdr:nvGrpSpPr>
      <xdr:grpSpPr>
        <a:xfrm>
          <a:off x="1026541" y="131942"/>
          <a:ext cx="2586276" cy="361546"/>
          <a:chOff x="938115" y="39508"/>
          <a:chExt cx="2607573" cy="361546"/>
        </a:xfrm>
      </xdr:grpSpPr>
      <xdr:pic>
        <xdr:nvPicPr>
          <xdr:cNvPr id="14" name="11 Imagen">
            <a:extLst>
              <a:ext uri="{FF2B5EF4-FFF2-40B4-BE49-F238E27FC236}">
                <a16:creationId xmlns:a16="http://schemas.microsoft.com/office/drawing/2014/main" id="{00000000-0008-0000-0000-00000E000000}"/>
              </a:ext>
            </a:extLst>
          </xdr:cNvPr>
          <xdr:cNvPicPr>
            <a:picLocks noChangeAspect="1" noChangeArrowheads="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bwMode="auto">
          <a:xfrm>
            <a:off x="938115" y="80212"/>
            <a:ext cx="2607573" cy="3208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38 Imagen">
            <a:extLst>
              <a:ext uri="{FF2B5EF4-FFF2-40B4-BE49-F238E27FC236}">
                <a16:creationId xmlns:a16="http://schemas.microsoft.com/office/drawing/2014/main" id="{00000000-0008-0000-0000-00000F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bwMode="auto">
          <a:xfrm>
            <a:off x="1685968" y="39508"/>
            <a:ext cx="167351" cy="6894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82717</xdr:colOff>
      <xdr:row>0</xdr:row>
      <xdr:rowOff>209759</xdr:rowOff>
    </xdr:from>
    <xdr:ext cx="921440" cy="585491"/>
    <xdr:pic>
      <xdr:nvPicPr>
        <xdr:cNvPr id="16" name="15 Imagen">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82717" y="209759"/>
          <a:ext cx="921440" cy="5854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340150</xdr:colOff>
      <xdr:row>8</xdr:row>
      <xdr:rowOff>172788</xdr:rowOff>
    </xdr:from>
    <xdr:to>
      <xdr:col>0</xdr:col>
      <xdr:colOff>497373</xdr:colOff>
      <xdr:row>9</xdr:row>
      <xdr:rowOff>134180</xdr:rowOff>
    </xdr:to>
    <xdr:sp macro="" textlink="">
      <xdr:nvSpPr>
        <xdr:cNvPr id="18" name="50 Elipse">
          <a:extLst>
            <a:ext uri="{FF2B5EF4-FFF2-40B4-BE49-F238E27FC236}">
              <a16:creationId xmlns:a16="http://schemas.microsoft.com/office/drawing/2014/main" id="{00000000-0008-0000-0000-000012000000}"/>
            </a:ext>
          </a:extLst>
        </xdr:cNvPr>
        <xdr:cNvSpPr/>
      </xdr:nvSpPr>
      <xdr:spPr>
        <a:xfrm>
          <a:off x="340150" y="3030288"/>
          <a:ext cx="157223" cy="142367"/>
        </a:xfrm>
        <a:prstGeom prst="hexagon">
          <a:avLst/>
        </a:prstGeom>
        <a:solidFill>
          <a:srgbClr val="6B751D"/>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132187</xdr:colOff>
      <xdr:row>16</xdr:row>
      <xdr:rowOff>55724</xdr:rowOff>
    </xdr:from>
    <xdr:to>
      <xdr:col>5</xdr:col>
      <xdr:colOff>209550</xdr:colOff>
      <xdr:row>16</xdr:row>
      <xdr:rowOff>127919</xdr:rowOff>
    </xdr:to>
    <xdr:sp macro="" textlink="">
      <xdr:nvSpPr>
        <xdr:cNvPr id="19" name="50 Elipse">
          <a:extLst>
            <a:ext uri="{FF2B5EF4-FFF2-40B4-BE49-F238E27FC236}">
              <a16:creationId xmlns:a16="http://schemas.microsoft.com/office/drawing/2014/main" id="{00000000-0008-0000-0000-000013000000}"/>
            </a:ext>
          </a:extLst>
        </xdr:cNvPr>
        <xdr:cNvSpPr/>
      </xdr:nvSpPr>
      <xdr:spPr>
        <a:xfrm>
          <a:off x="4513687" y="3684749"/>
          <a:ext cx="77363" cy="72195"/>
        </a:xfrm>
        <a:prstGeom prst="hexagon">
          <a:avLst/>
        </a:prstGeom>
        <a:solidFill>
          <a:srgbClr val="FFC00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132187</xdr:colOff>
      <xdr:row>20</xdr:row>
      <xdr:rowOff>65661</xdr:rowOff>
    </xdr:from>
    <xdr:to>
      <xdr:col>5</xdr:col>
      <xdr:colOff>209550</xdr:colOff>
      <xdr:row>20</xdr:row>
      <xdr:rowOff>142875</xdr:rowOff>
    </xdr:to>
    <xdr:sp macro="" textlink="">
      <xdr:nvSpPr>
        <xdr:cNvPr id="20" name="50 Elipse">
          <a:extLst>
            <a:ext uri="{FF2B5EF4-FFF2-40B4-BE49-F238E27FC236}">
              <a16:creationId xmlns:a16="http://schemas.microsoft.com/office/drawing/2014/main" id="{00000000-0008-0000-0000-000014000000}"/>
            </a:ext>
          </a:extLst>
        </xdr:cNvPr>
        <xdr:cNvSpPr/>
      </xdr:nvSpPr>
      <xdr:spPr>
        <a:xfrm>
          <a:off x="4513687" y="4447161"/>
          <a:ext cx="77363" cy="77214"/>
        </a:xfrm>
        <a:prstGeom prst="hexagon">
          <a:avLst/>
        </a:prstGeom>
        <a:solidFill>
          <a:srgbClr val="FFC00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132187</xdr:colOff>
      <xdr:row>18</xdr:row>
      <xdr:rowOff>39158</xdr:rowOff>
    </xdr:from>
    <xdr:to>
      <xdr:col>5</xdr:col>
      <xdr:colOff>209550</xdr:colOff>
      <xdr:row>18</xdr:row>
      <xdr:rowOff>116372</xdr:rowOff>
    </xdr:to>
    <xdr:sp macro="" textlink="">
      <xdr:nvSpPr>
        <xdr:cNvPr id="21" name="50 Elipse">
          <a:extLst>
            <a:ext uri="{FF2B5EF4-FFF2-40B4-BE49-F238E27FC236}">
              <a16:creationId xmlns:a16="http://schemas.microsoft.com/office/drawing/2014/main" id="{00000000-0008-0000-0000-000015000000}"/>
            </a:ext>
          </a:extLst>
        </xdr:cNvPr>
        <xdr:cNvSpPr/>
      </xdr:nvSpPr>
      <xdr:spPr>
        <a:xfrm>
          <a:off x="4513687" y="4039658"/>
          <a:ext cx="77363" cy="77214"/>
        </a:xfrm>
        <a:prstGeom prst="hexagon">
          <a:avLst/>
        </a:prstGeom>
        <a:solidFill>
          <a:srgbClr val="FFC00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132187</xdr:colOff>
      <xdr:row>14</xdr:row>
      <xdr:rowOff>53655</xdr:rowOff>
    </xdr:from>
    <xdr:to>
      <xdr:col>5</xdr:col>
      <xdr:colOff>209550</xdr:colOff>
      <xdr:row>14</xdr:row>
      <xdr:rowOff>125850</xdr:rowOff>
    </xdr:to>
    <xdr:sp macro="" textlink="">
      <xdr:nvSpPr>
        <xdr:cNvPr id="22" name="50 Elipse">
          <a:extLst>
            <a:ext uri="{FF2B5EF4-FFF2-40B4-BE49-F238E27FC236}">
              <a16:creationId xmlns:a16="http://schemas.microsoft.com/office/drawing/2014/main" id="{00000000-0008-0000-0000-000016000000}"/>
            </a:ext>
          </a:extLst>
        </xdr:cNvPr>
        <xdr:cNvSpPr/>
      </xdr:nvSpPr>
      <xdr:spPr>
        <a:xfrm>
          <a:off x="4513687" y="3320730"/>
          <a:ext cx="77363" cy="72195"/>
        </a:xfrm>
        <a:prstGeom prst="hexagon">
          <a:avLst/>
        </a:prstGeom>
        <a:solidFill>
          <a:srgbClr val="FFC00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269612</xdr:colOff>
      <xdr:row>17</xdr:row>
      <xdr:rowOff>142819</xdr:rowOff>
    </xdr:from>
    <xdr:to>
      <xdr:col>7</xdr:col>
      <xdr:colOff>647700</xdr:colOff>
      <xdr:row>19</xdr:row>
      <xdr:rowOff>95250</xdr:rowOff>
    </xdr:to>
    <xdr:sp macro="" textlink="">
      <xdr:nvSpPr>
        <xdr:cNvPr id="29" name="28 CuadroTexto">
          <a:hlinkClick xmlns:r="http://schemas.openxmlformats.org/officeDocument/2006/relationships" r:id="rId6" tooltip=" "/>
          <a:extLst>
            <a:ext uri="{FF2B5EF4-FFF2-40B4-BE49-F238E27FC236}">
              <a16:creationId xmlns:a16="http://schemas.microsoft.com/office/drawing/2014/main" id="{00000000-0008-0000-0000-00001D000000}"/>
            </a:ext>
          </a:extLst>
        </xdr:cNvPr>
        <xdr:cNvSpPr txBox="1"/>
      </xdr:nvSpPr>
      <xdr:spPr>
        <a:xfrm>
          <a:off x="4651112" y="3952819"/>
          <a:ext cx="2130688" cy="33343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s-CO" sz="1100"/>
        </a:p>
      </xdr:txBody>
    </xdr:sp>
    <xdr:clientData/>
  </xdr:twoCellAnchor>
  <xdr:twoCellAnchor>
    <xdr:from>
      <xdr:col>5</xdr:col>
      <xdr:colOff>262149</xdr:colOff>
      <xdr:row>19</xdr:row>
      <xdr:rowOff>110320</xdr:rowOff>
    </xdr:from>
    <xdr:to>
      <xdr:col>7</xdr:col>
      <xdr:colOff>190500</xdr:colOff>
      <xdr:row>23</xdr:row>
      <xdr:rowOff>85725</xdr:rowOff>
    </xdr:to>
    <xdr:sp macro="" textlink="">
      <xdr:nvSpPr>
        <xdr:cNvPr id="30" name="29 CuadroTexto">
          <a:hlinkClick xmlns:r="http://schemas.openxmlformats.org/officeDocument/2006/relationships" r:id="rId7" tooltip=" "/>
          <a:extLst>
            <a:ext uri="{FF2B5EF4-FFF2-40B4-BE49-F238E27FC236}">
              <a16:creationId xmlns:a16="http://schemas.microsoft.com/office/drawing/2014/main" id="{00000000-0008-0000-0000-00001E000000}"/>
            </a:ext>
          </a:extLst>
        </xdr:cNvPr>
        <xdr:cNvSpPr txBox="1"/>
      </xdr:nvSpPr>
      <xdr:spPr>
        <a:xfrm>
          <a:off x="4643649" y="4301320"/>
          <a:ext cx="1680951" cy="35640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s-CO" sz="1100"/>
        </a:p>
      </xdr:txBody>
    </xdr:sp>
    <xdr:clientData/>
  </xdr:twoCellAnchor>
  <xdr:twoCellAnchor>
    <xdr:from>
      <xdr:col>0</xdr:col>
      <xdr:colOff>833863</xdr:colOff>
      <xdr:row>12</xdr:row>
      <xdr:rowOff>79126</xdr:rowOff>
    </xdr:from>
    <xdr:to>
      <xdr:col>0</xdr:col>
      <xdr:colOff>904240</xdr:colOff>
      <xdr:row>12</xdr:row>
      <xdr:rowOff>162560</xdr:rowOff>
    </xdr:to>
    <xdr:sp macro="" textlink="">
      <xdr:nvSpPr>
        <xdr:cNvPr id="34" name="50 Elipse">
          <a:extLst>
            <a:ext uri="{FF2B5EF4-FFF2-40B4-BE49-F238E27FC236}">
              <a16:creationId xmlns:a16="http://schemas.microsoft.com/office/drawing/2014/main" id="{00000000-0008-0000-0000-000022000000}"/>
            </a:ext>
          </a:extLst>
        </xdr:cNvPr>
        <xdr:cNvSpPr/>
      </xdr:nvSpPr>
      <xdr:spPr>
        <a:xfrm>
          <a:off x="833863" y="3045846"/>
          <a:ext cx="70377" cy="83434"/>
        </a:xfrm>
        <a:prstGeom prst="ellipse">
          <a:avLst/>
        </a:prstGeom>
        <a:solidFill>
          <a:srgbClr val="6B751D"/>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835443</xdr:colOff>
      <xdr:row>14</xdr:row>
      <xdr:rowOff>88664</xdr:rowOff>
    </xdr:from>
    <xdr:to>
      <xdr:col>0</xdr:col>
      <xdr:colOff>905820</xdr:colOff>
      <xdr:row>14</xdr:row>
      <xdr:rowOff>172098</xdr:rowOff>
    </xdr:to>
    <xdr:sp macro="" textlink="">
      <xdr:nvSpPr>
        <xdr:cNvPr id="36" name="50 Elipse">
          <a:extLst>
            <a:ext uri="{FF2B5EF4-FFF2-40B4-BE49-F238E27FC236}">
              <a16:creationId xmlns:a16="http://schemas.microsoft.com/office/drawing/2014/main" id="{00000000-0008-0000-0000-000024000000}"/>
            </a:ext>
          </a:extLst>
        </xdr:cNvPr>
        <xdr:cNvSpPr/>
      </xdr:nvSpPr>
      <xdr:spPr>
        <a:xfrm>
          <a:off x="835443" y="3441464"/>
          <a:ext cx="70377" cy="83434"/>
        </a:xfrm>
        <a:prstGeom prst="ellipse">
          <a:avLst/>
        </a:prstGeom>
        <a:solidFill>
          <a:srgbClr val="6B751D"/>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473500</xdr:colOff>
      <xdr:row>9</xdr:row>
      <xdr:rowOff>29913</xdr:rowOff>
    </xdr:from>
    <xdr:to>
      <xdr:col>4</xdr:col>
      <xdr:colOff>630723</xdr:colOff>
      <xdr:row>9</xdr:row>
      <xdr:rowOff>172280</xdr:rowOff>
    </xdr:to>
    <xdr:sp macro="" textlink="">
      <xdr:nvSpPr>
        <xdr:cNvPr id="40" name="50 Elipse">
          <a:extLst>
            <a:ext uri="{FF2B5EF4-FFF2-40B4-BE49-F238E27FC236}">
              <a16:creationId xmlns:a16="http://schemas.microsoft.com/office/drawing/2014/main" id="{00000000-0008-0000-0000-000028000000}"/>
            </a:ext>
          </a:extLst>
        </xdr:cNvPr>
        <xdr:cNvSpPr/>
      </xdr:nvSpPr>
      <xdr:spPr>
        <a:xfrm>
          <a:off x="3978700" y="3068388"/>
          <a:ext cx="157223" cy="142367"/>
        </a:xfrm>
        <a:prstGeom prst="hexagon">
          <a:avLst/>
        </a:prstGeom>
        <a:solidFill>
          <a:srgbClr val="FFC00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333800</xdr:colOff>
      <xdr:row>9</xdr:row>
      <xdr:rowOff>29913</xdr:rowOff>
    </xdr:from>
    <xdr:to>
      <xdr:col>8</xdr:col>
      <xdr:colOff>491023</xdr:colOff>
      <xdr:row>9</xdr:row>
      <xdr:rowOff>172280</xdr:rowOff>
    </xdr:to>
    <xdr:sp macro="" textlink="">
      <xdr:nvSpPr>
        <xdr:cNvPr id="42" name="50 Elipse">
          <a:extLst>
            <a:ext uri="{FF2B5EF4-FFF2-40B4-BE49-F238E27FC236}">
              <a16:creationId xmlns:a16="http://schemas.microsoft.com/office/drawing/2014/main" id="{00000000-0008-0000-0000-00002A000000}"/>
            </a:ext>
          </a:extLst>
        </xdr:cNvPr>
        <xdr:cNvSpPr/>
      </xdr:nvSpPr>
      <xdr:spPr>
        <a:xfrm>
          <a:off x="8360200" y="2404813"/>
          <a:ext cx="157223" cy="142367"/>
        </a:xfrm>
        <a:prstGeom prst="hexagon">
          <a:avLst/>
        </a:prstGeom>
        <a:solidFill>
          <a:srgbClr val="009999"/>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9525</xdr:colOff>
      <xdr:row>16</xdr:row>
      <xdr:rowOff>17624</xdr:rowOff>
    </xdr:from>
    <xdr:to>
      <xdr:col>9</xdr:col>
      <xdr:colOff>86888</xdr:colOff>
      <xdr:row>16</xdr:row>
      <xdr:rowOff>89819</xdr:rowOff>
    </xdr:to>
    <xdr:sp macro="" textlink="">
      <xdr:nvSpPr>
        <xdr:cNvPr id="44" name="50 Elipse">
          <a:extLst>
            <a:ext uri="{FF2B5EF4-FFF2-40B4-BE49-F238E27FC236}">
              <a16:creationId xmlns:a16="http://schemas.microsoft.com/office/drawing/2014/main" id="{00000000-0008-0000-0000-00002C000000}"/>
            </a:ext>
          </a:extLst>
        </xdr:cNvPr>
        <xdr:cNvSpPr/>
      </xdr:nvSpPr>
      <xdr:spPr>
        <a:xfrm>
          <a:off x="7896225" y="3646649"/>
          <a:ext cx="77363" cy="72195"/>
        </a:xfrm>
        <a:prstGeom prst="hexagon">
          <a:avLst/>
        </a:prstGeom>
        <a:solidFill>
          <a:srgbClr val="009999"/>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9525</xdr:colOff>
      <xdr:row>14</xdr:row>
      <xdr:rowOff>15555</xdr:rowOff>
    </xdr:from>
    <xdr:to>
      <xdr:col>9</xdr:col>
      <xdr:colOff>86888</xdr:colOff>
      <xdr:row>14</xdr:row>
      <xdr:rowOff>87750</xdr:rowOff>
    </xdr:to>
    <xdr:sp macro="" textlink="">
      <xdr:nvSpPr>
        <xdr:cNvPr id="45" name="50 Elipse">
          <a:extLst>
            <a:ext uri="{FF2B5EF4-FFF2-40B4-BE49-F238E27FC236}">
              <a16:creationId xmlns:a16="http://schemas.microsoft.com/office/drawing/2014/main" id="{00000000-0008-0000-0000-00002D000000}"/>
            </a:ext>
          </a:extLst>
        </xdr:cNvPr>
        <xdr:cNvSpPr/>
      </xdr:nvSpPr>
      <xdr:spPr>
        <a:xfrm>
          <a:off x="7896225" y="3282630"/>
          <a:ext cx="77363" cy="72195"/>
        </a:xfrm>
        <a:prstGeom prst="hexagon">
          <a:avLst/>
        </a:prstGeom>
        <a:solidFill>
          <a:srgbClr val="009999"/>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146050</xdr:colOff>
      <xdr:row>0</xdr:row>
      <xdr:rowOff>501015</xdr:rowOff>
    </xdr:from>
    <xdr:to>
      <xdr:col>4</xdr:col>
      <xdr:colOff>784860</xdr:colOff>
      <xdr:row>0</xdr:row>
      <xdr:rowOff>825591</xdr:rowOff>
    </xdr:to>
    <xdr:pic>
      <xdr:nvPicPr>
        <xdr:cNvPr id="52" name="51 Imagen">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t="12796"/>
        <a:stretch/>
      </xdr:blipFill>
      <xdr:spPr>
        <a:xfrm>
          <a:off x="1149350" y="501015"/>
          <a:ext cx="3648710" cy="324576"/>
        </a:xfrm>
        <a:prstGeom prst="rect">
          <a:avLst/>
        </a:prstGeom>
      </xdr:spPr>
    </xdr:pic>
    <xdr:clientData/>
  </xdr:twoCellAnchor>
  <xdr:twoCellAnchor editAs="oneCell">
    <xdr:from>
      <xdr:col>4</xdr:col>
      <xdr:colOff>333373</xdr:colOff>
      <xdr:row>3</xdr:row>
      <xdr:rowOff>66675</xdr:rowOff>
    </xdr:from>
    <xdr:to>
      <xdr:col>8</xdr:col>
      <xdr:colOff>294083</xdr:colOff>
      <xdr:row>6</xdr:row>
      <xdr:rowOff>104553</xdr:rowOff>
    </xdr:to>
    <xdr:pic>
      <xdr:nvPicPr>
        <xdr:cNvPr id="53" name="52 Imagen">
          <a:hlinkClick xmlns:r="http://schemas.openxmlformats.org/officeDocument/2006/relationships" r:id="rId9" tooltip=" "/>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838573" y="1276350"/>
          <a:ext cx="3465910" cy="647478"/>
        </a:xfrm>
        <a:prstGeom prst="rect">
          <a:avLst/>
        </a:prstGeom>
      </xdr:spPr>
    </xdr:pic>
    <xdr:clientData/>
  </xdr:twoCellAnchor>
  <xdr:twoCellAnchor>
    <xdr:from>
      <xdr:col>4</xdr:col>
      <xdr:colOff>54400</xdr:colOff>
      <xdr:row>4</xdr:row>
      <xdr:rowOff>10863</xdr:rowOff>
    </xdr:from>
    <xdr:to>
      <xdr:col>4</xdr:col>
      <xdr:colOff>211623</xdr:colOff>
      <xdr:row>5</xdr:row>
      <xdr:rowOff>38930</xdr:rowOff>
    </xdr:to>
    <xdr:sp macro="" textlink="">
      <xdr:nvSpPr>
        <xdr:cNvPr id="54" name="50 Elipse">
          <a:extLst>
            <a:ext uri="{FF2B5EF4-FFF2-40B4-BE49-F238E27FC236}">
              <a16:creationId xmlns:a16="http://schemas.microsoft.com/office/drawing/2014/main" id="{00000000-0008-0000-0000-000036000000}"/>
            </a:ext>
          </a:extLst>
        </xdr:cNvPr>
        <xdr:cNvSpPr/>
      </xdr:nvSpPr>
      <xdr:spPr>
        <a:xfrm>
          <a:off x="3559600" y="1534863"/>
          <a:ext cx="157223" cy="142367"/>
        </a:xfrm>
        <a:prstGeom prst="hexagon">
          <a:avLst/>
        </a:prstGeom>
        <a:solidFill>
          <a:schemeClr val="bg1">
            <a:lumMod val="75000"/>
          </a:schemeClr>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oneCellAnchor>
    <xdr:from>
      <xdr:col>3</xdr:col>
      <xdr:colOff>576718</xdr:colOff>
      <xdr:row>26</xdr:row>
      <xdr:rowOff>7027</xdr:rowOff>
    </xdr:from>
    <xdr:ext cx="5237459" cy="370294"/>
    <xdr:sp macro="" textlink="">
      <xdr:nvSpPr>
        <xdr:cNvPr id="11" name="33 CuadroTexto">
          <a:extLst>
            <a:ext uri="{FF2B5EF4-FFF2-40B4-BE49-F238E27FC236}">
              <a16:creationId xmlns:a16="http://schemas.microsoft.com/office/drawing/2014/main" id="{00000000-0008-0000-0000-00000B000000}"/>
            </a:ext>
          </a:extLst>
        </xdr:cNvPr>
        <xdr:cNvSpPr txBox="1"/>
      </xdr:nvSpPr>
      <xdr:spPr>
        <a:xfrm>
          <a:off x="3205618" y="5264827"/>
          <a:ext cx="5237459" cy="3702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0">
              <a:solidFill>
                <a:schemeClr val="bg2">
                  <a:lumMod val="50000"/>
                </a:schemeClr>
              </a:solidFill>
              <a:latin typeface="Gill Sans MT Condensed" panose="020B0506020104020203" pitchFamily="34" charset="0"/>
            </a:rPr>
            <a:t>Subdirección General de Desarrollo</a:t>
          </a:r>
          <a:r>
            <a:rPr lang="es-CO" sz="1800" b="0" baseline="0">
              <a:solidFill>
                <a:schemeClr val="bg2">
                  <a:lumMod val="50000"/>
                </a:schemeClr>
              </a:solidFill>
              <a:latin typeface="Gill Sans MT Condensed" panose="020B0506020104020203" pitchFamily="34" charset="0"/>
            </a:rPr>
            <a:t> Urbano - Dirección Técnica Estratégica</a:t>
          </a:r>
          <a:endParaRPr lang="es-CO" sz="1800" b="0">
            <a:solidFill>
              <a:schemeClr val="bg2">
                <a:lumMod val="50000"/>
              </a:schemeClr>
            </a:solidFill>
            <a:latin typeface="Gill Sans MT Condensed" panose="020B0506020104020203" pitchFamily="34" charset="0"/>
          </a:endParaRPr>
        </a:p>
      </xdr:txBody>
    </xdr:sp>
    <xdr:clientData/>
  </xdr:oneCellAnchor>
  <xdr:twoCellAnchor editAs="oneCell">
    <xdr:from>
      <xdr:col>9</xdr:col>
      <xdr:colOff>104775</xdr:colOff>
      <xdr:row>15</xdr:row>
      <xdr:rowOff>66674</xdr:rowOff>
    </xdr:from>
    <xdr:to>
      <xdr:col>12</xdr:col>
      <xdr:colOff>19050</xdr:colOff>
      <xdr:row>17</xdr:row>
      <xdr:rowOff>46847</xdr:rowOff>
    </xdr:to>
    <xdr:pic>
      <xdr:nvPicPr>
        <xdr:cNvPr id="46" name="45 Imagen">
          <a:hlinkClick xmlns:r="http://schemas.openxmlformats.org/officeDocument/2006/relationships" r:id="rId11" tooltip=" "/>
          <a:extLst>
            <a:ext uri="{FF2B5EF4-FFF2-40B4-BE49-F238E27FC236}">
              <a16:creationId xmlns:a16="http://schemas.microsoft.com/office/drawing/2014/main" id="{00000000-0008-0000-0000-00002E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7991475" y="3514724"/>
          <a:ext cx="2428875" cy="342123"/>
        </a:xfrm>
        <a:prstGeom prst="rect">
          <a:avLst/>
        </a:prstGeom>
      </xdr:spPr>
    </xdr:pic>
    <xdr:clientData/>
  </xdr:twoCellAnchor>
  <xdr:twoCellAnchor editAs="oneCell">
    <xdr:from>
      <xdr:col>5</xdr:col>
      <xdr:colOff>304800</xdr:colOff>
      <xdr:row>11</xdr:row>
      <xdr:rowOff>133350</xdr:rowOff>
    </xdr:from>
    <xdr:to>
      <xdr:col>6</xdr:col>
      <xdr:colOff>689286</xdr:colOff>
      <xdr:row>13</xdr:row>
      <xdr:rowOff>38100</xdr:rowOff>
    </xdr:to>
    <xdr:pic>
      <xdr:nvPicPr>
        <xdr:cNvPr id="2" name="1 Imagen">
          <a:hlinkClick xmlns:r="http://schemas.openxmlformats.org/officeDocument/2006/relationships" r:id="rId13" tooltip="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686300" y="2857500"/>
          <a:ext cx="1260786" cy="266700"/>
        </a:xfrm>
        <a:prstGeom prst="rect">
          <a:avLst/>
        </a:prstGeom>
      </xdr:spPr>
    </xdr:pic>
    <xdr:clientData/>
  </xdr:twoCellAnchor>
  <xdr:twoCellAnchor>
    <xdr:from>
      <xdr:col>5</xdr:col>
      <xdr:colOff>132187</xdr:colOff>
      <xdr:row>12</xdr:row>
      <xdr:rowOff>53655</xdr:rowOff>
    </xdr:from>
    <xdr:to>
      <xdr:col>5</xdr:col>
      <xdr:colOff>209550</xdr:colOff>
      <xdr:row>12</xdr:row>
      <xdr:rowOff>125850</xdr:rowOff>
    </xdr:to>
    <xdr:sp macro="" textlink="">
      <xdr:nvSpPr>
        <xdr:cNvPr id="47" name="50 Elipse">
          <a:extLst>
            <a:ext uri="{FF2B5EF4-FFF2-40B4-BE49-F238E27FC236}">
              <a16:creationId xmlns:a16="http://schemas.microsoft.com/office/drawing/2014/main" id="{00000000-0008-0000-0000-00002F000000}"/>
            </a:ext>
          </a:extLst>
        </xdr:cNvPr>
        <xdr:cNvSpPr/>
      </xdr:nvSpPr>
      <xdr:spPr>
        <a:xfrm>
          <a:off x="4513687" y="2958780"/>
          <a:ext cx="77363" cy="72195"/>
        </a:xfrm>
        <a:prstGeom prst="hexagon">
          <a:avLst/>
        </a:prstGeom>
        <a:solidFill>
          <a:srgbClr val="FFC00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9</xdr:col>
      <xdr:colOff>152400</xdr:colOff>
      <xdr:row>11</xdr:row>
      <xdr:rowOff>114300</xdr:rowOff>
    </xdr:from>
    <xdr:to>
      <xdr:col>10</xdr:col>
      <xdr:colOff>536886</xdr:colOff>
      <xdr:row>13</xdr:row>
      <xdr:rowOff>19050</xdr:rowOff>
    </xdr:to>
    <xdr:pic>
      <xdr:nvPicPr>
        <xdr:cNvPr id="48" name="47 Imagen">
          <a:hlinkClick xmlns:r="http://schemas.openxmlformats.org/officeDocument/2006/relationships" r:id="rId15" tooltip="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8039100" y="2838450"/>
          <a:ext cx="1260786" cy="266700"/>
        </a:xfrm>
        <a:prstGeom prst="rect">
          <a:avLst/>
        </a:prstGeom>
      </xdr:spPr>
    </xdr:pic>
    <xdr:clientData/>
  </xdr:twoCellAnchor>
  <xdr:twoCellAnchor>
    <xdr:from>
      <xdr:col>9</xdr:col>
      <xdr:colOff>9525</xdr:colOff>
      <xdr:row>12</xdr:row>
      <xdr:rowOff>47625</xdr:rowOff>
    </xdr:from>
    <xdr:to>
      <xdr:col>9</xdr:col>
      <xdr:colOff>86888</xdr:colOff>
      <xdr:row>12</xdr:row>
      <xdr:rowOff>119820</xdr:rowOff>
    </xdr:to>
    <xdr:sp macro="" textlink="">
      <xdr:nvSpPr>
        <xdr:cNvPr id="50" name="50 Elipse">
          <a:extLst>
            <a:ext uri="{FF2B5EF4-FFF2-40B4-BE49-F238E27FC236}">
              <a16:creationId xmlns:a16="http://schemas.microsoft.com/office/drawing/2014/main" id="{00000000-0008-0000-0000-000032000000}"/>
            </a:ext>
          </a:extLst>
        </xdr:cNvPr>
        <xdr:cNvSpPr/>
      </xdr:nvSpPr>
      <xdr:spPr>
        <a:xfrm>
          <a:off x="7896225" y="2952750"/>
          <a:ext cx="77363" cy="72195"/>
        </a:xfrm>
        <a:prstGeom prst="hexagon">
          <a:avLst/>
        </a:prstGeom>
        <a:solidFill>
          <a:srgbClr val="009999"/>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123826</xdr:colOff>
      <xdr:row>11</xdr:row>
      <xdr:rowOff>133351</xdr:rowOff>
    </xdr:from>
    <xdr:to>
      <xdr:col>3</xdr:col>
      <xdr:colOff>561976</xdr:colOff>
      <xdr:row>13</xdr:row>
      <xdr:rowOff>85725</xdr:rowOff>
    </xdr:to>
    <xdr:pic>
      <xdr:nvPicPr>
        <xdr:cNvPr id="5" name="4 Imagen">
          <a:hlinkClick xmlns:r="http://schemas.openxmlformats.org/officeDocument/2006/relationships" r:id="rId16" tooltip=" "/>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a:ext>
          </a:extLst>
        </a:blip>
        <a:srcRect/>
        <a:stretch/>
      </xdr:blipFill>
      <xdr:spPr>
        <a:xfrm>
          <a:off x="1000126" y="2914651"/>
          <a:ext cx="2190750" cy="333374"/>
        </a:xfrm>
        <a:prstGeom prst="rect">
          <a:avLst/>
        </a:prstGeom>
      </xdr:spPr>
    </xdr:pic>
    <xdr:clientData/>
  </xdr:twoCellAnchor>
  <xdr:twoCellAnchor editAs="oneCell">
    <xdr:from>
      <xdr:col>1</xdr:col>
      <xdr:colOff>123826</xdr:colOff>
      <xdr:row>13</xdr:row>
      <xdr:rowOff>142875</xdr:rowOff>
    </xdr:from>
    <xdr:to>
      <xdr:col>3</xdr:col>
      <xdr:colOff>561976</xdr:colOff>
      <xdr:row>15</xdr:row>
      <xdr:rowOff>86811</xdr:rowOff>
    </xdr:to>
    <xdr:pic>
      <xdr:nvPicPr>
        <xdr:cNvPr id="49" name="48 Imagen">
          <a:hlinkClick xmlns:r="http://schemas.openxmlformats.org/officeDocument/2006/relationships" r:id="rId18" tooltip=" "/>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a:ext>
          </a:extLst>
        </a:blip>
        <a:srcRect/>
        <a:stretch/>
      </xdr:blipFill>
      <xdr:spPr>
        <a:xfrm>
          <a:off x="1000126" y="3305175"/>
          <a:ext cx="2190750" cy="324936"/>
        </a:xfrm>
        <a:prstGeom prst="rect">
          <a:avLst/>
        </a:prstGeom>
      </xdr:spPr>
    </xdr:pic>
    <xdr:clientData/>
  </xdr:twoCellAnchor>
  <xdr:twoCellAnchor editAs="absolute">
    <xdr:from>
      <xdr:col>0</xdr:col>
      <xdr:colOff>0</xdr:colOff>
      <xdr:row>25</xdr:row>
      <xdr:rowOff>171450</xdr:rowOff>
    </xdr:from>
    <xdr:to>
      <xdr:col>13</xdr:col>
      <xdr:colOff>0</xdr:colOff>
      <xdr:row>26</xdr:row>
      <xdr:rowOff>29538</xdr:rowOff>
    </xdr:to>
    <xdr:sp macro="" textlink="">
      <xdr:nvSpPr>
        <xdr:cNvPr id="51" name="CustomShape 1">
          <a:extLst>
            <a:ext uri="{FF2B5EF4-FFF2-40B4-BE49-F238E27FC236}">
              <a16:creationId xmlns:a16="http://schemas.microsoft.com/office/drawing/2014/main" id="{00000000-0008-0000-0000-000033000000}"/>
            </a:ext>
          </a:extLst>
        </xdr:cNvPr>
        <xdr:cNvSpPr/>
      </xdr:nvSpPr>
      <xdr:spPr>
        <a:xfrm flipV="1">
          <a:off x="0" y="5238750"/>
          <a:ext cx="10725150" cy="48588"/>
        </a:xfrm>
        <a:prstGeom prst="rect">
          <a:avLst/>
        </a:prstGeom>
        <a:solidFill>
          <a:srgbClr val="92D050"/>
        </a:solidFill>
      </xdr:spPr>
    </xdr:sp>
    <xdr:clientData/>
  </xdr:twoCellAnchor>
  <xdr:twoCellAnchor editAs="absolute">
    <xdr:from>
      <xdr:col>0</xdr:col>
      <xdr:colOff>0</xdr:colOff>
      <xdr:row>24</xdr:row>
      <xdr:rowOff>136525</xdr:rowOff>
    </xdr:from>
    <xdr:to>
      <xdr:col>13</xdr:col>
      <xdr:colOff>0</xdr:colOff>
      <xdr:row>25</xdr:row>
      <xdr:rowOff>186491</xdr:rowOff>
    </xdr:to>
    <xdr:sp macro="" textlink="">
      <xdr:nvSpPr>
        <xdr:cNvPr id="56" name="CustomShape 1">
          <a:extLst>
            <a:ext uri="{FF2B5EF4-FFF2-40B4-BE49-F238E27FC236}">
              <a16:creationId xmlns:a16="http://schemas.microsoft.com/office/drawing/2014/main" id="{00000000-0008-0000-0000-000038000000}"/>
            </a:ext>
          </a:extLst>
        </xdr:cNvPr>
        <xdr:cNvSpPr/>
      </xdr:nvSpPr>
      <xdr:spPr>
        <a:xfrm>
          <a:off x="0" y="4987925"/>
          <a:ext cx="12268200" cy="240466"/>
        </a:xfrm>
        <a:prstGeom prst="rect">
          <a:avLst/>
        </a:prstGeom>
      </xdr:spPr>
      <xdr:txBody>
        <a:bodyPr lIns="90000" tIns="45000" rIns="90000" bIns="45000"/>
        <a:lstStyle/>
        <a:p>
          <a:r>
            <a:rPr lang="es-CO" sz="900">
              <a:solidFill>
                <a:srgbClr val="808080"/>
              </a:solidFill>
              <a:latin typeface="Gill Sans MT"/>
            </a:rPr>
            <a:t>*Competencia de intervención por parte del Instituto de Desarrollo Urbano-IDU</a:t>
          </a:r>
          <a:endParaRPr sz="1050"/>
        </a:p>
      </xdr:txBody>
    </xdr:sp>
    <xdr:clientData/>
  </xdr:twoCellAnchor>
  <xdr:twoCellAnchor>
    <xdr:from>
      <xdr:col>5</xdr:col>
      <xdr:colOff>257175</xdr:colOff>
      <xdr:row>13</xdr:row>
      <xdr:rowOff>104775</xdr:rowOff>
    </xdr:from>
    <xdr:to>
      <xdr:col>7</xdr:col>
      <xdr:colOff>672580</xdr:colOff>
      <xdr:row>15</xdr:row>
      <xdr:rowOff>28575</xdr:rowOff>
    </xdr:to>
    <xdr:grpSp>
      <xdr:nvGrpSpPr>
        <xdr:cNvPr id="6" name="Grupo 5">
          <a:hlinkClick xmlns:r="http://schemas.openxmlformats.org/officeDocument/2006/relationships" r:id="rId20" tooltip=" "/>
          <a:extLst>
            <a:ext uri="{FF2B5EF4-FFF2-40B4-BE49-F238E27FC236}">
              <a16:creationId xmlns:a16="http://schemas.microsoft.com/office/drawing/2014/main" id="{00000000-0008-0000-0000-000006000000}"/>
            </a:ext>
          </a:extLst>
        </xdr:cNvPr>
        <xdr:cNvGrpSpPr/>
      </xdr:nvGrpSpPr>
      <xdr:grpSpPr>
        <a:xfrm>
          <a:off x="4611461" y="3261632"/>
          <a:ext cx="2157119" cy="304800"/>
          <a:chOff x="4638675" y="3267075"/>
          <a:chExt cx="2168005" cy="304800"/>
        </a:xfrm>
      </xdr:grpSpPr>
      <xdr:pic>
        <xdr:nvPicPr>
          <xdr:cNvPr id="58" name="23 Imagen">
            <a:extLst>
              <a:ext uri="{FF2B5EF4-FFF2-40B4-BE49-F238E27FC236}">
                <a16:creationId xmlns:a16="http://schemas.microsoft.com/office/drawing/2014/main" id="{00000000-0008-0000-0000-00003A000000}"/>
              </a:ext>
            </a:extLst>
          </xdr:cNvPr>
          <xdr:cNvPicPr>
            <a:picLocks noChangeAspect="1"/>
          </xdr:cNvPicPr>
        </xdr:nvPicPr>
        <xdr:blipFill rotWithShape="1">
          <a:blip xmlns:r="http://schemas.openxmlformats.org/officeDocument/2006/relationships" r:embed="rId21" cstate="screen">
            <a:duotone>
              <a:schemeClr val="accent1">
                <a:shade val="45000"/>
                <a:satMod val="135000"/>
              </a:schemeClr>
              <a:prstClr val="white"/>
            </a:duotone>
            <a:extLst>
              <a:ext uri="{28A0092B-C50C-407E-A947-70E740481C1C}">
                <a14:useLocalDpi xmlns:a14="http://schemas.microsoft.com/office/drawing/2010/main"/>
              </a:ext>
            </a:extLst>
          </a:blip>
          <a:srcRect/>
          <a:stretch/>
        </xdr:blipFill>
        <xdr:spPr>
          <a:xfrm>
            <a:off x="4638675" y="3267075"/>
            <a:ext cx="2168005" cy="304800"/>
          </a:xfrm>
          <a:prstGeom prst="rect">
            <a:avLst/>
          </a:prstGeom>
          <a:ln>
            <a:noFill/>
          </a:ln>
        </xdr:spPr>
      </xdr:pic>
      <xdr:sp macro="" textlink="">
        <xdr:nvSpPr>
          <xdr:cNvPr id="61" name="CustomShape 1">
            <a:extLst>
              <a:ext uri="{FF2B5EF4-FFF2-40B4-BE49-F238E27FC236}">
                <a16:creationId xmlns:a16="http://schemas.microsoft.com/office/drawing/2014/main" id="{00000000-0008-0000-0000-00003D000000}"/>
              </a:ext>
            </a:extLst>
          </xdr:cNvPr>
          <xdr:cNvSpPr/>
        </xdr:nvSpPr>
        <xdr:spPr>
          <a:xfrm>
            <a:off x="6391275" y="3267075"/>
            <a:ext cx="200025" cy="240466"/>
          </a:xfrm>
          <a:prstGeom prst="rect">
            <a:avLst/>
          </a:prstGeom>
        </xdr:spPr>
        <xdr:txBody>
          <a:bodyPr lIns="90000" tIns="45000" rIns="90000" bIns="45000"/>
          <a:lstStyle/>
          <a:p>
            <a:r>
              <a:rPr lang="es-CO" sz="900">
                <a:solidFill>
                  <a:schemeClr val="accent1"/>
                </a:solidFill>
                <a:latin typeface="Gill Sans MT"/>
              </a:rPr>
              <a:t>*</a:t>
            </a:r>
            <a:endParaRPr sz="1050">
              <a:solidFill>
                <a:schemeClr val="accent1"/>
              </a:solidFill>
            </a:endParaRPr>
          </a:p>
        </xdr:txBody>
      </xdr:sp>
    </xdr:grpSp>
    <xdr:clientData/>
  </xdr:twoCellAnchor>
  <xdr:twoCellAnchor>
    <xdr:from>
      <xdr:col>5</xdr:col>
      <xdr:colOff>257175</xdr:colOff>
      <xdr:row>15</xdr:row>
      <xdr:rowOff>123825</xdr:rowOff>
    </xdr:from>
    <xdr:to>
      <xdr:col>7</xdr:col>
      <xdr:colOff>714375</xdr:colOff>
      <xdr:row>17</xdr:row>
      <xdr:rowOff>57151</xdr:rowOff>
    </xdr:to>
    <xdr:grpSp>
      <xdr:nvGrpSpPr>
        <xdr:cNvPr id="10" name="Grupo 9">
          <a:hlinkClick xmlns:r="http://schemas.openxmlformats.org/officeDocument/2006/relationships" r:id="rId22" tooltip=" "/>
          <a:extLst>
            <a:ext uri="{FF2B5EF4-FFF2-40B4-BE49-F238E27FC236}">
              <a16:creationId xmlns:a16="http://schemas.microsoft.com/office/drawing/2014/main" id="{00000000-0008-0000-0000-00000A000000}"/>
            </a:ext>
          </a:extLst>
        </xdr:cNvPr>
        <xdr:cNvGrpSpPr/>
      </xdr:nvGrpSpPr>
      <xdr:grpSpPr>
        <a:xfrm>
          <a:off x="4611461" y="3661682"/>
          <a:ext cx="2198914" cy="314326"/>
          <a:chOff x="4638675" y="3667125"/>
          <a:chExt cx="2209800" cy="314326"/>
        </a:xfrm>
      </xdr:grpSpPr>
      <xdr:pic>
        <xdr:nvPicPr>
          <xdr:cNvPr id="60" name="23 Imagen">
            <a:extLst>
              <a:ext uri="{FF2B5EF4-FFF2-40B4-BE49-F238E27FC236}">
                <a16:creationId xmlns:a16="http://schemas.microsoft.com/office/drawing/2014/main" id="{00000000-0008-0000-0000-00003C000000}"/>
              </a:ext>
            </a:extLst>
          </xdr:cNvPr>
          <xdr:cNvPicPr>
            <a:picLocks noChangeAspect="1"/>
          </xdr:cNvPicPr>
        </xdr:nvPicPr>
        <xdr:blipFill rotWithShape="1">
          <a:blip xmlns:r="http://schemas.openxmlformats.org/officeDocument/2006/relationships" r:embed="rId23" cstate="screen">
            <a:duotone>
              <a:schemeClr val="accent1">
                <a:shade val="45000"/>
                <a:satMod val="135000"/>
              </a:schemeClr>
              <a:prstClr val="white"/>
            </a:duotone>
            <a:extLst>
              <a:ext uri="{28A0092B-C50C-407E-A947-70E740481C1C}">
                <a14:useLocalDpi xmlns:a14="http://schemas.microsoft.com/office/drawing/2010/main"/>
              </a:ext>
            </a:extLst>
          </a:blip>
          <a:srcRect/>
          <a:stretch/>
        </xdr:blipFill>
        <xdr:spPr>
          <a:xfrm>
            <a:off x="4638675" y="3680483"/>
            <a:ext cx="2209800" cy="300968"/>
          </a:xfrm>
          <a:prstGeom prst="rect">
            <a:avLst/>
          </a:prstGeom>
          <a:ln>
            <a:noFill/>
          </a:ln>
        </xdr:spPr>
      </xdr:pic>
      <xdr:sp macro="" textlink="">
        <xdr:nvSpPr>
          <xdr:cNvPr id="62" name="CustomShape 1">
            <a:extLst>
              <a:ext uri="{FF2B5EF4-FFF2-40B4-BE49-F238E27FC236}">
                <a16:creationId xmlns:a16="http://schemas.microsoft.com/office/drawing/2014/main" id="{00000000-0008-0000-0000-00003E000000}"/>
              </a:ext>
            </a:extLst>
          </xdr:cNvPr>
          <xdr:cNvSpPr/>
        </xdr:nvSpPr>
        <xdr:spPr>
          <a:xfrm>
            <a:off x="6419850" y="3667125"/>
            <a:ext cx="200025" cy="240466"/>
          </a:xfrm>
          <a:prstGeom prst="rect">
            <a:avLst/>
          </a:prstGeom>
        </xdr:spPr>
        <xdr:txBody>
          <a:bodyPr lIns="90000" tIns="45000" rIns="90000" bIns="45000"/>
          <a:lstStyle/>
          <a:p>
            <a:r>
              <a:rPr lang="es-CO" sz="900">
                <a:solidFill>
                  <a:schemeClr val="accent1"/>
                </a:solidFill>
                <a:latin typeface="Gill Sans MT"/>
              </a:rPr>
              <a:t>*</a:t>
            </a:r>
            <a:endParaRPr sz="1050">
              <a:solidFill>
                <a:schemeClr val="accent1"/>
              </a:solidFill>
            </a:endParaRPr>
          </a:p>
        </xdr:txBody>
      </xdr:sp>
    </xdr:grpSp>
    <xdr:clientData/>
  </xdr:twoCellAnchor>
  <xdr:twoCellAnchor>
    <xdr:from>
      <xdr:col>9</xdr:col>
      <xdr:colOff>114299</xdr:colOff>
      <xdr:row>13</xdr:row>
      <xdr:rowOff>48185</xdr:rowOff>
    </xdr:from>
    <xdr:to>
      <xdr:col>12</xdr:col>
      <xdr:colOff>28574</xdr:colOff>
      <xdr:row>15</xdr:row>
      <xdr:rowOff>38100</xdr:rowOff>
    </xdr:to>
    <xdr:grpSp>
      <xdr:nvGrpSpPr>
        <xdr:cNvPr id="12" name="Grupo 11">
          <a:extLst>
            <a:ext uri="{FF2B5EF4-FFF2-40B4-BE49-F238E27FC236}">
              <a16:creationId xmlns:a16="http://schemas.microsoft.com/office/drawing/2014/main" id="{00000000-0008-0000-0000-00000C000000}"/>
            </a:ext>
          </a:extLst>
        </xdr:cNvPr>
        <xdr:cNvGrpSpPr/>
      </xdr:nvGrpSpPr>
      <xdr:grpSpPr>
        <a:xfrm>
          <a:off x="7952013" y="3205042"/>
          <a:ext cx="2404382" cy="370915"/>
          <a:chOff x="8000999" y="3210485"/>
          <a:chExt cx="2428875" cy="370915"/>
        </a:xfrm>
      </xdr:grpSpPr>
      <xdr:pic>
        <xdr:nvPicPr>
          <xdr:cNvPr id="43" name="42 Imagen">
            <a:hlinkClick xmlns:r="http://schemas.openxmlformats.org/officeDocument/2006/relationships" r:id="rId24" tooltip=" "/>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25" cstate="screen">
            <a:duotone>
              <a:schemeClr val="accent1">
                <a:shade val="45000"/>
                <a:satMod val="135000"/>
              </a:schemeClr>
              <a:prstClr val="white"/>
            </a:duotone>
            <a:extLst>
              <a:ext uri="{28A0092B-C50C-407E-A947-70E740481C1C}">
                <a14:useLocalDpi xmlns:a14="http://schemas.microsoft.com/office/drawing/2010/main"/>
              </a:ext>
            </a:extLst>
          </a:blip>
          <a:srcRect/>
          <a:stretch/>
        </xdr:blipFill>
        <xdr:spPr>
          <a:xfrm>
            <a:off x="8000999" y="3210485"/>
            <a:ext cx="2428875" cy="370915"/>
          </a:xfrm>
          <a:prstGeom prst="rect">
            <a:avLst/>
          </a:prstGeom>
        </xdr:spPr>
      </xdr:pic>
      <xdr:sp macro="" textlink="">
        <xdr:nvSpPr>
          <xdr:cNvPr id="63" name="CustomShape 1">
            <a:extLst>
              <a:ext uri="{FF2B5EF4-FFF2-40B4-BE49-F238E27FC236}">
                <a16:creationId xmlns:a16="http://schemas.microsoft.com/office/drawing/2014/main" id="{00000000-0008-0000-0000-00003F000000}"/>
              </a:ext>
            </a:extLst>
          </xdr:cNvPr>
          <xdr:cNvSpPr/>
        </xdr:nvSpPr>
        <xdr:spPr>
          <a:xfrm>
            <a:off x="9934575" y="3257550"/>
            <a:ext cx="200025" cy="240466"/>
          </a:xfrm>
          <a:prstGeom prst="rect">
            <a:avLst/>
          </a:prstGeom>
        </xdr:spPr>
        <xdr:txBody>
          <a:bodyPr lIns="90000" tIns="45000" rIns="90000" bIns="45000"/>
          <a:lstStyle/>
          <a:p>
            <a:r>
              <a:rPr lang="es-CO" sz="900">
                <a:solidFill>
                  <a:schemeClr val="accent1"/>
                </a:solidFill>
                <a:latin typeface="Gill Sans MT"/>
              </a:rPr>
              <a:t>*</a:t>
            </a:r>
            <a:endParaRPr sz="1050">
              <a:solidFill>
                <a:schemeClr val="accent1"/>
              </a:solidFill>
            </a:endParaRPr>
          </a:p>
        </xdr:txBody>
      </xdr:sp>
    </xdr:grpSp>
    <xdr:clientData/>
  </xdr:twoCellAnchor>
  <xdr:twoCellAnchor editAs="oneCell">
    <xdr:from>
      <xdr:col>0</xdr:col>
      <xdr:colOff>635000</xdr:colOff>
      <xdr:row>8</xdr:row>
      <xdr:rowOff>0</xdr:rowOff>
    </xdr:from>
    <xdr:to>
      <xdr:col>4</xdr:col>
      <xdr:colOff>241300</xdr:colOff>
      <xdr:row>10</xdr:row>
      <xdr:rowOff>152400</xdr:rowOff>
    </xdr:to>
    <xdr:pic>
      <xdr:nvPicPr>
        <xdr:cNvPr id="3" name="Imagen 2">
          <a:extLst>
            <a:ext uri="{FF2B5EF4-FFF2-40B4-BE49-F238E27FC236}">
              <a16:creationId xmlns:a16="http://schemas.microsoft.com/office/drawing/2014/main" id="{0FE42A15-CD34-F740-B6F0-708A13135D44}"/>
            </a:ext>
          </a:extLst>
        </xdr:cNvPr>
        <xdr:cNvPicPr>
          <a:picLocks noChangeAspect="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a:xfrm>
          <a:off x="635000" y="2184400"/>
          <a:ext cx="3619500" cy="533400"/>
        </a:xfrm>
        <a:prstGeom prst="rect">
          <a:avLst/>
        </a:prstGeom>
      </xdr:spPr>
    </xdr:pic>
    <xdr:clientData/>
  </xdr:twoCellAnchor>
  <xdr:twoCellAnchor editAs="oneCell">
    <xdr:from>
      <xdr:col>8</xdr:col>
      <xdr:colOff>622300</xdr:colOff>
      <xdr:row>8</xdr:row>
      <xdr:rowOff>0</xdr:rowOff>
    </xdr:from>
    <xdr:to>
      <xdr:col>12</xdr:col>
      <xdr:colOff>165100</xdr:colOff>
      <xdr:row>10</xdr:row>
      <xdr:rowOff>177800</xdr:rowOff>
    </xdr:to>
    <xdr:pic>
      <xdr:nvPicPr>
        <xdr:cNvPr id="57" name="Imagen 56">
          <a:extLst>
            <a:ext uri="{FF2B5EF4-FFF2-40B4-BE49-F238E27FC236}">
              <a16:creationId xmlns:a16="http://schemas.microsoft.com/office/drawing/2014/main" id="{158A4BBB-6BA7-6E46-A228-36F035D175C4}"/>
            </a:ext>
          </a:extLst>
        </xdr:cNvPr>
        <xdr:cNvPicPr>
          <a:picLocks noChangeAspect="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a:xfrm>
          <a:off x="8648700" y="2184400"/>
          <a:ext cx="3416300" cy="558800"/>
        </a:xfrm>
        <a:prstGeom prst="rect">
          <a:avLst/>
        </a:prstGeom>
      </xdr:spPr>
    </xdr:pic>
    <xdr:clientData/>
  </xdr:twoCellAnchor>
  <xdr:twoCellAnchor editAs="oneCell">
    <xdr:from>
      <xdr:col>4</xdr:col>
      <xdr:colOff>736600</xdr:colOff>
      <xdr:row>8</xdr:row>
      <xdr:rowOff>0</xdr:rowOff>
    </xdr:from>
    <xdr:to>
      <xdr:col>8</xdr:col>
      <xdr:colOff>203200</xdr:colOff>
      <xdr:row>11</xdr:row>
      <xdr:rowOff>0</xdr:rowOff>
    </xdr:to>
    <xdr:pic>
      <xdr:nvPicPr>
        <xdr:cNvPr id="59" name="Imagen 58">
          <a:extLst>
            <a:ext uri="{FF2B5EF4-FFF2-40B4-BE49-F238E27FC236}">
              <a16:creationId xmlns:a16="http://schemas.microsoft.com/office/drawing/2014/main" id="{6E2A1A22-14AD-F745-B2F9-C840927B14A3}"/>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4749800" y="2184400"/>
          <a:ext cx="3479800" cy="571500"/>
        </a:xfrm>
        <a:prstGeom prst="rect">
          <a:avLst/>
        </a:prstGeom>
      </xdr:spPr>
    </xdr:pic>
    <xdr:clientData/>
  </xdr:twoCellAnchor>
  <xdr:twoCellAnchor>
    <xdr:from>
      <xdr:col>8</xdr:col>
      <xdr:colOff>462642</xdr:colOff>
      <xdr:row>0</xdr:row>
      <xdr:rowOff>122465</xdr:rowOff>
    </xdr:from>
    <xdr:to>
      <xdr:col>12</xdr:col>
      <xdr:colOff>95251</xdr:colOff>
      <xdr:row>0</xdr:row>
      <xdr:rowOff>340179</xdr:rowOff>
    </xdr:to>
    <xdr:sp macro="" textlink="">
      <xdr:nvSpPr>
        <xdr:cNvPr id="17" name="CuadroTexto 16">
          <a:extLst>
            <a:ext uri="{FF2B5EF4-FFF2-40B4-BE49-F238E27FC236}">
              <a16:creationId xmlns:a16="http://schemas.microsoft.com/office/drawing/2014/main" id="{19D1C403-B902-4C6C-8E2E-28A8739D686A}"/>
            </a:ext>
          </a:extLst>
        </xdr:cNvPr>
        <xdr:cNvSpPr txBox="1"/>
      </xdr:nvSpPr>
      <xdr:spPr>
        <a:xfrm>
          <a:off x="7429499" y="122465"/>
          <a:ext cx="299357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200">
              <a:solidFill>
                <a:schemeClr val="bg1">
                  <a:lumMod val="50000"/>
                </a:schemeClr>
              </a:solidFill>
              <a:latin typeface="Gill Sans MT" panose="020B0502020104020203" pitchFamily="34" charset="0"/>
            </a:rPr>
            <a:t>Corte de información:</a:t>
          </a:r>
          <a:r>
            <a:rPr lang="es-CO" sz="1200" baseline="0">
              <a:solidFill>
                <a:schemeClr val="bg1">
                  <a:lumMod val="50000"/>
                </a:schemeClr>
              </a:solidFill>
              <a:latin typeface="Gill Sans MT" panose="020B0502020104020203" pitchFamily="34" charset="0"/>
            </a:rPr>
            <a:t> 31 de diciembre 2020</a:t>
          </a:r>
          <a:endParaRPr lang="es-CO" sz="1200">
            <a:solidFill>
              <a:schemeClr val="bg1">
                <a:lumMod val="50000"/>
              </a:schemeClr>
            </a:solidFill>
            <a:latin typeface="Gill Sans MT" panose="020B0502020104020203"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480122</xdr:colOff>
      <xdr:row>51</xdr:row>
      <xdr:rowOff>46464</xdr:rowOff>
    </xdr:from>
    <xdr:to>
      <xdr:col>5</xdr:col>
      <xdr:colOff>265404</xdr:colOff>
      <xdr:row>53</xdr:row>
      <xdr:rowOff>136565</xdr:rowOff>
    </xdr:to>
    <xdr:sp macro="" textlink="$C$56">
      <xdr:nvSpPr>
        <xdr:cNvPr id="54" name="TextBox 4">
          <a:extLst>
            <a:ext uri="{FF2B5EF4-FFF2-40B4-BE49-F238E27FC236}">
              <a16:creationId xmlns:a16="http://schemas.microsoft.com/office/drawing/2014/main" id="{00000000-0008-0000-0800-000036000000}"/>
            </a:ext>
          </a:extLst>
        </xdr:cNvPr>
        <xdr:cNvSpPr txBox="1"/>
      </xdr:nvSpPr>
      <xdr:spPr>
        <a:xfrm>
          <a:off x="480122" y="12901342"/>
          <a:ext cx="5082111" cy="461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1B826882-03E7-4120-BB32-FAD7807D4925}" type="TxLink">
            <a:rPr lang="en-US" sz="2400" b="1" i="0" u="none" strike="noStrike">
              <a:solidFill>
                <a:schemeClr val="tx1">
                  <a:lumMod val="65000"/>
                  <a:lumOff val="35000"/>
                </a:schemeClr>
              </a:solidFill>
              <a:latin typeface="Gill Sans MT" panose="020B0502020104020203" pitchFamily="34" charset="0"/>
              <a:ea typeface="+mn-ea"/>
              <a:cs typeface="Calibri"/>
            </a:rPr>
            <a:pPr algn="l"/>
            <a:t>1  Usaquén</a:t>
          </a:fld>
          <a:endParaRPr lang="en-US" sz="2400" b="1" i="0" u="none" strike="noStrike">
            <a:solidFill>
              <a:schemeClr val="tx1">
                <a:lumMod val="65000"/>
                <a:lumOff val="35000"/>
              </a:schemeClr>
            </a:solidFill>
            <a:latin typeface="Gill Sans MT" panose="020B0502020104020203" pitchFamily="34" charset="0"/>
            <a:ea typeface="+mn-ea"/>
            <a:cs typeface="Calibri"/>
          </a:endParaRPr>
        </a:p>
      </xdr:txBody>
    </xdr:sp>
    <xdr:clientData/>
  </xdr:twoCellAnchor>
  <xdr:twoCellAnchor editAs="absolute">
    <xdr:from>
      <xdr:col>0</xdr:col>
      <xdr:colOff>0</xdr:colOff>
      <xdr:row>6</xdr:row>
      <xdr:rowOff>114900</xdr:rowOff>
    </xdr:from>
    <xdr:to>
      <xdr:col>17</xdr:col>
      <xdr:colOff>0</xdr:colOff>
      <xdr:row>6</xdr:row>
      <xdr:rowOff>190500</xdr:rowOff>
    </xdr:to>
    <xdr:sp macro="" textlink="">
      <xdr:nvSpPr>
        <xdr:cNvPr id="2" name="CustomShape 1">
          <a:extLst>
            <a:ext uri="{FF2B5EF4-FFF2-40B4-BE49-F238E27FC236}">
              <a16:creationId xmlns:a16="http://schemas.microsoft.com/office/drawing/2014/main" id="{00000000-0008-0000-0800-000002000000}"/>
            </a:ext>
          </a:extLst>
        </xdr:cNvPr>
        <xdr:cNvSpPr/>
      </xdr:nvSpPr>
      <xdr:spPr>
        <a:xfrm>
          <a:off x="0" y="1134075"/>
          <a:ext cx="15725775" cy="75600"/>
        </a:xfrm>
        <a:prstGeom prst="rect">
          <a:avLst/>
        </a:prstGeom>
        <a:solidFill>
          <a:srgbClr val="92D050"/>
        </a:solidFill>
      </xdr:spPr>
    </xdr:sp>
    <xdr:clientData/>
  </xdr:twoCellAnchor>
  <xdr:twoCellAnchor editAs="absolute">
    <xdr:from>
      <xdr:col>3</xdr:col>
      <xdr:colOff>205</xdr:colOff>
      <xdr:row>43</xdr:row>
      <xdr:rowOff>83584</xdr:rowOff>
    </xdr:from>
    <xdr:to>
      <xdr:col>3</xdr:col>
      <xdr:colOff>205819</xdr:colOff>
      <xdr:row>44</xdr:row>
      <xdr:rowOff>151007</xdr:rowOff>
    </xdr:to>
    <xdr:sp macro="" textlink="">
      <xdr:nvSpPr>
        <xdr:cNvPr id="4" name="CustomShape 1">
          <a:extLst>
            <a:ext uri="{FF2B5EF4-FFF2-40B4-BE49-F238E27FC236}">
              <a16:creationId xmlns:a16="http://schemas.microsoft.com/office/drawing/2014/main" id="{00000000-0008-0000-0800-000004000000}"/>
            </a:ext>
          </a:extLst>
        </xdr:cNvPr>
        <xdr:cNvSpPr/>
      </xdr:nvSpPr>
      <xdr:spPr>
        <a:xfrm>
          <a:off x="2690437" y="11770759"/>
          <a:ext cx="210957" cy="257923"/>
        </a:xfrm>
        <a:prstGeom prst="rect">
          <a:avLst/>
        </a:prstGeom>
      </xdr:spPr>
      <xdr:txBody>
        <a:bodyPr wrap="none" lIns="90000" tIns="45000" rIns="90000" bIns="45000"/>
        <a:lstStyle/>
        <a:p>
          <a:pPr>
            <a:lnSpc>
              <a:spcPct val="100000"/>
            </a:lnSpc>
          </a:pPr>
          <a:r>
            <a:rPr lang="es-CO" sz="1100">
              <a:solidFill>
                <a:srgbClr val="000000"/>
              </a:solidFill>
              <a:latin typeface="Calibri"/>
            </a:rPr>
            <a:t> </a:t>
          </a:r>
          <a:endParaRPr/>
        </a:p>
      </xdr:txBody>
    </xdr:sp>
    <xdr:clientData/>
  </xdr:twoCellAnchor>
  <xdr:twoCellAnchor editAs="absolute">
    <xdr:from>
      <xdr:col>0</xdr:col>
      <xdr:colOff>546780</xdr:colOff>
      <xdr:row>47</xdr:row>
      <xdr:rowOff>100702</xdr:rowOff>
    </xdr:from>
    <xdr:to>
      <xdr:col>4</xdr:col>
      <xdr:colOff>933778</xdr:colOff>
      <xdr:row>49</xdr:row>
      <xdr:rowOff>102897</xdr:rowOff>
    </xdr:to>
    <xdr:pic>
      <xdr:nvPicPr>
        <xdr:cNvPr id="5" name="35 Imagen">
          <a:extLst>
            <a:ext uri="{FF2B5EF4-FFF2-40B4-BE49-F238E27FC236}">
              <a16:creationId xmlns:a16="http://schemas.microsoft.com/office/drawing/2014/main" id="{00000000-0008-0000-0800-000005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46780" y="12359377"/>
          <a:ext cx="4063648" cy="449870"/>
        </a:xfrm>
        <a:prstGeom prst="rect">
          <a:avLst/>
        </a:prstGeom>
      </xdr:spPr>
    </xdr:pic>
    <xdr:clientData/>
  </xdr:twoCellAnchor>
  <xdr:twoCellAnchor editAs="absolute">
    <xdr:from>
      <xdr:col>0</xdr:col>
      <xdr:colOff>0</xdr:colOff>
      <xdr:row>78</xdr:row>
      <xdr:rowOff>164614</xdr:rowOff>
    </xdr:from>
    <xdr:to>
      <xdr:col>17</xdr:col>
      <xdr:colOff>0</xdr:colOff>
      <xdr:row>79</xdr:row>
      <xdr:rowOff>78966</xdr:rowOff>
    </xdr:to>
    <xdr:sp macro="" textlink="">
      <xdr:nvSpPr>
        <xdr:cNvPr id="6" name="CustomShape 1">
          <a:extLst>
            <a:ext uri="{FF2B5EF4-FFF2-40B4-BE49-F238E27FC236}">
              <a16:creationId xmlns:a16="http://schemas.microsoft.com/office/drawing/2014/main" id="{00000000-0008-0000-0800-000006000000}"/>
            </a:ext>
          </a:extLst>
        </xdr:cNvPr>
        <xdr:cNvSpPr/>
      </xdr:nvSpPr>
      <xdr:spPr>
        <a:xfrm flipV="1">
          <a:off x="0" y="19436864"/>
          <a:ext cx="17843500" cy="104852"/>
        </a:xfrm>
        <a:prstGeom prst="rect">
          <a:avLst/>
        </a:prstGeom>
        <a:solidFill>
          <a:srgbClr val="92D050"/>
        </a:solidFill>
      </xdr:spPr>
    </xdr:sp>
    <xdr:clientData/>
  </xdr:twoCellAnchor>
  <xdr:twoCellAnchor editAs="absolute">
    <xdr:from>
      <xdr:col>4</xdr:col>
      <xdr:colOff>906656</xdr:colOff>
      <xdr:row>79</xdr:row>
      <xdr:rowOff>127522</xdr:rowOff>
    </xdr:from>
    <xdr:to>
      <xdr:col>11</xdr:col>
      <xdr:colOff>508737</xdr:colOff>
      <xdr:row>81</xdr:row>
      <xdr:rowOff>129037</xdr:rowOff>
    </xdr:to>
    <xdr:sp macro="" textlink="">
      <xdr:nvSpPr>
        <xdr:cNvPr id="7" name="CustomShape 1">
          <a:extLst>
            <a:ext uri="{FF2B5EF4-FFF2-40B4-BE49-F238E27FC236}">
              <a16:creationId xmlns:a16="http://schemas.microsoft.com/office/drawing/2014/main" id="{00000000-0008-0000-0800-000007000000}"/>
            </a:ext>
          </a:extLst>
        </xdr:cNvPr>
        <xdr:cNvSpPr/>
      </xdr:nvSpPr>
      <xdr:spPr>
        <a:xfrm>
          <a:off x="5081781" y="19590272"/>
          <a:ext cx="7936456" cy="382515"/>
        </a:xfrm>
        <a:prstGeom prst="rect">
          <a:avLst/>
        </a:prstGeom>
      </xdr:spPr>
      <xdr:txBody>
        <a:bodyPr wrap="none" lIns="90000" tIns="45000" rIns="90000" bIns="45000"/>
        <a:lstStyle/>
        <a:p>
          <a:r>
            <a:rPr lang="es-CO" sz="2400" b="1">
              <a:solidFill>
                <a:srgbClr val="808080"/>
              </a:solidFill>
              <a:latin typeface="Gill Sans MT Condensed"/>
            </a:rPr>
            <a:t>Subdirección General de Desarrollo Urbano - Dirección Técnica Estratégica</a:t>
          </a:r>
          <a:endParaRPr/>
        </a:p>
      </xdr:txBody>
    </xdr:sp>
    <xdr:clientData/>
  </xdr:twoCellAnchor>
  <xdr:twoCellAnchor editAs="oneCell">
    <xdr:from>
      <xdr:col>0</xdr:col>
      <xdr:colOff>191907</xdr:colOff>
      <xdr:row>2</xdr:row>
      <xdr:rowOff>91261</xdr:rowOff>
    </xdr:from>
    <xdr:to>
      <xdr:col>1</xdr:col>
      <xdr:colOff>377743</xdr:colOff>
      <xdr:row>5</xdr:row>
      <xdr:rowOff>84669</xdr:rowOff>
    </xdr:to>
    <xdr:pic>
      <xdr:nvPicPr>
        <xdr:cNvPr id="8" name="7 Imagen">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91907" y="345261"/>
          <a:ext cx="1027211" cy="564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10026</xdr:colOff>
      <xdr:row>0</xdr:row>
      <xdr:rowOff>0</xdr:rowOff>
    </xdr:from>
    <xdr:to>
      <xdr:col>17</xdr:col>
      <xdr:colOff>0</xdr:colOff>
      <xdr:row>65580</xdr:row>
      <xdr:rowOff>0</xdr:rowOff>
    </xdr:to>
    <xdr:sp macro="" textlink="">
      <xdr:nvSpPr>
        <xdr:cNvPr id="9" name="8 Rectángulo">
          <a:extLst>
            <a:ext uri="{FF2B5EF4-FFF2-40B4-BE49-F238E27FC236}">
              <a16:creationId xmlns:a16="http://schemas.microsoft.com/office/drawing/2014/main" id="{00000000-0008-0000-0800-000009000000}"/>
            </a:ext>
          </a:extLst>
        </xdr:cNvPr>
        <xdr:cNvSpPr/>
      </xdr:nvSpPr>
      <xdr:spPr>
        <a:xfrm>
          <a:off x="10026" y="0"/>
          <a:ext cx="15715749" cy="20478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443668</xdr:colOff>
      <xdr:row>2</xdr:row>
      <xdr:rowOff>14074</xdr:rowOff>
    </xdr:from>
    <xdr:to>
      <xdr:col>3</xdr:col>
      <xdr:colOff>172357</xdr:colOff>
      <xdr:row>3</xdr:row>
      <xdr:rowOff>131802</xdr:rowOff>
    </xdr:to>
    <xdr:pic>
      <xdr:nvPicPr>
        <xdr:cNvPr id="12" name="11 Imagen">
          <a:extLst>
            <a:ext uri="{FF2B5EF4-FFF2-40B4-BE49-F238E27FC236}">
              <a16:creationId xmlns:a16="http://schemas.microsoft.com/office/drawing/2014/main" id="{00000000-0008-0000-0800-00000C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285043" y="268074"/>
          <a:ext cx="1951189" cy="308228"/>
        </a:xfrm>
        <a:prstGeom prst="rect">
          <a:avLst/>
        </a:prstGeom>
      </xdr:spPr>
    </xdr:pic>
    <xdr:clientData/>
  </xdr:twoCellAnchor>
  <xdr:twoCellAnchor editAs="oneCell">
    <xdr:from>
      <xdr:col>0</xdr:col>
      <xdr:colOff>513469</xdr:colOff>
      <xdr:row>29</xdr:row>
      <xdr:rowOff>432227</xdr:rowOff>
    </xdr:from>
    <xdr:to>
      <xdr:col>4</xdr:col>
      <xdr:colOff>533079</xdr:colOff>
      <xdr:row>30</xdr:row>
      <xdr:rowOff>84628</xdr:rowOff>
    </xdr:to>
    <xdr:pic>
      <xdr:nvPicPr>
        <xdr:cNvPr id="15" name="14 Imagen">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13469" y="6156752"/>
          <a:ext cx="3696260" cy="404876"/>
        </a:xfrm>
        <a:prstGeom prst="rect">
          <a:avLst/>
        </a:prstGeom>
      </xdr:spPr>
    </xdr:pic>
    <xdr:clientData/>
  </xdr:twoCellAnchor>
  <xdr:twoCellAnchor editAs="oneCell">
    <xdr:from>
      <xdr:col>0</xdr:col>
      <xdr:colOff>449038</xdr:colOff>
      <xdr:row>6</xdr:row>
      <xdr:rowOff>429828</xdr:rowOff>
    </xdr:from>
    <xdr:to>
      <xdr:col>2</xdr:col>
      <xdr:colOff>437832</xdr:colOff>
      <xdr:row>8</xdr:row>
      <xdr:rowOff>145445</xdr:rowOff>
    </xdr:to>
    <xdr:pic>
      <xdr:nvPicPr>
        <xdr:cNvPr id="18" name="17 Imagen">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49038" y="1449003"/>
          <a:ext cx="1703294" cy="420467"/>
        </a:xfrm>
        <a:prstGeom prst="rect">
          <a:avLst/>
        </a:prstGeom>
      </xdr:spPr>
    </xdr:pic>
    <xdr:clientData/>
  </xdr:twoCellAnchor>
  <xdr:twoCellAnchor>
    <xdr:from>
      <xdr:col>0</xdr:col>
      <xdr:colOff>146477</xdr:colOff>
      <xdr:row>6</xdr:row>
      <xdr:rowOff>474650</xdr:rowOff>
    </xdr:from>
    <xdr:to>
      <xdr:col>0</xdr:col>
      <xdr:colOff>334737</xdr:colOff>
      <xdr:row>8</xdr:row>
      <xdr:rowOff>146879</xdr:rowOff>
    </xdr:to>
    <xdr:sp macro="" textlink="">
      <xdr:nvSpPr>
        <xdr:cNvPr id="19" name="25 Triángulo isósceles">
          <a:extLst>
            <a:ext uri="{FF2B5EF4-FFF2-40B4-BE49-F238E27FC236}">
              <a16:creationId xmlns:a16="http://schemas.microsoft.com/office/drawing/2014/main" id="{00000000-0008-0000-0800-000013000000}"/>
            </a:ext>
          </a:extLst>
        </xdr:cNvPr>
        <xdr:cNvSpPr/>
      </xdr:nvSpPr>
      <xdr:spPr>
        <a:xfrm rot="5400000">
          <a:off x="52067" y="1588235"/>
          <a:ext cx="377079"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585908</xdr:colOff>
      <xdr:row>32</xdr:row>
      <xdr:rowOff>123266</xdr:rowOff>
    </xdr:from>
    <xdr:to>
      <xdr:col>7</xdr:col>
      <xdr:colOff>925285</xdr:colOff>
      <xdr:row>41</xdr:row>
      <xdr:rowOff>78442</xdr:rowOff>
    </xdr:to>
    <xdr:sp macro="" textlink="">
      <xdr:nvSpPr>
        <xdr:cNvPr id="20" name="10 Rectángulo">
          <a:extLst>
            <a:ext uri="{FF2B5EF4-FFF2-40B4-BE49-F238E27FC236}">
              <a16:creationId xmlns:a16="http://schemas.microsoft.com/office/drawing/2014/main" id="{00000000-0008-0000-0800-000014000000}"/>
            </a:ext>
          </a:extLst>
        </xdr:cNvPr>
        <xdr:cNvSpPr/>
      </xdr:nvSpPr>
      <xdr:spPr>
        <a:xfrm>
          <a:off x="585908" y="7809941"/>
          <a:ext cx="7187852" cy="3574676"/>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absolute">
    <xdr:from>
      <xdr:col>0</xdr:col>
      <xdr:colOff>578705</xdr:colOff>
      <xdr:row>50</xdr:row>
      <xdr:rowOff>40821</xdr:rowOff>
    </xdr:from>
    <xdr:to>
      <xdr:col>8</xdr:col>
      <xdr:colOff>272143</xdr:colOff>
      <xdr:row>50</xdr:row>
      <xdr:rowOff>52222</xdr:rowOff>
    </xdr:to>
    <xdr:sp macro="" textlink="">
      <xdr:nvSpPr>
        <xdr:cNvPr id="21" name="Line 1">
          <a:extLst>
            <a:ext uri="{FF2B5EF4-FFF2-40B4-BE49-F238E27FC236}">
              <a16:creationId xmlns:a16="http://schemas.microsoft.com/office/drawing/2014/main" id="{00000000-0008-0000-0800-000015000000}"/>
            </a:ext>
          </a:extLst>
        </xdr:cNvPr>
        <xdr:cNvSpPr/>
      </xdr:nvSpPr>
      <xdr:spPr>
        <a:xfrm flipV="1">
          <a:off x="578705" y="12937671"/>
          <a:ext cx="7522988" cy="11401"/>
        </a:xfrm>
        <a:prstGeom prst="line">
          <a:avLst/>
        </a:prstGeom>
        <a:ln w="6480">
          <a:solidFill>
            <a:srgbClr val="808080"/>
          </a:solidFill>
          <a:custDash>
            <a:ds d="140000" sp="105000"/>
          </a:custDash>
          <a:miter/>
        </a:ln>
      </xdr:spPr>
    </xdr:sp>
    <xdr:clientData/>
  </xdr:twoCellAnchor>
  <xdr:twoCellAnchor>
    <xdr:from>
      <xdr:col>0</xdr:col>
      <xdr:colOff>244929</xdr:colOff>
      <xdr:row>47</xdr:row>
      <xdr:rowOff>170490</xdr:rowOff>
    </xdr:from>
    <xdr:to>
      <xdr:col>0</xdr:col>
      <xdr:colOff>433189</xdr:colOff>
      <xdr:row>49</xdr:row>
      <xdr:rowOff>99655</xdr:rowOff>
    </xdr:to>
    <xdr:sp macro="" textlink="">
      <xdr:nvSpPr>
        <xdr:cNvPr id="22" name="25 Triángulo isósceles">
          <a:extLst>
            <a:ext uri="{FF2B5EF4-FFF2-40B4-BE49-F238E27FC236}">
              <a16:creationId xmlns:a16="http://schemas.microsoft.com/office/drawing/2014/main" id="{00000000-0008-0000-0800-000016000000}"/>
            </a:ext>
          </a:extLst>
        </xdr:cNvPr>
        <xdr:cNvSpPr/>
      </xdr:nvSpPr>
      <xdr:spPr>
        <a:xfrm rot="5400000">
          <a:off x="150639" y="12523455"/>
          <a:ext cx="376840"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878060</xdr:colOff>
      <xdr:row>54</xdr:row>
      <xdr:rowOff>352185</xdr:rowOff>
    </xdr:from>
    <xdr:to>
      <xdr:col>3</xdr:col>
      <xdr:colOff>621926</xdr:colOff>
      <xdr:row>54</xdr:row>
      <xdr:rowOff>773773</xdr:rowOff>
    </xdr:to>
    <xdr:pic>
      <xdr:nvPicPr>
        <xdr:cNvPr id="23" name="22 Imagen">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611485" y="14011035"/>
          <a:ext cx="1706016" cy="421588"/>
        </a:xfrm>
        <a:prstGeom prst="rect">
          <a:avLst/>
        </a:prstGeom>
      </xdr:spPr>
    </xdr:pic>
    <xdr:clientData/>
  </xdr:twoCellAnchor>
  <xdr:twoCellAnchor>
    <xdr:from>
      <xdr:col>0</xdr:col>
      <xdr:colOff>349983</xdr:colOff>
      <xdr:row>59</xdr:row>
      <xdr:rowOff>50683</xdr:rowOff>
    </xdr:from>
    <xdr:to>
      <xdr:col>5</xdr:col>
      <xdr:colOff>573130</xdr:colOff>
      <xdr:row>74</xdr:row>
      <xdr:rowOff>176176</xdr:rowOff>
    </xdr:to>
    <xdr:graphicFrame macro="">
      <xdr:nvGraphicFramePr>
        <xdr:cNvPr id="25" name="66 Gráfico">
          <a:extLst>
            <a:ext uri="{FF2B5EF4-FFF2-40B4-BE49-F238E27FC236}">
              <a16:creationId xmlns:a16="http://schemas.microsoft.com/office/drawing/2014/main" id="{00000000-0008-0000-08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906503</xdr:colOff>
      <xdr:row>59</xdr:row>
      <xdr:rowOff>137266</xdr:rowOff>
    </xdr:from>
    <xdr:to>
      <xdr:col>10</xdr:col>
      <xdr:colOff>647797</xdr:colOff>
      <xdr:row>75</xdr:row>
      <xdr:rowOff>72259</xdr:rowOff>
    </xdr:to>
    <xdr:graphicFrame macro="">
      <xdr:nvGraphicFramePr>
        <xdr:cNvPr id="26" name="66 Gráfico">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702711</xdr:colOff>
      <xdr:row>59</xdr:row>
      <xdr:rowOff>164000</xdr:rowOff>
    </xdr:from>
    <xdr:to>
      <xdr:col>15</xdr:col>
      <xdr:colOff>422564</xdr:colOff>
      <xdr:row>75</xdr:row>
      <xdr:rowOff>99011</xdr:rowOff>
    </xdr:to>
    <xdr:graphicFrame macro="">
      <xdr:nvGraphicFramePr>
        <xdr:cNvPr id="27" name="66 Gráfico">
          <a:extLst>
            <a:ext uri="{FF2B5EF4-FFF2-40B4-BE49-F238E27FC236}">
              <a16:creationId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162806</xdr:colOff>
      <xdr:row>29</xdr:row>
      <xdr:rowOff>450158</xdr:rowOff>
    </xdr:from>
    <xdr:to>
      <xdr:col>0</xdr:col>
      <xdr:colOff>351066</xdr:colOff>
      <xdr:row>30</xdr:row>
      <xdr:rowOff>81565</xdr:rowOff>
    </xdr:to>
    <xdr:sp macro="" textlink="">
      <xdr:nvSpPr>
        <xdr:cNvPr id="36" name="25 Triángulo isósceles">
          <a:extLst>
            <a:ext uri="{FF2B5EF4-FFF2-40B4-BE49-F238E27FC236}">
              <a16:creationId xmlns:a16="http://schemas.microsoft.com/office/drawing/2014/main" id="{00000000-0008-0000-0800-000024000000}"/>
            </a:ext>
          </a:extLst>
        </xdr:cNvPr>
        <xdr:cNvSpPr/>
      </xdr:nvSpPr>
      <xdr:spPr>
        <a:xfrm rot="5400000">
          <a:off x="64995" y="6272494"/>
          <a:ext cx="383882"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98773</xdr:colOff>
      <xdr:row>32</xdr:row>
      <xdr:rowOff>125988</xdr:rowOff>
    </xdr:from>
    <xdr:to>
      <xdr:col>15</xdr:col>
      <xdr:colOff>179614</xdr:colOff>
      <xdr:row>41</xdr:row>
      <xdr:rowOff>81164</xdr:rowOff>
    </xdr:to>
    <xdr:sp macro="" textlink="">
      <xdr:nvSpPr>
        <xdr:cNvPr id="37" name="10 Rectángulo">
          <a:extLst>
            <a:ext uri="{FF2B5EF4-FFF2-40B4-BE49-F238E27FC236}">
              <a16:creationId xmlns:a16="http://schemas.microsoft.com/office/drawing/2014/main" id="{00000000-0008-0000-0800-000025000000}"/>
            </a:ext>
          </a:extLst>
        </xdr:cNvPr>
        <xdr:cNvSpPr/>
      </xdr:nvSpPr>
      <xdr:spPr>
        <a:xfrm>
          <a:off x="7928323" y="7812663"/>
          <a:ext cx="7196016" cy="3574676"/>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274865</xdr:colOff>
      <xdr:row>49</xdr:row>
      <xdr:rowOff>37141</xdr:rowOff>
    </xdr:from>
    <xdr:to>
      <xdr:col>8</xdr:col>
      <xdr:colOff>463125</xdr:colOff>
      <xdr:row>51</xdr:row>
      <xdr:rowOff>34341</xdr:rowOff>
    </xdr:to>
    <xdr:sp macro="" textlink="">
      <xdr:nvSpPr>
        <xdr:cNvPr id="41" name="25 Triángulo isósceles">
          <a:extLst>
            <a:ext uri="{FF2B5EF4-FFF2-40B4-BE49-F238E27FC236}">
              <a16:creationId xmlns:a16="http://schemas.microsoft.com/office/drawing/2014/main" id="{00000000-0008-0000-0800-000029000000}"/>
            </a:ext>
          </a:extLst>
        </xdr:cNvPr>
        <xdr:cNvSpPr/>
      </xdr:nvSpPr>
      <xdr:spPr>
        <a:xfrm rot="5400000">
          <a:off x="8009445" y="12838461"/>
          <a:ext cx="378200"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417286</xdr:colOff>
      <xdr:row>3</xdr:row>
      <xdr:rowOff>174625</xdr:rowOff>
    </xdr:from>
    <xdr:to>
      <xdr:col>5</xdr:col>
      <xdr:colOff>95516</xdr:colOff>
      <xdr:row>5</xdr:row>
      <xdr:rowOff>94621</xdr:rowOff>
    </xdr:to>
    <xdr:pic>
      <xdr:nvPicPr>
        <xdr:cNvPr id="43" name="42 Imagen">
          <a:extLst>
            <a:ext uri="{FF2B5EF4-FFF2-40B4-BE49-F238E27FC236}">
              <a16:creationId xmlns:a16="http://schemas.microsoft.com/office/drawing/2014/main" id="{00000000-0008-0000-0800-00002B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258661" y="619125"/>
          <a:ext cx="4123230" cy="300996"/>
        </a:xfrm>
        <a:prstGeom prst="rect">
          <a:avLst/>
        </a:prstGeom>
      </xdr:spPr>
    </xdr:pic>
    <xdr:clientData/>
  </xdr:twoCellAnchor>
  <xdr:twoCellAnchor>
    <xdr:from>
      <xdr:col>0</xdr:col>
      <xdr:colOff>612321</xdr:colOff>
      <xdr:row>32</xdr:row>
      <xdr:rowOff>149678</xdr:rowOff>
    </xdr:from>
    <xdr:to>
      <xdr:col>7</xdr:col>
      <xdr:colOff>923685</xdr:colOff>
      <xdr:row>41</xdr:row>
      <xdr:rowOff>54427</xdr:rowOff>
    </xdr:to>
    <xdr:graphicFrame macro="">
      <xdr:nvGraphicFramePr>
        <xdr:cNvPr id="44" name="Gráfico 27">
          <a:extLst>
            <a:ext uri="{FF2B5EF4-FFF2-40B4-BE49-F238E27FC236}">
              <a16:creationId xmlns:a16="http://schemas.microsoft.com/office/drawing/2014/main" id="{00000000-0008-0000-08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108857</xdr:colOff>
      <xdr:row>32</xdr:row>
      <xdr:rowOff>136070</xdr:rowOff>
    </xdr:from>
    <xdr:to>
      <xdr:col>15</xdr:col>
      <xdr:colOff>178494</xdr:colOff>
      <xdr:row>41</xdr:row>
      <xdr:rowOff>54427</xdr:rowOff>
    </xdr:to>
    <xdr:graphicFrame macro="">
      <xdr:nvGraphicFramePr>
        <xdr:cNvPr id="45" name="Gráfico 27">
          <a:extLst>
            <a:ext uri="{FF2B5EF4-FFF2-40B4-BE49-F238E27FC236}">
              <a16:creationId xmlns:a16="http://schemas.microsoft.com/office/drawing/2014/main" id="{00000000-0008-0000-08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9</xdr:row>
      <xdr:rowOff>176893</xdr:rowOff>
    </xdr:from>
    <xdr:to>
      <xdr:col>17</xdr:col>
      <xdr:colOff>0</xdr:colOff>
      <xdr:row>28</xdr:row>
      <xdr:rowOff>13607</xdr:rowOff>
    </xdr:to>
    <xdr:graphicFrame macro="">
      <xdr:nvGraphicFramePr>
        <xdr:cNvPr id="46" name="Gráfico 27">
          <a:extLst>
            <a:ext uri="{FF2B5EF4-FFF2-40B4-BE49-F238E27FC236}">
              <a16:creationId xmlns:a16="http://schemas.microsoft.com/office/drawing/2014/main" id="{00000000-0008-0000-08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10</xdr:col>
      <xdr:colOff>340175</xdr:colOff>
      <xdr:row>31</xdr:row>
      <xdr:rowOff>272142</xdr:rowOff>
    </xdr:from>
    <xdr:to>
      <xdr:col>13</xdr:col>
      <xdr:colOff>517069</xdr:colOff>
      <xdr:row>32</xdr:row>
      <xdr:rowOff>59866</xdr:rowOff>
    </xdr:to>
    <xdr:pic>
      <xdr:nvPicPr>
        <xdr:cNvPr id="48" name="47 Imagen">
          <a:extLst>
            <a:ext uri="{FF2B5EF4-FFF2-40B4-BE49-F238E27FC236}">
              <a16:creationId xmlns:a16="http://schemas.microsoft.com/office/drawing/2014/main" id="{00000000-0008-0000-0800-000030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0123711" y="6939642"/>
          <a:ext cx="3360965" cy="808260"/>
        </a:xfrm>
        <a:prstGeom prst="rect">
          <a:avLst/>
        </a:prstGeom>
      </xdr:spPr>
    </xdr:pic>
    <xdr:clientData/>
  </xdr:twoCellAnchor>
  <xdr:twoCellAnchor editAs="oneCell">
    <xdr:from>
      <xdr:col>2</xdr:col>
      <xdr:colOff>707571</xdr:colOff>
      <xdr:row>31</xdr:row>
      <xdr:rowOff>240511</xdr:rowOff>
    </xdr:from>
    <xdr:to>
      <xdr:col>6</xdr:col>
      <xdr:colOff>149676</xdr:colOff>
      <xdr:row>32</xdr:row>
      <xdr:rowOff>11823</xdr:rowOff>
    </xdr:to>
    <xdr:pic>
      <xdr:nvPicPr>
        <xdr:cNvPr id="49" name="48 Imagen">
          <a:extLst>
            <a:ext uri="{FF2B5EF4-FFF2-40B4-BE49-F238E27FC236}">
              <a16:creationId xmlns:a16="http://schemas.microsoft.com/office/drawing/2014/main" id="{00000000-0008-0000-0800-000031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422071" y="6908011"/>
          <a:ext cx="3592284" cy="791848"/>
        </a:xfrm>
        <a:prstGeom prst="rect">
          <a:avLst/>
        </a:prstGeom>
      </xdr:spPr>
    </xdr:pic>
    <xdr:clientData/>
  </xdr:twoCellAnchor>
  <xdr:twoCellAnchor editAs="oneCell">
    <xdr:from>
      <xdr:col>11</xdr:col>
      <xdr:colOff>449033</xdr:colOff>
      <xdr:row>54</xdr:row>
      <xdr:rowOff>95250</xdr:rowOff>
    </xdr:from>
    <xdr:to>
      <xdr:col>14</xdr:col>
      <xdr:colOff>571501</xdr:colOff>
      <xdr:row>54</xdr:row>
      <xdr:rowOff>873422</xdr:rowOff>
    </xdr:to>
    <xdr:pic>
      <xdr:nvPicPr>
        <xdr:cNvPr id="50" name="14 Imagen">
          <a:extLst>
            <a:ext uri="{FF2B5EF4-FFF2-40B4-BE49-F238E27FC236}">
              <a16:creationId xmlns:a16="http://schemas.microsoft.com/office/drawing/2014/main" id="{00000000-0008-0000-0800-000032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1457212" y="13756821"/>
          <a:ext cx="3061610" cy="778172"/>
        </a:xfrm>
        <a:prstGeom prst="rect">
          <a:avLst/>
        </a:prstGeom>
      </xdr:spPr>
    </xdr:pic>
    <xdr:clientData/>
  </xdr:twoCellAnchor>
  <xdr:twoCellAnchor editAs="oneCell">
    <xdr:from>
      <xdr:col>6</xdr:col>
      <xdr:colOff>190500</xdr:colOff>
      <xdr:row>54</xdr:row>
      <xdr:rowOff>95250</xdr:rowOff>
    </xdr:from>
    <xdr:to>
      <xdr:col>9</xdr:col>
      <xdr:colOff>666750</xdr:colOff>
      <xdr:row>54</xdr:row>
      <xdr:rowOff>848106</xdr:rowOff>
    </xdr:to>
    <xdr:pic>
      <xdr:nvPicPr>
        <xdr:cNvPr id="51" name="15 Imagen">
          <a:extLst>
            <a:ext uri="{FF2B5EF4-FFF2-40B4-BE49-F238E27FC236}">
              <a16:creationId xmlns:a16="http://schemas.microsoft.com/office/drawing/2014/main" id="{00000000-0008-0000-0800-000033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6055179" y="13756821"/>
          <a:ext cx="3415392" cy="752856"/>
        </a:xfrm>
        <a:prstGeom prst="rect">
          <a:avLst/>
        </a:prstGeom>
      </xdr:spPr>
    </xdr:pic>
    <xdr:clientData/>
  </xdr:twoCellAnchor>
  <xdr:twoCellAnchor editAs="absolute">
    <xdr:from>
      <xdr:col>1</xdr:col>
      <xdr:colOff>278781</xdr:colOff>
      <xdr:row>28</xdr:row>
      <xdr:rowOff>46464</xdr:rowOff>
    </xdr:from>
    <xdr:to>
      <xdr:col>12</xdr:col>
      <xdr:colOff>1006975</xdr:colOff>
      <xdr:row>29</xdr:row>
      <xdr:rowOff>274165</xdr:rowOff>
    </xdr:to>
    <xdr:sp macro="" textlink="">
      <xdr:nvSpPr>
        <xdr:cNvPr id="56" name="CustomShape 1">
          <a:extLst>
            <a:ext uri="{FF2B5EF4-FFF2-40B4-BE49-F238E27FC236}">
              <a16:creationId xmlns:a16="http://schemas.microsoft.com/office/drawing/2014/main" id="{26076079-494D-464C-8D85-943FAFC812B6}"/>
            </a:ext>
          </a:extLst>
        </xdr:cNvPr>
        <xdr:cNvSpPr/>
      </xdr:nvSpPr>
      <xdr:spPr>
        <a:xfrm>
          <a:off x="1115122" y="5451708"/>
          <a:ext cx="13536609" cy="413555"/>
        </a:xfrm>
        <a:prstGeom prst="rect">
          <a:avLst/>
        </a:prstGeom>
      </xdr:spPr>
      <xdr:txBody>
        <a:bodyPr lIns="90000" tIns="45000" rIns="90000" bIns="45000"/>
        <a:lstStyle/>
        <a:p>
          <a:r>
            <a:rPr lang="es-CO" sz="1100">
              <a:solidFill>
                <a:srgbClr val="808080"/>
              </a:solidFill>
              <a:latin typeface="Gill Sans MT"/>
            </a:rPr>
            <a:t>Fuente: Sistema de información geográfica –SIGIDU-. Diciembre 31 de 2020.</a:t>
          </a:r>
          <a:endParaRPr sz="1400"/>
        </a:p>
        <a:p>
          <a:r>
            <a:rPr lang="es-CO" sz="1100">
              <a:solidFill>
                <a:srgbClr val="808080"/>
              </a:solidFill>
              <a:latin typeface="Gill Sans MT"/>
            </a:rPr>
            <a:t>Las cifras presentadas en la gráfica pueden diferir de las fuentes originales de los datos por efecto de redondeo.</a:t>
          </a:r>
          <a:endParaRPr sz="1400"/>
        </a:p>
      </xdr:txBody>
    </xdr:sp>
    <xdr:clientData/>
  </xdr:twoCellAnchor>
  <xdr:twoCellAnchor editAs="absolute">
    <xdr:from>
      <xdr:col>1</xdr:col>
      <xdr:colOff>0</xdr:colOff>
      <xdr:row>42</xdr:row>
      <xdr:rowOff>0</xdr:rowOff>
    </xdr:from>
    <xdr:to>
      <xdr:col>6</xdr:col>
      <xdr:colOff>955914</xdr:colOff>
      <xdr:row>44</xdr:row>
      <xdr:rowOff>31190</xdr:rowOff>
    </xdr:to>
    <xdr:sp macro="" textlink="">
      <xdr:nvSpPr>
        <xdr:cNvPr id="57" name="CustomShape 1">
          <a:extLst>
            <a:ext uri="{FF2B5EF4-FFF2-40B4-BE49-F238E27FC236}">
              <a16:creationId xmlns:a16="http://schemas.microsoft.com/office/drawing/2014/main" id="{CE3ED36D-F777-A34C-8E1A-558CE50C3DAD}"/>
            </a:ext>
          </a:extLst>
        </xdr:cNvPr>
        <xdr:cNvSpPr/>
      </xdr:nvSpPr>
      <xdr:spPr>
        <a:xfrm>
          <a:off x="833011" y="11498280"/>
          <a:ext cx="6814301"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por efecto de redondeo.</a:t>
          </a:r>
          <a:endParaRPr sz="1050"/>
        </a:p>
      </xdr:txBody>
    </xdr:sp>
    <xdr:clientData/>
  </xdr:twoCellAnchor>
  <xdr:twoCellAnchor editAs="absolute">
    <xdr:from>
      <xdr:col>8</xdr:col>
      <xdr:colOff>327741</xdr:colOff>
      <xdr:row>41</xdr:row>
      <xdr:rowOff>150215</xdr:rowOff>
    </xdr:from>
    <xdr:to>
      <xdr:col>17</xdr:col>
      <xdr:colOff>0</xdr:colOff>
      <xdr:row>43</xdr:row>
      <xdr:rowOff>181405</xdr:rowOff>
    </xdr:to>
    <xdr:sp macro="" textlink="">
      <xdr:nvSpPr>
        <xdr:cNvPr id="58" name="CustomShape 1">
          <a:extLst>
            <a:ext uri="{FF2B5EF4-FFF2-40B4-BE49-F238E27FC236}">
              <a16:creationId xmlns:a16="http://schemas.microsoft.com/office/drawing/2014/main" id="{D74BF378-6D38-244D-873B-9339C67D9CB1}"/>
            </a:ext>
          </a:extLst>
        </xdr:cNvPr>
        <xdr:cNvSpPr/>
      </xdr:nvSpPr>
      <xdr:spPr>
        <a:xfrm>
          <a:off x="9258709" y="11457312"/>
          <a:ext cx="8671505"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por efecto de redondeo.</a:t>
          </a:r>
          <a:endParaRPr sz="1050"/>
        </a:p>
      </xdr:txBody>
    </xdr:sp>
    <xdr:clientData/>
  </xdr:twoCellAnchor>
  <xdr:twoCellAnchor editAs="absolute">
    <xdr:from>
      <xdr:col>0</xdr:col>
      <xdr:colOff>778387</xdr:colOff>
      <xdr:row>75</xdr:row>
      <xdr:rowOff>95591</xdr:rowOff>
    </xdr:from>
    <xdr:to>
      <xdr:col>15</xdr:col>
      <xdr:colOff>158750</xdr:colOff>
      <xdr:row>77</xdr:row>
      <xdr:rowOff>126780</xdr:rowOff>
    </xdr:to>
    <xdr:sp macro="" textlink="">
      <xdr:nvSpPr>
        <xdr:cNvPr id="59" name="CustomShape 1">
          <a:extLst>
            <a:ext uri="{FF2B5EF4-FFF2-40B4-BE49-F238E27FC236}">
              <a16:creationId xmlns:a16="http://schemas.microsoft.com/office/drawing/2014/main" id="{2DD13851-6017-4F42-85BD-716B18DF6C68}"/>
            </a:ext>
          </a:extLst>
        </xdr:cNvPr>
        <xdr:cNvSpPr/>
      </xdr:nvSpPr>
      <xdr:spPr>
        <a:xfrm>
          <a:off x="778387" y="18796341"/>
          <a:ext cx="16334863" cy="412189"/>
        </a:xfrm>
        <a:prstGeom prst="rect">
          <a:avLst/>
        </a:prstGeom>
      </xdr:spPr>
      <xdr:txBody>
        <a:bodyPr lIns="90000" tIns="45000" rIns="90000" bIns="45000"/>
        <a:lstStyle/>
        <a:p>
          <a:pPr algn="ctr"/>
          <a:r>
            <a:rPr lang="es-CO" sz="1100">
              <a:solidFill>
                <a:srgbClr val="808080"/>
              </a:solidFill>
              <a:latin typeface="Gill Sans MT"/>
            </a:rPr>
            <a:t>Fuente: Sistema de información geográfica –SIGIDU-. Diciembre 31 de 2020.</a:t>
          </a:r>
          <a:endParaRPr sz="1100"/>
        </a:p>
        <a:p>
          <a:pPr algn="ctr"/>
          <a:r>
            <a:rPr lang="es-CO" sz="1100">
              <a:solidFill>
                <a:srgbClr val="808080"/>
              </a:solidFill>
              <a:latin typeface="Gill Sans MT"/>
            </a:rPr>
            <a:t>Las cifras presentadas en la gráfica pueden diferir de las fuentes originales de los datos por efecto de redondeo.</a:t>
          </a:r>
          <a:endParaRPr sz="1100"/>
        </a:p>
      </xdr:txBody>
    </xdr:sp>
    <xdr:clientData/>
  </xdr:twoCellAnchor>
  <xdr:twoCellAnchor editAs="oneCell">
    <xdr:from>
      <xdr:col>8</xdr:col>
      <xdr:colOff>632731</xdr:colOff>
      <xdr:row>47</xdr:row>
      <xdr:rowOff>20410</xdr:rowOff>
    </xdr:from>
    <xdr:to>
      <xdr:col>15</xdr:col>
      <xdr:colOff>40821</xdr:colOff>
      <xdr:row>53</xdr:row>
      <xdr:rowOff>95250</xdr:rowOff>
    </xdr:to>
    <mc:AlternateContent xmlns:mc="http://schemas.openxmlformats.org/markup-compatibility/2006" xmlns:a14="http://schemas.microsoft.com/office/drawing/2010/main">
      <mc:Choice Requires="a14">
        <xdr:graphicFrame macro="">
          <xdr:nvGraphicFramePr>
            <xdr:cNvPr id="47" name="Localidad 6">
              <a:extLst>
                <a:ext uri="{FF2B5EF4-FFF2-40B4-BE49-F238E27FC236}">
                  <a16:creationId xmlns:a16="http://schemas.microsoft.com/office/drawing/2014/main" id="{00000000-0008-0000-0800-00002F000000}"/>
                </a:ext>
              </a:extLst>
            </xdr:cNvPr>
            <xdr:cNvGraphicFramePr/>
          </xdr:nvGraphicFramePr>
          <xdr:xfrm>
            <a:off x="0" y="0"/>
            <a:ext cx="0" cy="0"/>
          </xdr:xfrm>
          <a:graphic>
            <a:graphicData uri="http://schemas.microsoft.com/office/drawing/2010/slicer">
              <sle:slicer xmlns:sle="http://schemas.microsoft.com/office/drawing/2010/slicer" name="Localidad 6"/>
            </a:graphicData>
          </a:graphic>
        </xdr:graphicFrame>
      </mc:Choice>
      <mc:Fallback xmlns="">
        <xdr:sp macro="" textlink="">
          <xdr:nvSpPr>
            <xdr:cNvPr id="0" name=""/>
            <xdr:cNvSpPr>
              <a:spLocks noTextEdit="1"/>
            </xdr:cNvSpPr>
          </xdr:nvSpPr>
          <xdr:spPr>
            <a:xfrm>
              <a:off x="9522731" y="12260035"/>
              <a:ext cx="7472590" cy="1281340"/>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14</xdr:col>
      <xdr:colOff>505733</xdr:colOff>
      <xdr:row>2</xdr:row>
      <xdr:rowOff>0</xdr:rowOff>
    </xdr:from>
    <xdr:to>
      <xdr:col>15</xdr:col>
      <xdr:colOff>550931</xdr:colOff>
      <xdr:row>6</xdr:row>
      <xdr:rowOff>46434</xdr:rowOff>
    </xdr:to>
    <xdr:grpSp>
      <xdr:nvGrpSpPr>
        <xdr:cNvPr id="30" name="Group 22">
          <a:extLst>
            <a:ext uri="{FF2B5EF4-FFF2-40B4-BE49-F238E27FC236}">
              <a16:creationId xmlns:a16="http://schemas.microsoft.com/office/drawing/2014/main" id="{00000000-0008-0000-0800-00001E000000}"/>
            </a:ext>
          </a:extLst>
        </xdr:cNvPr>
        <xdr:cNvGrpSpPr/>
      </xdr:nvGrpSpPr>
      <xdr:grpSpPr>
        <a:xfrm>
          <a:off x="14453054" y="258536"/>
          <a:ext cx="1024913" cy="808434"/>
          <a:chOff x="12070592" y="119880"/>
          <a:chExt cx="1021936" cy="768739"/>
        </a:xfrm>
      </xdr:grpSpPr>
      <xdr:pic>
        <xdr:nvPicPr>
          <xdr:cNvPr id="31" name="30 Imagen">
            <a:hlinkClick xmlns:r="http://schemas.openxmlformats.org/officeDocument/2006/relationships" r:id="rId16" tooltip=" "/>
            <a:extLst>
              <a:ext uri="{FF2B5EF4-FFF2-40B4-BE49-F238E27FC236}">
                <a16:creationId xmlns:a16="http://schemas.microsoft.com/office/drawing/2014/main" id="{00000000-0008-0000-0800-00001F000000}"/>
              </a:ext>
            </a:extLst>
          </xdr:cNvPr>
          <xdr:cNvPicPr/>
        </xdr:nvPicPr>
        <xdr:blipFill>
          <a:blip xmlns:r="http://schemas.openxmlformats.org/officeDocument/2006/relationships" r:embed="rId17"/>
          <a:stretch>
            <a:fillRect/>
          </a:stretch>
        </xdr:blipFill>
        <xdr:spPr>
          <a:xfrm>
            <a:off x="12070592" y="119880"/>
            <a:ext cx="1021936" cy="768739"/>
          </a:xfrm>
          <a:prstGeom prst="rect">
            <a:avLst/>
          </a:prstGeom>
        </xdr:spPr>
      </xdr:pic>
      <xdr:sp macro="" textlink="">
        <xdr:nvSpPr>
          <xdr:cNvPr id="32" name="CustomShape 1">
            <a:hlinkClick xmlns:r="http://schemas.openxmlformats.org/officeDocument/2006/relationships" r:id="rId16" tooltip=" "/>
            <a:extLst>
              <a:ext uri="{FF2B5EF4-FFF2-40B4-BE49-F238E27FC236}">
                <a16:creationId xmlns:a16="http://schemas.microsoft.com/office/drawing/2014/main" id="{00000000-0008-0000-0800-000020000000}"/>
              </a:ext>
            </a:extLst>
          </xdr:cNvPr>
          <xdr:cNvSpPr/>
        </xdr:nvSpPr>
        <xdr:spPr>
          <a:xfrm>
            <a:off x="12139676" y="188912"/>
            <a:ext cx="575219" cy="254769"/>
          </a:xfrm>
          <a:prstGeom prst="rect">
            <a:avLst/>
          </a:prstGeom>
        </xdr:spPr>
        <xdr:txBody>
          <a:bodyPr lIns="90000" tIns="45000" rIns="90000" bIns="45000"/>
          <a:lstStyle/>
          <a:p>
            <a:r>
              <a:rPr lang="es-CO" sz="1100" b="1">
                <a:solidFill>
                  <a:srgbClr val="FFFFFF"/>
                </a:solidFill>
                <a:latin typeface="Calibri"/>
              </a:rPr>
              <a:t>Inicio</a:t>
            </a:r>
            <a:endParaRPr/>
          </a:p>
        </xdr:txBody>
      </xdr:sp>
    </xdr:grpSp>
    <xdr:clientData/>
  </xdr:twoCellAnchor>
  <xdr:twoCellAnchor>
    <xdr:from>
      <xdr:col>7</xdr:col>
      <xdr:colOff>187015</xdr:colOff>
      <xdr:row>3</xdr:row>
      <xdr:rowOff>43367</xdr:rowOff>
    </xdr:from>
    <xdr:to>
      <xdr:col>11</xdr:col>
      <xdr:colOff>127000</xdr:colOff>
      <xdr:row>4</xdr:row>
      <xdr:rowOff>174625</xdr:rowOff>
    </xdr:to>
    <xdr:sp macro="" textlink="">
      <xdr:nvSpPr>
        <xdr:cNvPr id="52" name="CuadroTexto 51">
          <a:extLst>
            <a:ext uri="{FF2B5EF4-FFF2-40B4-BE49-F238E27FC236}">
              <a16:creationId xmlns:a16="http://schemas.microsoft.com/office/drawing/2014/main" id="{7885E9EC-1FA0-449F-905E-0904B2C9BF67}"/>
            </a:ext>
          </a:extLst>
        </xdr:cNvPr>
        <xdr:cNvSpPr txBox="1"/>
      </xdr:nvSpPr>
      <xdr:spPr>
        <a:xfrm>
          <a:off x="7045015" y="487867"/>
          <a:ext cx="4115110" cy="3217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a:solidFill>
                <a:schemeClr val="bg1">
                  <a:lumMod val="50000"/>
                </a:schemeClr>
              </a:solidFill>
              <a:latin typeface="Gill Sans MT" panose="020B0502020104020203" pitchFamily="34" charset="0"/>
            </a:rPr>
            <a:t>Corte de información:</a:t>
          </a:r>
          <a:r>
            <a:rPr lang="es-CO" sz="1600" baseline="0">
              <a:solidFill>
                <a:schemeClr val="bg1">
                  <a:lumMod val="50000"/>
                </a:schemeClr>
              </a:solidFill>
              <a:latin typeface="Gill Sans MT" panose="020B0502020104020203" pitchFamily="34" charset="0"/>
            </a:rPr>
            <a:t> 31 de diciembre 2020</a:t>
          </a:r>
          <a:endParaRPr lang="es-CO" sz="1600">
            <a:solidFill>
              <a:schemeClr val="bg1">
                <a:lumMod val="50000"/>
              </a:schemeClr>
            </a:solidFill>
            <a:latin typeface="Gill Sans MT" panose="020B0502020104020203"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102408</xdr:colOff>
      <xdr:row>87</xdr:row>
      <xdr:rowOff>32495</xdr:rowOff>
    </xdr:from>
    <xdr:to>
      <xdr:col>13</xdr:col>
      <xdr:colOff>620859</xdr:colOff>
      <xdr:row>106</xdr:row>
      <xdr:rowOff>182094</xdr:rowOff>
    </xdr:to>
    <xdr:grpSp>
      <xdr:nvGrpSpPr>
        <xdr:cNvPr id="38" name="16 Grupo">
          <a:extLst>
            <a:ext uri="{FF2B5EF4-FFF2-40B4-BE49-F238E27FC236}">
              <a16:creationId xmlns:a16="http://schemas.microsoft.com/office/drawing/2014/main" id="{00000000-0008-0000-0900-000026000000}"/>
            </a:ext>
          </a:extLst>
        </xdr:cNvPr>
        <xdr:cNvGrpSpPr/>
      </xdr:nvGrpSpPr>
      <xdr:grpSpPr>
        <a:xfrm>
          <a:off x="102408" y="18161745"/>
          <a:ext cx="8725826" cy="4277099"/>
          <a:chOff x="-2" y="14650714"/>
          <a:chExt cx="13524365" cy="4440072"/>
        </a:xfrm>
      </xdr:grpSpPr>
      <xdr:graphicFrame macro="">
        <xdr:nvGraphicFramePr>
          <xdr:cNvPr id="39" name="66 Gráfico">
            <a:extLst>
              <a:ext uri="{FF2B5EF4-FFF2-40B4-BE49-F238E27FC236}">
                <a16:creationId xmlns:a16="http://schemas.microsoft.com/office/drawing/2014/main" id="{00000000-0008-0000-0900-000027000000}"/>
              </a:ext>
            </a:extLst>
          </xdr:cNvPr>
          <xdr:cNvGraphicFramePr>
            <a:graphicFrameLocks/>
          </xdr:cNvGraphicFramePr>
        </xdr:nvGraphicFramePr>
        <xdr:xfrm>
          <a:off x="-2" y="14650714"/>
          <a:ext cx="13524365" cy="4090858"/>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40" name="14 Imagen">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203265" y="18545737"/>
            <a:ext cx="4817922" cy="545049"/>
          </a:xfrm>
          <a:prstGeom prst="rect">
            <a:avLst/>
          </a:prstGeom>
        </xdr:spPr>
      </xdr:pic>
      <xdr:pic>
        <xdr:nvPicPr>
          <xdr:cNvPr id="41" name="15 Imagen">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151148" y="18544868"/>
            <a:ext cx="5446903" cy="539190"/>
          </a:xfrm>
          <a:prstGeom prst="rect">
            <a:avLst/>
          </a:prstGeom>
        </xdr:spPr>
      </xdr:pic>
    </xdr:grpSp>
    <xdr:clientData/>
  </xdr:twoCellAnchor>
  <xdr:twoCellAnchor>
    <xdr:from>
      <xdr:col>0</xdr:col>
      <xdr:colOff>0</xdr:colOff>
      <xdr:row>43</xdr:row>
      <xdr:rowOff>158750</xdr:rowOff>
    </xdr:from>
    <xdr:to>
      <xdr:col>22</xdr:col>
      <xdr:colOff>0</xdr:colOff>
      <xdr:row>64</xdr:row>
      <xdr:rowOff>154215</xdr:rowOff>
    </xdr:to>
    <xdr:graphicFrame macro="">
      <xdr:nvGraphicFramePr>
        <xdr:cNvPr id="4" name="Gráfico 27">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19048</xdr:colOff>
      <xdr:row>5</xdr:row>
      <xdr:rowOff>115507</xdr:rowOff>
    </xdr:from>
    <xdr:to>
      <xdr:col>20</xdr:col>
      <xdr:colOff>641757</xdr:colOff>
      <xdr:row>6</xdr:row>
      <xdr:rowOff>18677</xdr:rowOff>
    </xdr:to>
    <xdr:sp macro="" textlink="">
      <xdr:nvSpPr>
        <xdr:cNvPr id="7" name="CustomShape 1">
          <a:extLst>
            <a:ext uri="{FF2B5EF4-FFF2-40B4-BE49-F238E27FC236}">
              <a16:creationId xmlns:a16="http://schemas.microsoft.com/office/drawing/2014/main" id="{00000000-0008-0000-0900-000007000000}"/>
            </a:ext>
          </a:extLst>
        </xdr:cNvPr>
        <xdr:cNvSpPr/>
      </xdr:nvSpPr>
      <xdr:spPr>
        <a:xfrm>
          <a:off x="19048" y="1049331"/>
          <a:ext cx="20195650" cy="89934"/>
        </a:xfrm>
        <a:prstGeom prst="rect">
          <a:avLst/>
        </a:prstGeom>
        <a:solidFill>
          <a:srgbClr val="92D050"/>
        </a:solidFill>
      </xdr:spPr>
    </xdr:sp>
    <xdr:clientData/>
  </xdr:twoCellAnchor>
  <xdr:twoCellAnchor editAs="absolute">
    <xdr:from>
      <xdr:col>4</xdr:col>
      <xdr:colOff>3475</xdr:colOff>
      <xdr:row>62</xdr:row>
      <xdr:rowOff>91080</xdr:rowOff>
    </xdr:from>
    <xdr:to>
      <xdr:col>4</xdr:col>
      <xdr:colOff>220366</xdr:colOff>
      <xdr:row>63</xdr:row>
      <xdr:rowOff>156897</xdr:rowOff>
    </xdr:to>
    <xdr:sp macro="" textlink="">
      <xdr:nvSpPr>
        <xdr:cNvPr id="8" name="CustomShape 1">
          <a:extLst>
            <a:ext uri="{FF2B5EF4-FFF2-40B4-BE49-F238E27FC236}">
              <a16:creationId xmlns:a16="http://schemas.microsoft.com/office/drawing/2014/main" id="{00000000-0008-0000-0900-000008000000}"/>
            </a:ext>
          </a:extLst>
        </xdr:cNvPr>
        <xdr:cNvSpPr/>
      </xdr:nvSpPr>
      <xdr:spPr>
        <a:xfrm>
          <a:off x="2682482" y="12044955"/>
          <a:ext cx="216891" cy="256317"/>
        </a:xfrm>
        <a:prstGeom prst="rect">
          <a:avLst/>
        </a:prstGeom>
      </xdr:spPr>
      <xdr:txBody>
        <a:bodyPr wrap="none" lIns="90000" tIns="45000" rIns="90000" bIns="45000"/>
        <a:lstStyle/>
        <a:p>
          <a:pPr>
            <a:lnSpc>
              <a:spcPct val="100000"/>
            </a:lnSpc>
          </a:pPr>
          <a:r>
            <a:rPr lang="es-CO" sz="1100">
              <a:solidFill>
                <a:srgbClr val="000000"/>
              </a:solidFill>
              <a:latin typeface="Calibri"/>
            </a:rPr>
            <a:t> </a:t>
          </a:r>
          <a:endParaRPr/>
        </a:p>
      </xdr:txBody>
    </xdr:sp>
    <xdr:clientData/>
  </xdr:twoCellAnchor>
  <xdr:twoCellAnchor editAs="absolute">
    <xdr:from>
      <xdr:col>15</xdr:col>
      <xdr:colOff>1141437</xdr:colOff>
      <xdr:row>0</xdr:row>
      <xdr:rowOff>176400</xdr:rowOff>
    </xdr:from>
    <xdr:to>
      <xdr:col>16</xdr:col>
      <xdr:colOff>150580</xdr:colOff>
      <xdr:row>2</xdr:row>
      <xdr:rowOff>30400</xdr:rowOff>
    </xdr:to>
    <xdr:sp macro="" textlink="">
      <xdr:nvSpPr>
        <xdr:cNvPr id="9" name="CustomShape 1">
          <a:extLst>
            <a:ext uri="{FF2B5EF4-FFF2-40B4-BE49-F238E27FC236}">
              <a16:creationId xmlns:a16="http://schemas.microsoft.com/office/drawing/2014/main" id="{00000000-0008-0000-0900-000009000000}"/>
            </a:ext>
          </a:extLst>
        </xdr:cNvPr>
        <xdr:cNvSpPr/>
      </xdr:nvSpPr>
      <xdr:spPr>
        <a:xfrm>
          <a:off x="12071461" y="176400"/>
          <a:ext cx="567939" cy="235000"/>
        </a:xfrm>
        <a:prstGeom prst="rect">
          <a:avLst/>
        </a:prstGeom>
      </xdr:spPr>
      <xdr:txBody>
        <a:bodyPr lIns="90000" tIns="45000" rIns="90000" bIns="45000"/>
        <a:lstStyle/>
        <a:p>
          <a:r>
            <a:rPr lang="es-CO" sz="1100" b="1">
              <a:solidFill>
                <a:srgbClr val="FFFFFF"/>
              </a:solidFill>
              <a:latin typeface="Calibri"/>
            </a:rPr>
            <a:t>Inicio</a:t>
          </a:r>
          <a:endParaRPr/>
        </a:p>
      </xdr:txBody>
    </xdr:sp>
    <xdr:clientData/>
  </xdr:twoCellAnchor>
  <xdr:twoCellAnchor editAs="oneCell">
    <xdr:from>
      <xdr:col>0</xdr:col>
      <xdr:colOff>262388</xdr:colOff>
      <xdr:row>0</xdr:row>
      <xdr:rowOff>181711</xdr:rowOff>
    </xdr:from>
    <xdr:to>
      <xdr:col>1</xdr:col>
      <xdr:colOff>586178</xdr:colOff>
      <xdr:row>3</xdr:row>
      <xdr:rowOff>151181</xdr:rowOff>
    </xdr:to>
    <xdr:pic>
      <xdr:nvPicPr>
        <xdr:cNvPr id="10" name="26 Imagen">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62388" y="181711"/>
          <a:ext cx="914340" cy="540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1089772</xdr:colOff>
      <xdr:row>75</xdr:row>
      <xdr:rowOff>182805</xdr:rowOff>
    </xdr:from>
    <xdr:to>
      <xdr:col>16</xdr:col>
      <xdr:colOff>841975</xdr:colOff>
      <xdr:row>79</xdr:row>
      <xdr:rowOff>68265</xdr:rowOff>
    </xdr:to>
    <xdr:pic>
      <xdr:nvPicPr>
        <xdr:cNvPr id="15" name="29 Imagen">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6"/>
        <a:stretch>
          <a:fillRect/>
        </a:stretch>
      </xdr:blipFill>
      <xdr:spPr>
        <a:xfrm>
          <a:off x="9257460" y="15208493"/>
          <a:ext cx="3990072" cy="642017"/>
        </a:xfrm>
        <a:prstGeom prst="rect">
          <a:avLst/>
        </a:prstGeom>
      </xdr:spPr>
    </xdr:pic>
    <xdr:clientData/>
  </xdr:twoCellAnchor>
  <xdr:twoCellAnchor>
    <xdr:from>
      <xdr:col>0</xdr:col>
      <xdr:colOff>173867</xdr:colOff>
      <xdr:row>79</xdr:row>
      <xdr:rowOff>182095</xdr:rowOff>
    </xdr:from>
    <xdr:to>
      <xdr:col>13</xdr:col>
      <xdr:colOff>462643</xdr:colOff>
      <xdr:row>107</xdr:row>
      <xdr:rowOff>140072</xdr:rowOff>
    </xdr:to>
    <xdr:sp macro="" textlink="">
      <xdr:nvSpPr>
        <xdr:cNvPr id="16" name="10 Rectángulo">
          <a:extLst>
            <a:ext uri="{FF2B5EF4-FFF2-40B4-BE49-F238E27FC236}">
              <a16:creationId xmlns:a16="http://schemas.microsoft.com/office/drawing/2014/main" id="{00000000-0008-0000-0900-000010000000}"/>
            </a:ext>
          </a:extLst>
        </xdr:cNvPr>
        <xdr:cNvSpPr/>
      </xdr:nvSpPr>
      <xdr:spPr>
        <a:xfrm>
          <a:off x="173867" y="15789488"/>
          <a:ext cx="8466669" cy="6720727"/>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7425</xdr:colOff>
      <xdr:row>113</xdr:row>
      <xdr:rowOff>9383</xdr:rowOff>
    </xdr:from>
    <xdr:ext cx="8043292" cy="524695"/>
    <xdr:sp macro="" textlink="">
      <xdr:nvSpPr>
        <xdr:cNvPr id="17" name="33 CuadroTexto">
          <a:extLst>
            <a:ext uri="{FF2B5EF4-FFF2-40B4-BE49-F238E27FC236}">
              <a16:creationId xmlns:a16="http://schemas.microsoft.com/office/drawing/2014/main" id="{00000000-0008-0000-0900-000011000000}"/>
            </a:ext>
          </a:extLst>
        </xdr:cNvPr>
        <xdr:cNvSpPr txBox="1"/>
      </xdr:nvSpPr>
      <xdr:spPr>
        <a:xfrm>
          <a:off x="5055675" y="23808276"/>
          <a:ext cx="8043292" cy="524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800" b="1">
              <a:solidFill>
                <a:schemeClr val="tx1">
                  <a:lumMod val="50000"/>
                  <a:lumOff val="50000"/>
                </a:schemeClr>
              </a:solidFill>
              <a:latin typeface="Gill Sans MT Condensed" panose="020B0506020104020203" pitchFamily="34" charset="0"/>
            </a:rPr>
            <a:t>Subdirección General de Desarrollo</a:t>
          </a:r>
          <a:r>
            <a:rPr lang="es-CO" sz="2800" b="1" baseline="0">
              <a:solidFill>
                <a:schemeClr val="tx1">
                  <a:lumMod val="50000"/>
                  <a:lumOff val="50000"/>
                </a:schemeClr>
              </a:solidFill>
              <a:latin typeface="Gill Sans MT Condensed" panose="020B0506020104020203" pitchFamily="34" charset="0"/>
            </a:rPr>
            <a:t> Urbano - Dirección Técnica Estratégica</a:t>
          </a:r>
          <a:endParaRPr lang="es-CO" sz="2800" b="1">
            <a:solidFill>
              <a:schemeClr val="tx1">
                <a:lumMod val="50000"/>
                <a:lumOff val="50000"/>
              </a:schemeClr>
            </a:solidFill>
            <a:latin typeface="Gill Sans MT Condensed" panose="020B0506020104020203" pitchFamily="34" charset="0"/>
          </a:endParaRPr>
        </a:p>
      </xdr:txBody>
    </xdr:sp>
    <xdr:clientData/>
  </xdr:oneCellAnchor>
  <xdr:twoCellAnchor editAs="oneCell">
    <xdr:from>
      <xdr:col>0</xdr:col>
      <xdr:colOff>476249</xdr:colOff>
      <xdr:row>40</xdr:row>
      <xdr:rowOff>126067</xdr:rowOff>
    </xdr:from>
    <xdr:to>
      <xdr:col>5</xdr:col>
      <xdr:colOff>632332</xdr:colOff>
      <xdr:row>43</xdr:row>
      <xdr:rowOff>39509</xdr:rowOff>
    </xdr:to>
    <xdr:pic>
      <xdr:nvPicPr>
        <xdr:cNvPr id="18" name="33 Imagen">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76249" y="7888942"/>
          <a:ext cx="3245224" cy="484942"/>
        </a:xfrm>
        <a:prstGeom prst="rect">
          <a:avLst/>
        </a:prstGeom>
      </xdr:spPr>
    </xdr:pic>
    <xdr:clientData/>
  </xdr:twoCellAnchor>
  <xdr:twoCellAnchor>
    <xdr:from>
      <xdr:col>0</xdr:col>
      <xdr:colOff>125321</xdr:colOff>
      <xdr:row>43</xdr:row>
      <xdr:rowOff>140074</xdr:rowOff>
    </xdr:from>
    <xdr:to>
      <xdr:col>20</xdr:col>
      <xdr:colOff>452439</xdr:colOff>
      <xdr:row>74</xdr:row>
      <xdr:rowOff>353785</xdr:rowOff>
    </xdr:to>
    <xdr:sp macro="" textlink="">
      <xdr:nvSpPr>
        <xdr:cNvPr id="19" name="10 Rectángulo">
          <a:extLst>
            <a:ext uri="{FF2B5EF4-FFF2-40B4-BE49-F238E27FC236}">
              <a16:creationId xmlns:a16="http://schemas.microsoft.com/office/drawing/2014/main" id="{00000000-0008-0000-0900-000013000000}"/>
            </a:ext>
          </a:extLst>
        </xdr:cNvPr>
        <xdr:cNvSpPr/>
      </xdr:nvSpPr>
      <xdr:spPr>
        <a:xfrm>
          <a:off x="125321" y="8481253"/>
          <a:ext cx="17390475" cy="6132818"/>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210110</xdr:colOff>
      <xdr:row>41</xdr:row>
      <xdr:rowOff>14007</xdr:rowOff>
    </xdr:from>
    <xdr:to>
      <xdr:col>0</xdr:col>
      <xdr:colOff>398370</xdr:colOff>
      <xdr:row>43</xdr:row>
      <xdr:rowOff>0</xdr:rowOff>
    </xdr:to>
    <xdr:sp macro="" textlink="">
      <xdr:nvSpPr>
        <xdr:cNvPr id="20" name="25 Triángulo isósceles">
          <a:extLst>
            <a:ext uri="{FF2B5EF4-FFF2-40B4-BE49-F238E27FC236}">
              <a16:creationId xmlns:a16="http://schemas.microsoft.com/office/drawing/2014/main" id="{00000000-0008-0000-0900-000014000000}"/>
            </a:ext>
          </a:extLst>
        </xdr:cNvPr>
        <xdr:cNvSpPr/>
      </xdr:nvSpPr>
      <xdr:spPr>
        <a:xfrm rot="5400000">
          <a:off x="120743" y="8056749"/>
          <a:ext cx="366993"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210110</xdr:colOff>
      <xdr:row>76</xdr:row>
      <xdr:rowOff>168089</xdr:rowOff>
    </xdr:from>
    <xdr:to>
      <xdr:col>0</xdr:col>
      <xdr:colOff>398370</xdr:colOff>
      <xdr:row>78</xdr:row>
      <xdr:rowOff>154083</xdr:rowOff>
    </xdr:to>
    <xdr:sp macro="" textlink="">
      <xdr:nvSpPr>
        <xdr:cNvPr id="21" name="25 Triángulo isósceles">
          <a:extLst>
            <a:ext uri="{FF2B5EF4-FFF2-40B4-BE49-F238E27FC236}">
              <a16:creationId xmlns:a16="http://schemas.microsoft.com/office/drawing/2014/main" id="{00000000-0008-0000-0900-000015000000}"/>
            </a:ext>
          </a:extLst>
        </xdr:cNvPr>
        <xdr:cNvSpPr/>
      </xdr:nvSpPr>
      <xdr:spPr>
        <a:xfrm rot="5400000">
          <a:off x="120743" y="13544831"/>
          <a:ext cx="366994"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112</xdr:row>
      <xdr:rowOff>31214</xdr:rowOff>
    </xdr:from>
    <xdr:to>
      <xdr:col>21</xdr:col>
      <xdr:colOff>0</xdr:colOff>
      <xdr:row>112</xdr:row>
      <xdr:rowOff>123665</xdr:rowOff>
    </xdr:to>
    <xdr:sp macro="" textlink="">
      <xdr:nvSpPr>
        <xdr:cNvPr id="23" name="7 Rectángulo">
          <a:extLst>
            <a:ext uri="{FF2B5EF4-FFF2-40B4-BE49-F238E27FC236}">
              <a16:creationId xmlns:a16="http://schemas.microsoft.com/office/drawing/2014/main" id="{00000000-0008-0000-0900-000017000000}"/>
            </a:ext>
          </a:extLst>
        </xdr:cNvPr>
        <xdr:cNvSpPr/>
      </xdr:nvSpPr>
      <xdr:spPr>
        <a:xfrm>
          <a:off x="0" y="23639607"/>
          <a:ext cx="18015857" cy="92451"/>
        </a:xfrm>
        <a:prstGeom prst="rect">
          <a:avLst/>
        </a:prstGeom>
        <a:solidFill>
          <a:srgbClr val="92D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168089</xdr:colOff>
      <xdr:row>24</xdr:row>
      <xdr:rowOff>91223</xdr:rowOff>
    </xdr:from>
    <xdr:to>
      <xdr:col>0</xdr:col>
      <xdr:colOff>510989</xdr:colOff>
      <xdr:row>27</xdr:row>
      <xdr:rowOff>120334</xdr:rowOff>
    </xdr:to>
    <xdr:sp macro="" textlink="">
      <xdr:nvSpPr>
        <xdr:cNvPr id="24" name="25 Triángulo isósceles">
          <a:extLst>
            <a:ext uri="{FF2B5EF4-FFF2-40B4-BE49-F238E27FC236}">
              <a16:creationId xmlns:a16="http://schemas.microsoft.com/office/drawing/2014/main" id="{00000000-0008-0000-0900-000018000000}"/>
            </a:ext>
          </a:extLst>
        </xdr:cNvPr>
        <xdr:cNvSpPr/>
      </xdr:nvSpPr>
      <xdr:spPr>
        <a:xfrm rot="5400000">
          <a:off x="39233" y="4792079"/>
          <a:ext cx="600611" cy="34290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108644</xdr:colOff>
      <xdr:row>23</xdr:row>
      <xdr:rowOff>28789</xdr:rowOff>
    </xdr:from>
    <xdr:to>
      <xdr:col>5</xdr:col>
      <xdr:colOff>414059</xdr:colOff>
      <xdr:row>29</xdr:row>
      <xdr:rowOff>42648</xdr:rowOff>
    </xdr:to>
    <xdr:pic>
      <xdr:nvPicPr>
        <xdr:cNvPr id="25" name="41 Imagen">
          <a:extLst>
            <a:ext uri="{FF2B5EF4-FFF2-40B4-BE49-F238E27FC236}">
              <a16:creationId xmlns:a16="http://schemas.microsoft.com/office/drawing/2014/main" id="{00000000-0008-0000-0900-000019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l="5561" r="6317"/>
        <a:stretch/>
      </xdr:blipFill>
      <xdr:spPr>
        <a:xfrm>
          <a:off x="699194" y="4410289"/>
          <a:ext cx="2804006" cy="1156859"/>
        </a:xfrm>
        <a:prstGeom prst="rect">
          <a:avLst/>
        </a:prstGeom>
      </xdr:spPr>
    </xdr:pic>
    <xdr:clientData/>
  </xdr:twoCellAnchor>
  <xdr:twoCellAnchor editAs="oneCell">
    <xdr:from>
      <xdr:col>18</xdr:col>
      <xdr:colOff>601016</xdr:colOff>
      <xdr:row>7</xdr:row>
      <xdr:rowOff>19210</xdr:rowOff>
    </xdr:from>
    <xdr:to>
      <xdr:col>20</xdr:col>
      <xdr:colOff>241463</xdr:colOff>
      <xdr:row>9</xdr:row>
      <xdr:rowOff>17950</xdr:rowOff>
    </xdr:to>
    <xdr:pic>
      <xdr:nvPicPr>
        <xdr:cNvPr id="26" name="42 Imagen">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5252707" y="1391931"/>
          <a:ext cx="2087065" cy="390945"/>
        </a:xfrm>
        <a:prstGeom prst="rect">
          <a:avLst/>
        </a:prstGeom>
      </xdr:spPr>
    </xdr:pic>
    <xdr:clientData/>
  </xdr:twoCellAnchor>
  <xdr:twoCellAnchor>
    <xdr:from>
      <xdr:col>13</xdr:col>
      <xdr:colOff>541644</xdr:colOff>
      <xdr:row>13</xdr:row>
      <xdr:rowOff>179615</xdr:rowOff>
    </xdr:from>
    <xdr:to>
      <xdr:col>21</xdr:col>
      <xdr:colOff>118730</xdr:colOff>
      <xdr:row>31</xdr:row>
      <xdr:rowOff>126013</xdr:rowOff>
    </xdr:to>
    <xdr:graphicFrame macro="">
      <xdr:nvGraphicFramePr>
        <xdr:cNvPr id="27" name="66 Gráfico">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111125</xdr:colOff>
      <xdr:row>9</xdr:row>
      <xdr:rowOff>3069</xdr:rowOff>
    </xdr:from>
    <xdr:to>
      <xdr:col>20</xdr:col>
      <xdr:colOff>452438</xdr:colOff>
      <xdr:row>38</xdr:row>
      <xdr:rowOff>168089</xdr:rowOff>
    </xdr:to>
    <xdr:sp macro="" textlink="">
      <xdr:nvSpPr>
        <xdr:cNvPr id="28" name="10 Rectángulo">
          <a:extLst>
            <a:ext uri="{FF2B5EF4-FFF2-40B4-BE49-F238E27FC236}">
              <a16:creationId xmlns:a16="http://schemas.microsoft.com/office/drawing/2014/main" id="{00000000-0008-0000-0900-00001C000000}"/>
            </a:ext>
          </a:extLst>
        </xdr:cNvPr>
        <xdr:cNvSpPr/>
      </xdr:nvSpPr>
      <xdr:spPr>
        <a:xfrm>
          <a:off x="111125" y="1717569"/>
          <a:ext cx="19931063" cy="5832395"/>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15</xdr:col>
      <xdr:colOff>91571</xdr:colOff>
      <xdr:row>30</xdr:row>
      <xdr:rowOff>121639</xdr:rowOff>
    </xdr:from>
    <xdr:to>
      <xdr:col>18</xdr:col>
      <xdr:colOff>656860</xdr:colOff>
      <xdr:row>33</xdr:row>
      <xdr:rowOff>22710</xdr:rowOff>
    </xdr:to>
    <xdr:pic>
      <xdr:nvPicPr>
        <xdr:cNvPr id="30" name="47 Imagen">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11"/>
        <a:stretch>
          <a:fillRect/>
        </a:stretch>
      </xdr:blipFill>
      <xdr:spPr>
        <a:xfrm>
          <a:off x="10416671" y="5979514"/>
          <a:ext cx="4351351" cy="472571"/>
        </a:xfrm>
        <a:prstGeom prst="rect">
          <a:avLst/>
        </a:prstGeom>
      </xdr:spPr>
    </xdr:pic>
    <xdr:clientData/>
  </xdr:twoCellAnchor>
  <xdr:twoCellAnchor>
    <xdr:from>
      <xdr:col>13</xdr:col>
      <xdr:colOff>688986</xdr:colOff>
      <xdr:row>76</xdr:row>
      <xdr:rowOff>168088</xdr:rowOff>
    </xdr:from>
    <xdr:to>
      <xdr:col>13</xdr:col>
      <xdr:colOff>877246</xdr:colOff>
      <xdr:row>78</xdr:row>
      <xdr:rowOff>154082</xdr:rowOff>
    </xdr:to>
    <xdr:sp macro="" textlink="">
      <xdr:nvSpPr>
        <xdr:cNvPr id="33" name="25 Triángulo isósceles">
          <a:extLst>
            <a:ext uri="{FF2B5EF4-FFF2-40B4-BE49-F238E27FC236}">
              <a16:creationId xmlns:a16="http://schemas.microsoft.com/office/drawing/2014/main" id="{00000000-0008-0000-0900-000021000000}"/>
            </a:ext>
          </a:extLst>
        </xdr:cNvPr>
        <xdr:cNvSpPr/>
      </xdr:nvSpPr>
      <xdr:spPr>
        <a:xfrm rot="5400000">
          <a:off x="8767307" y="15473643"/>
          <a:ext cx="366994"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560294</xdr:colOff>
      <xdr:row>76</xdr:row>
      <xdr:rowOff>56030</xdr:rowOff>
    </xdr:from>
    <xdr:to>
      <xdr:col>8</xdr:col>
      <xdr:colOff>142075</xdr:colOff>
      <xdr:row>78</xdr:row>
      <xdr:rowOff>163680</xdr:rowOff>
    </xdr:to>
    <xdr:pic>
      <xdr:nvPicPr>
        <xdr:cNvPr id="34" name="2 Imagen">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560294" y="13343405"/>
          <a:ext cx="4632512" cy="488650"/>
        </a:xfrm>
        <a:prstGeom prst="rect">
          <a:avLst/>
        </a:prstGeom>
      </xdr:spPr>
    </xdr:pic>
    <xdr:clientData/>
  </xdr:twoCellAnchor>
  <xdr:twoCellAnchor>
    <xdr:from>
      <xdr:col>13</xdr:col>
      <xdr:colOff>1143000</xdr:colOff>
      <xdr:row>87</xdr:row>
      <xdr:rowOff>14007</xdr:rowOff>
    </xdr:from>
    <xdr:to>
      <xdr:col>20</xdr:col>
      <xdr:colOff>190500</xdr:colOff>
      <xdr:row>106</xdr:row>
      <xdr:rowOff>176893</xdr:rowOff>
    </xdr:to>
    <xdr:grpSp>
      <xdr:nvGrpSpPr>
        <xdr:cNvPr id="44" name="Grupo 43">
          <a:extLst>
            <a:ext uri="{FF2B5EF4-FFF2-40B4-BE49-F238E27FC236}">
              <a16:creationId xmlns:a16="http://schemas.microsoft.com/office/drawing/2014/main" id="{00000000-0008-0000-0900-00002C000000}"/>
            </a:ext>
          </a:extLst>
        </xdr:cNvPr>
        <xdr:cNvGrpSpPr/>
      </xdr:nvGrpSpPr>
      <xdr:grpSpPr>
        <a:xfrm>
          <a:off x="9350375" y="18143257"/>
          <a:ext cx="7953375" cy="4290386"/>
          <a:chOff x="8544487" y="14707721"/>
          <a:chExt cx="7830109" cy="3882825"/>
        </a:xfrm>
      </xdr:grpSpPr>
      <xdr:graphicFrame macro="">
        <xdr:nvGraphicFramePr>
          <xdr:cNvPr id="3" name="66 Gráfico">
            <a:extLst>
              <a:ext uri="{FF2B5EF4-FFF2-40B4-BE49-F238E27FC236}">
                <a16:creationId xmlns:a16="http://schemas.microsoft.com/office/drawing/2014/main" id="{00000000-0008-0000-0900-000003000000}"/>
              </a:ext>
            </a:extLst>
          </xdr:cNvPr>
          <xdr:cNvGraphicFramePr>
            <a:graphicFrameLocks/>
          </xdr:cNvGraphicFramePr>
        </xdr:nvGraphicFramePr>
        <xdr:xfrm>
          <a:off x="8544487" y="14707721"/>
          <a:ext cx="7830109" cy="3838015"/>
        </xdr:xfrm>
        <a:graphic>
          <a:graphicData uri="http://schemas.openxmlformats.org/drawingml/2006/chart">
            <c:chart xmlns:c="http://schemas.openxmlformats.org/drawingml/2006/chart" xmlns:r="http://schemas.openxmlformats.org/officeDocument/2006/relationships" r:id="rId13"/>
          </a:graphicData>
        </a:graphic>
      </xdr:graphicFrame>
      <xdr:pic>
        <xdr:nvPicPr>
          <xdr:cNvPr id="36" name="12 Imagen">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14"/>
          <a:stretch>
            <a:fillRect/>
          </a:stretch>
        </xdr:blipFill>
        <xdr:spPr>
          <a:xfrm>
            <a:off x="12508569" y="18274017"/>
            <a:ext cx="3362368" cy="316529"/>
          </a:xfrm>
          <a:prstGeom prst="rect">
            <a:avLst/>
          </a:prstGeom>
        </xdr:spPr>
      </xdr:pic>
      <xdr:pic>
        <xdr:nvPicPr>
          <xdr:cNvPr id="37" name="13 Imagen">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15"/>
          <a:stretch>
            <a:fillRect/>
          </a:stretch>
        </xdr:blipFill>
        <xdr:spPr>
          <a:xfrm>
            <a:off x="9403186" y="18265587"/>
            <a:ext cx="2853251" cy="312031"/>
          </a:xfrm>
          <a:prstGeom prst="rect">
            <a:avLst/>
          </a:prstGeom>
        </xdr:spPr>
      </xdr:pic>
    </xdr:grpSp>
    <xdr:clientData/>
  </xdr:twoCellAnchor>
  <xdr:twoCellAnchor>
    <xdr:from>
      <xdr:col>13</xdr:col>
      <xdr:colOff>690562</xdr:colOff>
      <xdr:row>79</xdr:row>
      <xdr:rowOff>180415</xdr:rowOff>
    </xdr:from>
    <xdr:to>
      <xdr:col>20</xdr:col>
      <xdr:colOff>428625</xdr:colOff>
      <xdr:row>107</xdr:row>
      <xdr:rowOff>140073</xdr:rowOff>
    </xdr:to>
    <xdr:sp macro="" textlink="">
      <xdr:nvSpPr>
        <xdr:cNvPr id="43" name="10 Rectángulo">
          <a:extLst>
            <a:ext uri="{FF2B5EF4-FFF2-40B4-BE49-F238E27FC236}">
              <a16:creationId xmlns:a16="http://schemas.microsoft.com/office/drawing/2014/main" id="{00000000-0008-0000-0900-00002B000000}"/>
            </a:ext>
          </a:extLst>
        </xdr:cNvPr>
        <xdr:cNvSpPr/>
      </xdr:nvSpPr>
      <xdr:spPr>
        <a:xfrm>
          <a:off x="8858250" y="15968103"/>
          <a:ext cx="9382125" cy="6531908"/>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84044</xdr:colOff>
      <xdr:row>0</xdr:row>
      <xdr:rowOff>168088</xdr:rowOff>
    </xdr:from>
    <xdr:to>
      <xdr:col>7</xdr:col>
      <xdr:colOff>450237</xdr:colOff>
      <xdr:row>2</xdr:row>
      <xdr:rowOff>139901</xdr:rowOff>
    </xdr:to>
    <xdr:pic>
      <xdr:nvPicPr>
        <xdr:cNvPr id="31" name="48 Imagen">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11"/>
        <a:stretch>
          <a:fillRect/>
        </a:stretch>
      </xdr:blipFill>
      <xdr:spPr>
        <a:xfrm>
          <a:off x="1350869" y="168088"/>
          <a:ext cx="3231216" cy="352813"/>
        </a:xfrm>
        <a:prstGeom prst="rect">
          <a:avLst/>
        </a:prstGeom>
      </xdr:spPr>
    </xdr:pic>
    <xdr:clientData/>
  </xdr:twoCellAnchor>
  <xdr:twoCellAnchor editAs="absolute">
    <xdr:from>
      <xdr:col>14</xdr:col>
      <xdr:colOff>261471</xdr:colOff>
      <xdr:row>34</xdr:row>
      <xdr:rowOff>130736</xdr:rowOff>
    </xdr:from>
    <xdr:to>
      <xdr:col>19</xdr:col>
      <xdr:colOff>112059</xdr:colOff>
      <xdr:row>37</xdr:row>
      <xdr:rowOff>21350</xdr:rowOff>
    </xdr:to>
    <xdr:sp macro="" textlink="">
      <xdr:nvSpPr>
        <xdr:cNvPr id="50" name="CustomShape 1">
          <a:extLst>
            <a:ext uri="{FF2B5EF4-FFF2-40B4-BE49-F238E27FC236}">
              <a16:creationId xmlns:a16="http://schemas.microsoft.com/office/drawing/2014/main" id="{5583F26D-3E76-AC47-965D-C785C85EB9E7}"/>
            </a:ext>
          </a:extLst>
        </xdr:cNvPr>
        <xdr:cNvSpPr/>
      </xdr:nvSpPr>
      <xdr:spPr>
        <a:xfrm>
          <a:off x="11261912" y="6630148"/>
          <a:ext cx="7078382" cy="450908"/>
        </a:xfrm>
        <a:prstGeom prst="rect">
          <a:avLst/>
        </a:prstGeom>
      </xdr:spPr>
      <xdr:txBody>
        <a:bodyPr lIns="90000" tIns="45000" rIns="90000" bIns="45000"/>
        <a:lstStyle/>
        <a:p>
          <a:r>
            <a:rPr lang="es-CO" sz="1000">
              <a:solidFill>
                <a:srgbClr val="808080"/>
              </a:solidFill>
              <a:latin typeface="Gill Sans MT"/>
            </a:rPr>
            <a:t>Fuente: Sistema de información geográfica –SIGIDU-. Diciembre 31 de 2020.</a:t>
          </a:r>
          <a:endParaRPr sz="1000"/>
        </a:p>
        <a:p>
          <a:r>
            <a:rPr lang="es-CO" sz="1000">
              <a:solidFill>
                <a:srgbClr val="808080"/>
              </a:solidFill>
              <a:latin typeface="Gill Sans MT"/>
            </a:rPr>
            <a:t>Las cifras presentadas en la gráfica pueden diferir de las fuentes originales de los datos por efecto de redondeo.</a:t>
          </a:r>
          <a:endParaRPr sz="1000"/>
        </a:p>
      </xdr:txBody>
    </xdr:sp>
    <xdr:clientData/>
  </xdr:twoCellAnchor>
  <xdr:twoCellAnchor editAs="absolute">
    <xdr:from>
      <xdr:col>1</xdr:col>
      <xdr:colOff>680383</xdr:colOff>
      <xdr:row>73</xdr:row>
      <xdr:rowOff>93382</xdr:rowOff>
    </xdr:from>
    <xdr:to>
      <xdr:col>16</xdr:col>
      <xdr:colOff>761902</xdr:colOff>
      <xdr:row>74</xdr:row>
      <xdr:rowOff>320172</xdr:rowOff>
    </xdr:to>
    <xdr:sp macro="" textlink="">
      <xdr:nvSpPr>
        <xdr:cNvPr id="51" name="CustomShape 1">
          <a:extLst>
            <a:ext uri="{FF2B5EF4-FFF2-40B4-BE49-F238E27FC236}">
              <a16:creationId xmlns:a16="http://schemas.microsoft.com/office/drawing/2014/main" id="{905FFCBC-273A-0048-88CD-5EE5193CB398}"/>
            </a:ext>
          </a:extLst>
        </xdr:cNvPr>
        <xdr:cNvSpPr/>
      </xdr:nvSpPr>
      <xdr:spPr>
        <a:xfrm>
          <a:off x="1419411" y="13857941"/>
          <a:ext cx="13536609"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editAs="absolute">
    <xdr:from>
      <xdr:col>0</xdr:col>
      <xdr:colOff>541618</xdr:colOff>
      <xdr:row>108</xdr:row>
      <xdr:rowOff>18676</xdr:rowOff>
    </xdr:from>
    <xdr:to>
      <xdr:col>13</xdr:col>
      <xdr:colOff>93383</xdr:colOff>
      <xdr:row>111</xdr:row>
      <xdr:rowOff>84233</xdr:rowOff>
    </xdr:to>
    <xdr:sp macro="" textlink="">
      <xdr:nvSpPr>
        <xdr:cNvPr id="52" name="CustomShape 1">
          <a:extLst>
            <a:ext uri="{FF2B5EF4-FFF2-40B4-BE49-F238E27FC236}">
              <a16:creationId xmlns:a16="http://schemas.microsoft.com/office/drawing/2014/main" id="{BFC6F3A3-D530-2B4F-8931-091E48D950FC}"/>
            </a:ext>
          </a:extLst>
        </xdr:cNvPr>
        <xdr:cNvSpPr/>
      </xdr:nvSpPr>
      <xdr:spPr>
        <a:xfrm>
          <a:off x="541618" y="22187647"/>
          <a:ext cx="8927353" cy="625851"/>
        </a:xfrm>
        <a:prstGeom prst="rect">
          <a:avLst/>
        </a:prstGeom>
      </xdr:spPr>
      <xdr:txBody>
        <a:bodyPr lIns="90000" tIns="45000" rIns="90000" bIns="45000"/>
        <a:lstStyle/>
        <a:p>
          <a:r>
            <a:rPr lang="es-CO" sz="1100">
              <a:solidFill>
                <a:srgbClr val="808080"/>
              </a:solidFill>
              <a:latin typeface="Gill Sans MT"/>
            </a:rPr>
            <a:t>Fuente: Sistema de información geográfica –SIGIDU-. Diciembre 31 de 2020.</a:t>
          </a:r>
          <a:endParaRPr sz="1100"/>
        </a:p>
        <a:p>
          <a:r>
            <a:rPr lang="es-CO" sz="1100">
              <a:solidFill>
                <a:srgbClr val="808080"/>
              </a:solidFill>
              <a:latin typeface="Gill Sans MT"/>
            </a:rPr>
            <a:t>Las cifras presentadas en la gráfica pueden diferir de las fuentes originales de los datos por efecto de redondeo.</a:t>
          </a:r>
          <a:endParaRPr sz="1100"/>
        </a:p>
      </xdr:txBody>
    </xdr:sp>
    <xdr:clientData/>
  </xdr:twoCellAnchor>
  <xdr:twoCellAnchor editAs="absolute">
    <xdr:from>
      <xdr:col>13</xdr:col>
      <xdr:colOff>877795</xdr:colOff>
      <xdr:row>108</xdr:row>
      <xdr:rowOff>18676</xdr:rowOff>
    </xdr:from>
    <xdr:to>
      <xdr:col>20</xdr:col>
      <xdr:colOff>56030</xdr:colOff>
      <xdr:row>110</xdr:row>
      <xdr:rowOff>112059</xdr:rowOff>
    </xdr:to>
    <xdr:sp macro="" textlink="">
      <xdr:nvSpPr>
        <xdr:cNvPr id="53" name="CustomShape 1">
          <a:extLst>
            <a:ext uri="{FF2B5EF4-FFF2-40B4-BE49-F238E27FC236}">
              <a16:creationId xmlns:a16="http://schemas.microsoft.com/office/drawing/2014/main" id="{7DA4C336-F281-D147-BCC8-17539F17F52B}"/>
            </a:ext>
          </a:extLst>
        </xdr:cNvPr>
        <xdr:cNvSpPr/>
      </xdr:nvSpPr>
      <xdr:spPr>
        <a:xfrm>
          <a:off x="10253383" y="22187647"/>
          <a:ext cx="9375588" cy="466912"/>
        </a:xfrm>
        <a:prstGeom prst="rect">
          <a:avLst/>
        </a:prstGeom>
      </xdr:spPr>
      <xdr:txBody>
        <a:bodyPr lIns="90000" tIns="45000" rIns="90000" bIns="45000"/>
        <a:lstStyle/>
        <a:p>
          <a:r>
            <a:rPr lang="es-CO" sz="1100">
              <a:solidFill>
                <a:srgbClr val="808080"/>
              </a:solidFill>
              <a:latin typeface="Gill Sans MT"/>
            </a:rPr>
            <a:t>Fuente: Sistema de información geográfica –SIGIDU-. Diciembre 31 de 2020.</a:t>
          </a:r>
          <a:endParaRPr sz="1100"/>
        </a:p>
        <a:p>
          <a:r>
            <a:rPr lang="es-CO" sz="1100">
              <a:solidFill>
                <a:srgbClr val="808080"/>
              </a:solidFill>
              <a:latin typeface="Gill Sans MT"/>
            </a:rPr>
            <a:t>Las cifras presentadas en la gráfica pueden diferir de las fuentes originales de los datos por efecto de redondeo.</a:t>
          </a:r>
          <a:endParaRPr sz="1100"/>
        </a:p>
      </xdr:txBody>
    </xdr:sp>
    <xdr:clientData/>
  </xdr:twoCellAnchor>
  <xdr:twoCellAnchor editAs="oneCell">
    <xdr:from>
      <xdr:col>6</xdr:col>
      <xdr:colOff>254000</xdr:colOff>
      <xdr:row>9</xdr:row>
      <xdr:rowOff>63501</xdr:rowOff>
    </xdr:from>
    <xdr:to>
      <xdr:col>12</xdr:col>
      <xdr:colOff>718598</xdr:colOff>
      <xdr:row>38</xdr:row>
      <xdr:rowOff>63500</xdr:rowOff>
    </xdr:to>
    <xdr:pic>
      <xdr:nvPicPr>
        <xdr:cNvPr id="46" name="Imagen 45">
          <a:extLst>
            <a:ext uri="{FF2B5EF4-FFF2-40B4-BE49-F238E27FC236}">
              <a16:creationId xmlns:a16="http://schemas.microsoft.com/office/drawing/2014/main" id="{C2A2EC46-A4DB-3E4B-95CF-1696704D665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4079875" y="1778001"/>
          <a:ext cx="4115848" cy="5667374"/>
        </a:xfrm>
        <a:prstGeom prst="rect">
          <a:avLst/>
        </a:prstGeom>
      </xdr:spPr>
    </xdr:pic>
    <xdr:clientData/>
  </xdr:twoCellAnchor>
  <xdr:twoCellAnchor>
    <xdr:from>
      <xdr:col>19</xdr:col>
      <xdr:colOff>336804</xdr:colOff>
      <xdr:row>0</xdr:row>
      <xdr:rowOff>131100</xdr:rowOff>
    </xdr:from>
    <xdr:to>
      <xdr:col>20</xdr:col>
      <xdr:colOff>231924</xdr:colOff>
      <xdr:row>4</xdr:row>
      <xdr:rowOff>155122</xdr:rowOff>
    </xdr:to>
    <xdr:grpSp>
      <xdr:nvGrpSpPr>
        <xdr:cNvPr id="11" name="Group 22">
          <a:extLst>
            <a:ext uri="{FF2B5EF4-FFF2-40B4-BE49-F238E27FC236}">
              <a16:creationId xmlns:a16="http://schemas.microsoft.com/office/drawing/2014/main" id="{00000000-0008-0000-0900-00000B000000}"/>
            </a:ext>
          </a:extLst>
        </xdr:cNvPr>
        <xdr:cNvGrpSpPr/>
      </xdr:nvGrpSpPr>
      <xdr:grpSpPr>
        <a:xfrm>
          <a:off x="16275304" y="131100"/>
          <a:ext cx="1069870" cy="786022"/>
          <a:chOff x="12070592" y="119880"/>
          <a:chExt cx="1021936" cy="768739"/>
        </a:xfrm>
      </xdr:grpSpPr>
      <xdr:pic>
        <xdr:nvPicPr>
          <xdr:cNvPr id="12" name="19 Imagen">
            <a:hlinkClick xmlns:r="http://schemas.openxmlformats.org/officeDocument/2006/relationships" r:id="rId17" tooltip=" "/>
            <a:extLst>
              <a:ext uri="{FF2B5EF4-FFF2-40B4-BE49-F238E27FC236}">
                <a16:creationId xmlns:a16="http://schemas.microsoft.com/office/drawing/2014/main" id="{00000000-0008-0000-0900-00000C000000}"/>
              </a:ext>
            </a:extLst>
          </xdr:cNvPr>
          <xdr:cNvPicPr/>
        </xdr:nvPicPr>
        <xdr:blipFill>
          <a:blip xmlns:r="http://schemas.openxmlformats.org/officeDocument/2006/relationships" r:embed="rId18"/>
          <a:stretch>
            <a:fillRect/>
          </a:stretch>
        </xdr:blipFill>
        <xdr:spPr>
          <a:xfrm>
            <a:off x="12070592" y="119880"/>
            <a:ext cx="1021936" cy="768739"/>
          </a:xfrm>
          <a:prstGeom prst="rect">
            <a:avLst/>
          </a:prstGeom>
        </xdr:spPr>
      </xdr:pic>
      <xdr:sp macro="" textlink="">
        <xdr:nvSpPr>
          <xdr:cNvPr id="13" name="CustomShape 1">
            <a:hlinkClick xmlns:r="http://schemas.openxmlformats.org/officeDocument/2006/relationships" r:id="rId17" tooltip=" "/>
            <a:extLst>
              <a:ext uri="{FF2B5EF4-FFF2-40B4-BE49-F238E27FC236}">
                <a16:creationId xmlns:a16="http://schemas.microsoft.com/office/drawing/2014/main" id="{00000000-0008-0000-0900-00000D000000}"/>
              </a:ext>
            </a:extLst>
          </xdr:cNvPr>
          <xdr:cNvSpPr/>
        </xdr:nvSpPr>
        <xdr:spPr>
          <a:xfrm>
            <a:off x="12139676" y="188912"/>
            <a:ext cx="575219" cy="254769"/>
          </a:xfrm>
          <a:prstGeom prst="rect">
            <a:avLst/>
          </a:prstGeom>
        </xdr:spPr>
        <xdr:txBody>
          <a:bodyPr lIns="90000" tIns="45000" rIns="90000" bIns="45000"/>
          <a:lstStyle/>
          <a:p>
            <a:r>
              <a:rPr lang="es-CO" sz="1100" b="1">
                <a:solidFill>
                  <a:srgbClr val="FFFFFF"/>
                </a:solidFill>
                <a:latin typeface="Calibri"/>
              </a:rPr>
              <a:t>Inicio</a:t>
            </a:r>
            <a:endParaRPr/>
          </a:p>
        </xdr:txBody>
      </xdr:sp>
    </xdr:grpSp>
    <xdr:clientData/>
  </xdr:twoCellAnchor>
  <xdr:twoCellAnchor editAs="oneCell">
    <xdr:from>
      <xdr:col>2</xdr:col>
      <xdr:colOff>149679</xdr:colOff>
      <xdr:row>67</xdr:row>
      <xdr:rowOff>40821</xdr:rowOff>
    </xdr:from>
    <xdr:to>
      <xdr:col>14</xdr:col>
      <xdr:colOff>189140</xdr:colOff>
      <xdr:row>72</xdr:row>
      <xdr:rowOff>95249</xdr:rowOff>
    </xdr:to>
    <mc:AlternateContent xmlns:mc="http://schemas.openxmlformats.org/markup-compatibility/2006" xmlns:a14="http://schemas.microsoft.com/office/drawing/2010/main">
      <mc:Choice Requires="a14">
        <xdr:graphicFrame macro="">
          <xdr:nvGraphicFramePr>
            <xdr:cNvPr id="2" name="Localidad 7">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microsoft.com/office/drawing/2010/slicer">
              <sle:slicer xmlns:sle="http://schemas.microsoft.com/office/drawing/2010/slicer" name="Localidad 7"/>
            </a:graphicData>
          </a:graphic>
        </xdr:graphicFrame>
      </mc:Choice>
      <mc:Fallback xmlns="">
        <xdr:sp macro="" textlink="">
          <xdr:nvSpPr>
            <xdr:cNvPr id="0" name=""/>
            <xdr:cNvSpPr>
              <a:spLocks noTextEdit="1"/>
            </xdr:cNvSpPr>
          </xdr:nvSpPr>
          <xdr:spPr>
            <a:xfrm>
              <a:off x="1594304" y="12947196"/>
              <a:ext cx="9612086" cy="959303"/>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2</xdr:col>
      <xdr:colOff>47625</xdr:colOff>
      <xdr:row>2</xdr:row>
      <xdr:rowOff>142875</xdr:rowOff>
    </xdr:from>
    <xdr:to>
      <xdr:col>8</xdr:col>
      <xdr:colOff>269875</xdr:colOff>
      <xdr:row>4</xdr:row>
      <xdr:rowOff>142875</xdr:rowOff>
    </xdr:to>
    <xdr:sp macro="" textlink="">
      <xdr:nvSpPr>
        <xdr:cNvPr id="48" name="CuadroTexto 47">
          <a:extLst>
            <a:ext uri="{FF2B5EF4-FFF2-40B4-BE49-F238E27FC236}">
              <a16:creationId xmlns:a16="http://schemas.microsoft.com/office/drawing/2014/main" id="{BBF0C105-15BF-48DC-A86E-80BF8F35163F}"/>
            </a:ext>
          </a:extLst>
        </xdr:cNvPr>
        <xdr:cNvSpPr txBox="1"/>
      </xdr:nvSpPr>
      <xdr:spPr>
        <a:xfrm>
          <a:off x="1317625" y="523875"/>
          <a:ext cx="396875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a:solidFill>
                <a:schemeClr val="bg1">
                  <a:lumMod val="50000"/>
                </a:schemeClr>
              </a:solidFill>
              <a:latin typeface="Gill Sans MT" panose="020B0502020104020203" pitchFamily="34" charset="0"/>
            </a:rPr>
            <a:t>Corte de información:</a:t>
          </a:r>
          <a:r>
            <a:rPr lang="es-CO" sz="1600" baseline="0">
              <a:solidFill>
                <a:schemeClr val="bg1">
                  <a:lumMod val="50000"/>
                </a:schemeClr>
              </a:solidFill>
              <a:latin typeface="Gill Sans MT" panose="020B0502020104020203" pitchFamily="34" charset="0"/>
            </a:rPr>
            <a:t> 31 de diciembre 2020</a:t>
          </a:r>
          <a:endParaRPr lang="es-CO" sz="1600">
            <a:solidFill>
              <a:schemeClr val="bg1">
                <a:lumMod val="50000"/>
              </a:schemeClr>
            </a:solidFill>
            <a:latin typeface="Gill Sans MT" panose="020B0502020104020203" pitchFamily="34" charset="0"/>
          </a:endParaRPr>
        </a:p>
      </xdr:txBody>
    </xdr:sp>
    <xdr:clientData/>
  </xdr:twoCellAnchor>
  <xdr:twoCellAnchor>
    <xdr:from>
      <xdr:col>18</xdr:col>
      <xdr:colOff>417413</xdr:colOff>
      <xdr:row>9</xdr:row>
      <xdr:rowOff>69103</xdr:rowOff>
    </xdr:from>
    <xdr:to>
      <xdr:col>20</xdr:col>
      <xdr:colOff>445195</xdr:colOff>
      <xdr:row>13</xdr:row>
      <xdr:rowOff>21478</xdr:rowOff>
    </xdr:to>
    <xdr:sp macro="" textlink="">
      <xdr:nvSpPr>
        <xdr:cNvPr id="47" name="Rectángulo 46">
          <a:extLst>
            <a:ext uri="{FF2B5EF4-FFF2-40B4-BE49-F238E27FC236}">
              <a16:creationId xmlns:a16="http://schemas.microsoft.com/office/drawing/2014/main" id="{711FF1C7-D43E-4FCB-B5CC-D3C1395EEFDC}"/>
            </a:ext>
          </a:extLst>
        </xdr:cNvPr>
        <xdr:cNvSpPr/>
      </xdr:nvSpPr>
      <xdr:spPr>
        <a:xfrm>
          <a:off x="15070038" y="1783603"/>
          <a:ext cx="2488407" cy="714375"/>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solidFill>
                <a:schemeClr val="bg1">
                  <a:lumMod val="50000"/>
                </a:schemeClr>
              </a:solidFill>
              <a:latin typeface="Bahnschrift SemiBold Condensed" panose="020B0502040204020203" pitchFamily="34" charset="0"/>
            </a:rPr>
            <a:t>1.107</a:t>
          </a:r>
          <a:r>
            <a:rPr lang="es-CO" sz="2400" baseline="0">
              <a:solidFill>
                <a:schemeClr val="bg1">
                  <a:lumMod val="50000"/>
                </a:schemeClr>
              </a:solidFill>
              <a:latin typeface="Bahnschrift SemiBold Condensed" panose="020B0502040204020203" pitchFamily="34" charset="0"/>
            </a:rPr>
            <a:t> Km - Carril</a:t>
          </a:r>
          <a:endParaRPr lang="es-CO" sz="2400">
            <a:solidFill>
              <a:schemeClr val="bg1">
                <a:lumMod val="50000"/>
              </a:schemeClr>
            </a:solidFill>
            <a:latin typeface="Bahnschrift SemiBold Condensed" panose="020B0502040204020203"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6</xdr:row>
      <xdr:rowOff>79375</xdr:rowOff>
    </xdr:from>
    <xdr:to>
      <xdr:col>17</xdr:col>
      <xdr:colOff>0</xdr:colOff>
      <xdr:row>6</xdr:row>
      <xdr:rowOff>190500</xdr:rowOff>
    </xdr:to>
    <xdr:sp macro="" textlink="">
      <xdr:nvSpPr>
        <xdr:cNvPr id="2" name="CustomShape 1">
          <a:extLst>
            <a:ext uri="{FF2B5EF4-FFF2-40B4-BE49-F238E27FC236}">
              <a16:creationId xmlns:a16="http://schemas.microsoft.com/office/drawing/2014/main" id="{00000000-0008-0000-0A00-000002000000}"/>
            </a:ext>
          </a:extLst>
        </xdr:cNvPr>
        <xdr:cNvSpPr/>
      </xdr:nvSpPr>
      <xdr:spPr>
        <a:xfrm>
          <a:off x="0" y="1095375"/>
          <a:ext cx="17843500" cy="111125"/>
        </a:xfrm>
        <a:prstGeom prst="rect">
          <a:avLst/>
        </a:prstGeom>
        <a:solidFill>
          <a:srgbClr val="92D050"/>
        </a:solidFill>
      </xdr:spPr>
    </xdr:sp>
    <xdr:clientData/>
  </xdr:twoCellAnchor>
  <xdr:twoCellAnchor editAs="absolute">
    <xdr:from>
      <xdr:col>2</xdr:col>
      <xdr:colOff>975937</xdr:colOff>
      <xdr:row>43</xdr:row>
      <xdr:rowOff>83584</xdr:rowOff>
    </xdr:from>
    <xdr:to>
      <xdr:col>3</xdr:col>
      <xdr:colOff>205819</xdr:colOff>
      <xdr:row>44</xdr:row>
      <xdr:rowOff>151007</xdr:rowOff>
    </xdr:to>
    <xdr:sp macro="" textlink="">
      <xdr:nvSpPr>
        <xdr:cNvPr id="4" name="CustomShape 1">
          <a:extLst>
            <a:ext uri="{FF2B5EF4-FFF2-40B4-BE49-F238E27FC236}">
              <a16:creationId xmlns:a16="http://schemas.microsoft.com/office/drawing/2014/main" id="{00000000-0008-0000-0A00-000004000000}"/>
            </a:ext>
          </a:extLst>
        </xdr:cNvPr>
        <xdr:cNvSpPr/>
      </xdr:nvSpPr>
      <xdr:spPr>
        <a:xfrm>
          <a:off x="2700522" y="11749229"/>
          <a:ext cx="216000" cy="257923"/>
        </a:xfrm>
        <a:prstGeom prst="rect">
          <a:avLst/>
        </a:prstGeom>
      </xdr:spPr>
      <xdr:txBody>
        <a:bodyPr wrap="none" lIns="90000" tIns="45000" rIns="90000" bIns="45000"/>
        <a:lstStyle/>
        <a:p>
          <a:pPr>
            <a:lnSpc>
              <a:spcPct val="100000"/>
            </a:lnSpc>
          </a:pPr>
          <a:r>
            <a:rPr lang="es-CO" sz="1100">
              <a:solidFill>
                <a:srgbClr val="000000"/>
              </a:solidFill>
              <a:latin typeface="Calibri"/>
            </a:rPr>
            <a:t> </a:t>
          </a:r>
          <a:endParaRPr/>
        </a:p>
      </xdr:txBody>
    </xdr:sp>
    <xdr:clientData/>
  </xdr:twoCellAnchor>
  <xdr:twoCellAnchor editAs="absolute">
    <xdr:from>
      <xdr:col>0</xdr:col>
      <xdr:colOff>546780</xdr:colOff>
      <xdr:row>47</xdr:row>
      <xdr:rowOff>100702</xdr:rowOff>
    </xdr:from>
    <xdr:to>
      <xdr:col>4</xdr:col>
      <xdr:colOff>933778</xdr:colOff>
      <xdr:row>49</xdr:row>
      <xdr:rowOff>102897</xdr:rowOff>
    </xdr:to>
    <xdr:pic>
      <xdr:nvPicPr>
        <xdr:cNvPr id="5" name="35 Imagen">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46780" y="12360738"/>
          <a:ext cx="4060927" cy="451230"/>
        </a:xfrm>
        <a:prstGeom prst="rect">
          <a:avLst/>
        </a:prstGeom>
      </xdr:spPr>
    </xdr:pic>
    <xdr:clientData/>
  </xdr:twoCellAnchor>
  <xdr:twoCellAnchor editAs="absolute">
    <xdr:from>
      <xdr:col>0</xdr:col>
      <xdr:colOff>0</xdr:colOff>
      <xdr:row>78</xdr:row>
      <xdr:rowOff>112258</xdr:rowOff>
    </xdr:from>
    <xdr:to>
      <xdr:col>17</xdr:col>
      <xdr:colOff>0</xdr:colOff>
      <xdr:row>80</xdr:row>
      <xdr:rowOff>21964</xdr:rowOff>
    </xdr:to>
    <xdr:sp macro="" textlink="">
      <xdr:nvSpPr>
        <xdr:cNvPr id="7" name="CustomShape 1">
          <a:extLst>
            <a:ext uri="{FF2B5EF4-FFF2-40B4-BE49-F238E27FC236}">
              <a16:creationId xmlns:a16="http://schemas.microsoft.com/office/drawing/2014/main" id="{00000000-0008-0000-0A00-000007000000}"/>
            </a:ext>
          </a:extLst>
        </xdr:cNvPr>
        <xdr:cNvSpPr/>
      </xdr:nvSpPr>
      <xdr:spPr>
        <a:xfrm flipV="1">
          <a:off x="0" y="19461615"/>
          <a:ext cx="15716250" cy="100206"/>
        </a:xfrm>
        <a:prstGeom prst="rect">
          <a:avLst/>
        </a:prstGeom>
        <a:solidFill>
          <a:srgbClr val="92D050"/>
        </a:solidFill>
      </xdr:spPr>
    </xdr:sp>
    <xdr:clientData/>
  </xdr:twoCellAnchor>
  <xdr:twoCellAnchor editAs="absolute">
    <xdr:from>
      <xdr:col>4</xdr:col>
      <xdr:colOff>919599</xdr:colOff>
      <xdr:row>80</xdr:row>
      <xdr:rowOff>112260</xdr:rowOff>
    </xdr:from>
    <xdr:to>
      <xdr:col>11</xdr:col>
      <xdr:colOff>517698</xdr:colOff>
      <xdr:row>83</xdr:row>
      <xdr:rowOff>0</xdr:rowOff>
    </xdr:to>
    <xdr:sp macro="" textlink="">
      <xdr:nvSpPr>
        <xdr:cNvPr id="8" name="CustomShape 1">
          <a:extLst>
            <a:ext uri="{FF2B5EF4-FFF2-40B4-BE49-F238E27FC236}">
              <a16:creationId xmlns:a16="http://schemas.microsoft.com/office/drawing/2014/main" id="{00000000-0008-0000-0A00-000008000000}"/>
            </a:ext>
          </a:extLst>
        </xdr:cNvPr>
        <xdr:cNvSpPr/>
      </xdr:nvSpPr>
      <xdr:spPr>
        <a:xfrm>
          <a:off x="4593528" y="19652117"/>
          <a:ext cx="6932349" cy="459240"/>
        </a:xfrm>
        <a:prstGeom prst="rect">
          <a:avLst/>
        </a:prstGeom>
      </xdr:spPr>
      <xdr:txBody>
        <a:bodyPr wrap="none" lIns="90000" tIns="45000" rIns="90000" bIns="45000"/>
        <a:lstStyle/>
        <a:p>
          <a:r>
            <a:rPr lang="es-CO" sz="2400" b="1">
              <a:solidFill>
                <a:srgbClr val="808080"/>
              </a:solidFill>
              <a:latin typeface="Gill Sans MT Condensed"/>
            </a:rPr>
            <a:t>Subdirección General de Desarrollo Urbano - Dirección Técnica Estratégica</a:t>
          </a:r>
          <a:endParaRPr/>
        </a:p>
      </xdr:txBody>
    </xdr:sp>
    <xdr:clientData/>
  </xdr:twoCellAnchor>
  <xdr:twoCellAnchor editAs="oneCell">
    <xdr:from>
      <xdr:col>0</xdr:col>
      <xdr:colOff>128407</xdr:colOff>
      <xdr:row>2</xdr:row>
      <xdr:rowOff>11886</xdr:rowOff>
    </xdr:from>
    <xdr:to>
      <xdr:col>1</xdr:col>
      <xdr:colOff>314243</xdr:colOff>
      <xdr:row>5</xdr:row>
      <xdr:rowOff>5294</xdr:rowOff>
    </xdr:to>
    <xdr:pic>
      <xdr:nvPicPr>
        <xdr:cNvPr id="12" name="11 Imagen">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28407" y="392886"/>
          <a:ext cx="920622" cy="564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10026</xdr:colOff>
      <xdr:row>0</xdr:row>
      <xdr:rowOff>0</xdr:rowOff>
    </xdr:from>
    <xdr:to>
      <xdr:col>17</xdr:col>
      <xdr:colOff>0</xdr:colOff>
      <xdr:row>65580</xdr:row>
      <xdr:rowOff>0</xdr:rowOff>
    </xdr:to>
    <xdr:sp macro="" textlink="">
      <xdr:nvSpPr>
        <xdr:cNvPr id="13" name="12 Rectángulo">
          <a:extLst>
            <a:ext uri="{FF2B5EF4-FFF2-40B4-BE49-F238E27FC236}">
              <a16:creationId xmlns:a16="http://schemas.microsoft.com/office/drawing/2014/main" id="{00000000-0008-0000-0A00-00000D000000}"/>
            </a:ext>
          </a:extLst>
        </xdr:cNvPr>
        <xdr:cNvSpPr/>
      </xdr:nvSpPr>
      <xdr:spPr>
        <a:xfrm>
          <a:off x="10026" y="0"/>
          <a:ext cx="13229724" cy="13858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380168</xdr:colOff>
      <xdr:row>1</xdr:row>
      <xdr:rowOff>150479</xdr:rowOff>
    </xdr:from>
    <xdr:to>
      <xdr:col>2</xdr:col>
      <xdr:colOff>950111</xdr:colOff>
      <xdr:row>3</xdr:row>
      <xdr:rowOff>52426</xdr:rowOff>
    </xdr:to>
    <xdr:pic>
      <xdr:nvPicPr>
        <xdr:cNvPr id="21" name="20 Imagen">
          <a:extLst>
            <a:ext uri="{FF2B5EF4-FFF2-40B4-BE49-F238E27FC236}">
              <a16:creationId xmlns:a16="http://schemas.microsoft.com/office/drawing/2014/main" id="{00000000-0008-0000-0A00-00001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114954" y="340979"/>
          <a:ext cx="1549657" cy="282947"/>
        </a:xfrm>
        <a:prstGeom prst="rect">
          <a:avLst/>
        </a:prstGeom>
      </xdr:spPr>
    </xdr:pic>
    <xdr:clientData/>
  </xdr:twoCellAnchor>
  <xdr:twoCellAnchor editAs="oneCell">
    <xdr:from>
      <xdr:col>1</xdr:col>
      <xdr:colOff>354587</xdr:colOff>
      <xdr:row>3</xdr:row>
      <xdr:rowOff>38420</xdr:rowOff>
    </xdr:from>
    <xdr:to>
      <xdr:col>4</xdr:col>
      <xdr:colOff>701970</xdr:colOff>
      <xdr:row>5</xdr:row>
      <xdr:rowOff>24350</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089373" y="609920"/>
          <a:ext cx="3286526" cy="366930"/>
        </a:xfrm>
        <a:prstGeom prst="rect">
          <a:avLst/>
        </a:prstGeom>
      </xdr:spPr>
    </xdr:pic>
    <xdr:clientData/>
  </xdr:twoCellAnchor>
  <xdr:twoCellAnchor>
    <xdr:from>
      <xdr:col>1</xdr:col>
      <xdr:colOff>367392</xdr:colOff>
      <xdr:row>32</xdr:row>
      <xdr:rowOff>438631</xdr:rowOff>
    </xdr:from>
    <xdr:to>
      <xdr:col>1</xdr:col>
      <xdr:colOff>555652</xdr:colOff>
      <xdr:row>32</xdr:row>
      <xdr:rowOff>816831</xdr:rowOff>
    </xdr:to>
    <xdr:sp macro="" textlink="">
      <xdr:nvSpPr>
        <xdr:cNvPr id="28" name="25 Triángulo isósceles">
          <a:extLst>
            <a:ext uri="{FF2B5EF4-FFF2-40B4-BE49-F238E27FC236}">
              <a16:creationId xmlns:a16="http://schemas.microsoft.com/office/drawing/2014/main" id="{00000000-0008-0000-0A00-00001C000000}"/>
            </a:ext>
          </a:extLst>
        </xdr:cNvPr>
        <xdr:cNvSpPr/>
      </xdr:nvSpPr>
      <xdr:spPr>
        <a:xfrm rot="5400000">
          <a:off x="1007208" y="6643208"/>
          <a:ext cx="378200"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513469</xdr:colOff>
      <xdr:row>29</xdr:row>
      <xdr:rowOff>432227</xdr:rowOff>
    </xdr:from>
    <xdr:to>
      <xdr:col>4</xdr:col>
      <xdr:colOff>533079</xdr:colOff>
      <xdr:row>30</xdr:row>
      <xdr:rowOff>84628</xdr:rowOff>
    </xdr:to>
    <xdr:pic>
      <xdr:nvPicPr>
        <xdr:cNvPr id="29" name="28 Imagen">
          <a:extLst>
            <a:ext uri="{FF2B5EF4-FFF2-40B4-BE49-F238E27FC236}">
              <a16:creationId xmlns:a16="http://schemas.microsoft.com/office/drawing/2014/main" id="{00000000-0008-0000-0A00-00001D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13469" y="6160834"/>
          <a:ext cx="3693539" cy="400794"/>
        </a:xfrm>
        <a:prstGeom prst="rect">
          <a:avLst/>
        </a:prstGeom>
      </xdr:spPr>
    </xdr:pic>
    <xdr:clientData/>
  </xdr:twoCellAnchor>
  <xdr:twoCellAnchor>
    <xdr:from>
      <xdr:col>0</xdr:col>
      <xdr:colOff>639535</xdr:colOff>
      <xdr:row>32</xdr:row>
      <xdr:rowOff>136071</xdr:rowOff>
    </xdr:from>
    <xdr:to>
      <xdr:col>7</xdr:col>
      <xdr:colOff>884464</xdr:colOff>
      <xdr:row>40</xdr:row>
      <xdr:rowOff>176892</xdr:rowOff>
    </xdr:to>
    <xdr:graphicFrame macro="">
      <xdr:nvGraphicFramePr>
        <xdr:cNvPr id="26" name="Gráfico 27">
          <a:extLst>
            <a:ext uri="{FF2B5EF4-FFF2-40B4-BE49-F238E27FC236}">
              <a16:creationId xmlns:a16="http://schemas.microsoft.com/office/drawing/2014/main" id="{00000000-0008-0000-0A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95249</xdr:colOff>
      <xdr:row>32</xdr:row>
      <xdr:rowOff>136071</xdr:rowOff>
    </xdr:from>
    <xdr:to>
      <xdr:col>16</xdr:col>
      <xdr:colOff>27214</xdr:colOff>
      <xdr:row>41</xdr:row>
      <xdr:rowOff>38421</xdr:rowOff>
    </xdr:to>
    <xdr:graphicFrame macro="">
      <xdr:nvGraphicFramePr>
        <xdr:cNvPr id="27" name="Gráfico 27">
          <a:extLst>
            <a:ext uri="{FF2B5EF4-FFF2-40B4-BE49-F238E27FC236}">
              <a16:creationId xmlns:a16="http://schemas.microsoft.com/office/drawing/2014/main" id="{00000000-0008-0000-0A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449038</xdr:colOff>
      <xdr:row>6</xdr:row>
      <xdr:rowOff>429828</xdr:rowOff>
    </xdr:from>
    <xdr:to>
      <xdr:col>2</xdr:col>
      <xdr:colOff>437832</xdr:colOff>
      <xdr:row>8</xdr:row>
      <xdr:rowOff>145445</xdr:rowOff>
    </xdr:to>
    <xdr:pic>
      <xdr:nvPicPr>
        <xdr:cNvPr id="23" name="22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49038" y="1450364"/>
          <a:ext cx="1703294" cy="423188"/>
        </a:xfrm>
        <a:prstGeom prst="rect">
          <a:avLst/>
        </a:prstGeom>
      </xdr:spPr>
    </xdr:pic>
    <xdr:clientData/>
  </xdr:twoCellAnchor>
  <xdr:twoCellAnchor>
    <xdr:from>
      <xdr:col>0</xdr:col>
      <xdr:colOff>146477</xdr:colOff>
      <xdr:row>6</xdr:row>
      <xdr:rowOff>474650</xdr:rowOff>
    </xdr:from>
    <xdr:to>
      <xdr:col>0</xdr:col>
      <xdr:colOff>334737</xdr:colOff>
      <xdr:row>8</xdr:row>
      <xdr:rowOff>146879</xdr:rowOff>
    </xdr:to>
    <xdr:sp macro="" textlink="">
      <xdr:nvSpPr>
        <xdr:cNvPr id="31" name="25 Triángulo isósceles">
          <a:extLst>
            <a:ext uri="{FF2B5EF4-FFF2-40B4-BE49-F238E27FC236}">
              <a16:creationId xmlns:a16="http://schemas.microsoft.com/office/drawing/2014/main" id="{00000000-0008-0000-0A00-00001F000000}"/>
            </a:ext>
          </a:extLst>
        </xdr:cNvPr>
        <xdr:cNvSpPr/>
      </xdr:nvSpPr>
      <xdr:spPr>
        <a:xfrm rot="5400000">
          <a:off x="50707" y="1590956"/>
          <a:ext cx="379800"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585908</xdr:colOff>
      <xdr:row>32</xdr:row>
      <xdr:rowOff>123266</xdr:rowOff>
    </xdr:from>
    <xdr:to>
      <xdr:col>7</xdr:col>
      <xdr:colOff>925285</xdr:colOff>
      <xdr:row>41</xdr:row>
      <xdr:rowOff>78442</xdr:rowOff>
    </xdr:to>
    <xdr:sp macro="" textlink="">
      <xdr:nvSpPr>
        <xdr:cNvPr id="34" name="10 Rectángulo">
          <a:extLst>
            <a:ext uri="{FF2B5EF4-FFF2-40B4-BE49-F238E27FC236}">
              <a16:creationId xmlns:a16="http://schemas.microsoft.com/office/drawing/2014/main" id="{00000000-0008-0000-0A00-000022000000}"/>
            </a:ext>
          </a:extLst>
        </xdr:cNvPr>
        <xdr:cNvSpPr/>
      </xdr:nvSpPr>
      <xdr:spPr>
        <a:xfrm>
          <a:off x="585908" y="6790766"/>
          <a:ext cx="7183770" cy="3574676"/>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absolute">
    <xdr:from>
      <xdr:col>0</xdr:col>
      <xdr:colOff>578705</xdr:colOff>
      <xdr:row>50</xdr:row>
      <xdr:rowOff>40821</xdr:rowOff>
    </xdr:from>
    <xdr:to>
      <xdr:col>8</xdr:col>
      <xdr:colOff>272143</xdr:colOff>
      <xdr:row>50</xdr:row>
      <xdr:rowOff>52222</xdr:rowOff>
    </xdr:to>
    <xdr:sp macro="" textlink="">
      <xdr:nvSpPr>
        <xdr:cNvPr id="38" name="Line 1">
          <a:extLst>
            <a:ext uri="{FF2B5EF4-FFF2-40B4-BE49-F238E27FC236}">
              <a16:creationId xmlns:a16="http://schemas.microsoft.com/office/drawing/2014/main" id="{00000000-0008-0000-0A00-000026000000}"/>
            </a:ext>
          </a:extLst>
        </xdr:cNvPr>
        <xdr:cNvSpPr/>
      </xdr:nvSpPr>
      <xdr:spPr>
        <a:xfrm flipV="1">
          <a:off x="578705" y="12940392"/>
          <a:ext cx="7517545" cy="11401"/>
        </a:xfrm>
        <a:prstGeom prst="line">
          <a:avLst/>
        </a:prstGeom>
        <a:ln w="6480">
          <a:solidFill>
            <a:srgbClr val="808080"/>
          </a:solidFill>
          <a:custDash>
            <a:ds d="140000" sp="105000"/>
          </a:custDash>
          <a:miter/>
        </a:ln>
      </xdr:spPr>
    </xdr:sp>
    <xdr:clientData/>
  </xdr:twoCellAnchor>
  <xdr:twoCellAnchor>
    <xdr:from>
      <xdr:col>0</xdr:col>
      <xdr:colOff>244929</xdr:colOff>
      <xdr:row>47</xdr:row>
      <xdr:rowOff>170490</xdr:rowOff>
    </xdr:from>
    <xdr:to>
      <xdr:col>0</xdr:col>
      <xdr:colOff>433189</xdr:colOff>
      <xdr:row>49</xdr:row>
      <xdr:rowOff>99655</xdr:rowOff>
    </xdr:to>
    <xdr:sp macro="" textlink="">
      <xdr:nvSpPr>
        <xdr:cNvPr id="39" name="25 Triángulo isósceles">
          <a:extLst>
            <a:ext uri="{FF2B5EF4-FFF2-40B4-BE49-F238E27FC236}">
              <a16:creationId xmlns:a16="http://schemas.microsoft.com/office/drawing/2014/main" id="{00000000-0008-0000-0A00-000027000000}"/>
            </a:ext>
          </a:extLst>
        </xdr:cNvPr>
        <xdr:cNvSpPr/>
      </xdr:nvSpPr>
      <xdr:spPr>
        <a:xfrm rot="5400000">
          <a:off x="149959" y="12525496"/>
          <a:ext cx="378200"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878060</xdr:colOff>
      <xdr:row>54</xdr:row>
      <xdr:rowOff>352185</xdr:rowOff>
    </xdr:from>
    <xdr:to>
      <xdr:col>3</xdr:col>
      <xdr:colOff>621926</xdr:colOff>
      <xdr:row>54</xdr:row>
      <xdr:rowOff>773773</xdr:rowOff>
    </xdr:to>
    <xdr:pic>
      <xdr:nvPicPr>
        <xdr:cNvPr id="40" name="39 Imagen">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612846" y="13251756"/>
          <a:ext cx="1703294" cy="421588"/>
        </a:xfrm>
        <a:prstGeom prst="rect">
          <a:avLst/>
        </a:prstGeom>
      </xdr:spPr>
    </xdr:pic>
    <xdr:clientData/>
  </xdr:twoCellAnchor>
  <xdr:twoCellAnchor>
    <xdr:from>
      <xdr:col>0</xdr:col>
      <xdr:colOff>234522</xdr:colOff>
      <xdr:row>59</xdr:row>
      <xdr:rowOff>192102</xdr:rowOff>
    </xdr:from>
    <xdr:to>
      <xdr:col>5</xdr:col>
      <xdr:colOff>457669</xdr:colOff>
      <xdr:row>75</xdr:row>
      <xdr:rowOff>125850</xdr:rowOff>
    </xdr:to>
    <xdr:graphicFrame macro="">
      <xdr:nvGraphicFramePr>
        <xdr:cNvPr id="43" name="66 Gráfico">
          <a:extLst>
            <a:ext uri="{FF2B5EF4-FFF2-40B4-BE49-F238E27FC236}">
              <a16:creationId xmlns:a16="http://schemas.microsoft.com/office/drawing/2014/main" id="{00000000-0008-0000-0A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686758</xdr:colOff>
      <xdr:row>59</xdr:row>
      <xdr:rowOff>202323</xdr:rowOff>
    </xdr:from>
    <xdr:to>
      <xdr:col>10</xdr:col>
      <xdr:colOff>428052</xdr:colOff>
      <xdr:row>75</xdr:row>
      <xdr:rowOff>136071</xdr:rowOff>
    </xdr:to>
    <xdr:graphicFrame macro="">
      <xdr:nvGraphicFramePr>
        <xdr:cNvPr id="45" name="66 Gráfico">
          <a:extLst>
            <a:ext uri="{FF2B5EF4-FFF2-40B4-BE49-F238E27FC236}">
              <a16:creationId xmlns:a16="http://schemas.microsoft.com/office/drawing/2014/main" id="{00000000-0008-0000-0A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745190</xdr:colOff>
      <xdr:row>60</xdr:row>
      <xdr:rowOff>66234</xdr:rowOff>
    </xdr:from>
    <xdr:to>
      <xdr:col>15</xdr:col>
      <xdr:colOff>465043</xdr:colOff>
      <xdr:row>76</xdr:row>
      <xdr:rowOff>13607</xdr:rowOff>
    </xdr:to>
    <xdr:graphicFrame macro="">
      <xdr:nvGraphicFramePr>
        <xdr:cNvPr id="46" name="66 Gráfico">
          <a:extLst>
            <a:ext uri="{FF2B5EF4-FFF2-40B4-BE49-F238E27FC236}">
              <a16:creationId xmlns:a16="http://schemas.microsoft.com/office/drawing/2014/main" id="{00000000-0008-0000-0A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8</xdr:row>
      <xdr:rowOff>183698</xdr:rowOff>
    </xdr:from>
    <xdr:to>
      <xdr:col>17</xdr:col>
      <xdr:colOff>0</xdr:colOff>
      <xdr:row>26</xdr:row>
      <xdr:rowOff>131636</xdr:rowOff>
    </xdr:to>
    <xdr:grpSp>
      <xdr:nvGrpSpPr>
        <xdr:cNvPr id="10" name="9 Grupo">
          <a:extLst>
            <a:ext uri="{FF2B5EF4-FFF2-40B4-BE49-F238E27FC236}">
              <a16:creationId xmlns:a16="http://schemas.microsoft.com/office/drawing/2014/main" id="{00000000-0008-0000-0A00-00000A000000}"/>
            </a:ext>
          </a:extLst>
        </xdr:cNvPr>
        <xdr:cNvGrpSpPr/>
      </xdr:nvGrpSpPr>
      <xdr:grpSpPr>
        <a:xfrm>
          <a:off x="0" y="1911805"/>
          <a:ext cx="15716250" cy="3376938"/>
          <a:chOff x="0" y="1911805"/>
          <a:chExt cx="15716250" cy="3376938"/>
        </a:xfrm>
      </xdr:grpSpPr>
      <xdr:graphicFrame macro="">
        <xdr:nvGraphicFramePr>
          <xdr:cNvPr id="9" name="Gráfico 27">
            <a:extLst>
              <a:ext uri="{FF2B5EF4-FFF2-40B4-BE49-F238E27FC236}">
                <a16:creationId xmlns:a16="http://schemas.microsoft.com/office/drawing/2014/main" id="{00000000-0008-0000-0A00-000009000000}"/>
              </a:ext>
            </a:extLst>
          </xdr:cNvPr>
          <xdr:cNvGraphicFramePr>
            <a:graphicFrameLocks/>
          </xdr:cNvGraphicFramePr>
        </xdr:nvGraphicFramePr>
        <xdr:xfrm>
          <a:off x="0" y="1929812"/>
          <a:ext cx="15716250" cy="3358931"/>
        </xdr:xfrm>
        <a:graphic>
          <a:graphicData uri="http://schemas.openxmlformats.org/drawingml/2006/chart">
            <c:chart xmlns:c="http://schemas.openxmlformats.org/drawingml/2006/chart" xmlns:r="http://schemas.openxmlformats.org/officeDocument/2006/relationships" r:id="rId13"/>
          </a:graphicData>
        </a:graphic>
      </xdr:graphicFrame>
      <xdr:pic>
        <xdr:nvPicPr>
          <xdr:cNvPr id="6" name="5 Imagen">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4"/>
          <a:stretch>
            <a:fillRect/>
          </a:stretch>
        </xdr:blipFill>
        <xdr:spPr>
          <a:xfrm>
            <a:off x="5584183" y="1911805"/>
            <a:ext cx="3646714" cy="290446"/>
          </a:xfrm>
          <a:prstGeom prst="rect">
            <a:avLst/>
          </a:prstGeom>
        </xdr:spPr>
      </xdr:pic>
    </xdr:grpSp>
    <xdr:clientData/>
  </xdr:twoCellAnchor>
  <xdr:twoCellAnchor>
    <xdr:from>
      <xdr:col>0</xdr:col>
      <xdr:colOff>162806</xdr:colOff>
      <xdr:row>29</xdr:row>
      <xdr:rowOff>450158</xdr:rowOff>
    </xdr:from>
    <xdr:to>
      <xdr:col>0</xdr:col>
      <xdr:colOff>351066</xdr:colOff>
      <xdr:row>30</xdr:row>
      <xdr:rowOff>81565</xdr:rowOff>
    </xdr:to>
    <xdr:sp macro="" textlink="">
      <xdr:nvSpPr>
        <xdr:cNvPr id="47" name="25 Triángulo isósceles">
          <a:extLst>
            <a:ext uri="{FF2B5EF4-FFF2-40B4-BE49-F238E27FC236}">
              <a16:creationId xmlns:a16="http://schemas.microsoft.com/office/drawing/2014/main" id="{00000000-0008-0000-0A00-00002F000000}"/>
            </a:ext>
          </a:extLst>
        </xdr:cNvPr>
        <xdr:cNvSpPr/>
      </xdr:nvSpPr>
      <xdr:spPr>
        <a:xfrm rot="5400000">
          <a:off x="67036" y="6274535"/>
          <a:ext cx="379800"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98773</xdr:colOff>
      <xdr:row>32</xdr:row>
      <xdr:rowOff>125988</xdr:rowOff>
    </xdr:from>
    <xdr:to>
      <xdr:col>15</xdr:col>
      <xdr:colOff>179614</xdr:colOff>
      <xdr:row>41</xdr:row>
      <xdr:rowOff>81164</xdr:rowOff>
    </xdr:to>
    <xdr:sp macro="" textlink="">
      <xdr:nvSpPr>
        <xdr:cNvPr id="48" name="10 Rectángulo">
          <a:extLst>
            <a:ext uri="{FF2B5EF4-FFF2-40B4-BE49-F238E27FC236}">
              <a16:creationId xmlns:a16="http://schemas.microsoft.com/office/drawing/2014/main" id="{00000000-0008-0000-0A00-000030000000}"/>
            </a:ext>
          </a:extLst>
        </xdr:cNvPr>
        <xdr:cNvSpPr/>
      </xdr:nvSpPr>
      <xdr:spPr>
        <a:xfrm>
          <a:off x="7922880" y="6793488"/>
          <a:ext cx="7183770" cy="3574676"/>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274865</xdr:colOff>
      <xdr:row>49</xdr:row>
      <xdr:rowOff>37141</xdr:rowOff>
    </xdr:from>
    <xdr:to>
      <xdr:col>8</xdr:col>
      <xdr:colOff>463125</xdr:colOff>
      <xdr:row>51</xdr:row>
      <xdr:rowOff>34341</xdr:rowOff>
    </xdr:to>
    <xdr:sp macro="" textlink="">
      <xdr:nvSpPr>
        <xdr:cNvPr id="52" name="25 Triángulo isósceles">
          <a:extLst>
            <a:ext uri="{FF2B5EF4-FFF2-40B4-BE49-F238E27FC236}">
              <a16:creationId xmlns:a16="http://schemas.microsoft.com/office/drawing/2014/main" id="{00000000-0008-0000-0A00-000034000000}"/>
            </a:ext>
          </a:extLst>
        </xdr:cNvPr>
        <xdr:cNvSpPr/>
      </xdr:nvSpPr>
      <xdr:spPr>
        <a:xfrm rot="5400000">
          <a:off x="8004002" y="12841182"/>
          <a:ext cx="378200" cy="188260"/>
        </a:xfrm>
        <a:prstGeom prst="triangle">
          <a:avLst/>
        </a:prstGeom>
        <a:solidFill>
          <a:srgbClr val="00B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9</xdr:col>
      <xdr:colOff>938892</xdr:colOff>
      <xdr:row>31</xdr:row>
      <xdr:rowOff>276562</xdr:rowOff>
    </xdr:from>
    <xdr:to>
      <xdr:col>13</xdr:col>
      <xdr:colOff>136071</xdr:colOff>
      <xdr:row>32</xdr:row>
      <xdr:rowOff>64286</xdr:rowOff>
    </xdr:to>
    <xdr:pic>
      <xdr:nvPicPr>
        <xdr:cNvPr id="15" name="14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9742713" y="6944062"/>
          <a:ext cx="3360965" cy="808260"/>
        </a:xfrm>
        <a:prstGeom prst="rect">
          <a:avLst/>
        </a:prstGeom>
      </xdr:spPr>
    </xdr:pic>
    <xdr:clientData/>
  </xdr:twoCellAnchor>
  <xdr:twoCellAnchor editAs="oneCell">
    <xdr:from>
      <xdr:col>2</xdr:col>
      <xdr:colOff>598716</xdr:colOff>
      <xdr:row>31</xdr:row>
      <xdr:rowOff>326573</xdr:rowOff>
    </xdr:from>
    <xdr:to>
      <xdr:col>6</xdr:col>
      <xdr:colOff>40821</xdr:colOff>
      <xdr:row>32</xdr:row>
      <xdr:rowOff>97885</xdr:rowOff>
    </xdr:to>
    <xdr:pic>
      <xdr:nvPicPr>
        <xdr:cNvPr id="16" name="15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313216" y="6994073"/>
          <a:ext cx="3592284" cy="791848"/>
        </a:xfrm>
        <a:prstGeom prst="rect">
          <a:avLst/>
        </a:prstGeom>
      </xdr:spPr>
    </xdr:pic>
    <xdr:clientData/>
  </xdr:twoCellAnchor>
  <xdr:twoCellAnchor>
    <xdr:from>
      <xdr:col>0</xdr:col>
      <xdr:colOff>557893</xdr:colOff>
      <xdr:row>51</xdr:row>
      <xdr:rowOff>0</xdr:rowOff>
    </xdr:from>
    <xdr:to>
      <xdr:col>5</xdr:col>
      <xdr:colOff>353629</xdr:colOff>
      <xdr:row>53</xdr:row>
      <xdr:rowOff>80808</xdr:rowOff>
    </xdr:to>
    <xdr:sp macro="" textlink="$C$56">
      <xdr:nvSpPr>
        <xdr:cNvPr id="49" name="TextBox 4">
          <a:extLst>
            <a:ext uri="{FF2B5EF4-FFF2-40B4-BE49-F238E27FC236}">
              <a16:creationId xmlns:a16="http://schemas.microsoft.com/office/drawing/2014/main" id="{00000000-0008-0000-0A00-000031000000}"/>
            </a:ext>
          </a:extLst>
        </xdr:cNvPr>
        <xdr:cNvSpPr txBox="1"/>
      </xdr:nvSpPr>
      <xdr:spPr>
        <a:xfrm>
          <a:off x="557893" y="13090071"/>
          <a:ext cx="4449379" cy="461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1B826882-03E7-4120-BB32-FAD7807D4925}" type="TxLink">
            <a:rPr lang="en-US" sz="2400" b="1" i="0" u="none" strike="noStrike">
              <a:solidFill>
                <a:schemeClr val="tx1">
                  <a:lumMod val="65000"/>
                  <a:lumOff val="35000"/>
                </a:schemeClr>
              </a:solidFill>
              <a:latin typeface="Gill Sans MT" panose="020B0502020104020203" pitchFamily="34" charset="0"/>
              <a:ea typeface="+mn-ea"/>
              <a:cs typeface="Calibri"/>
            </a:rPr>
            <a:pPr algn="l"/>
            <a:t>5  Usme</a:t>
          </a:fld>
          <a:endParaRPr lang="en-US" sz="2400" b="1" i="0" u="none" strike="noStrike">
            <a:solidFill>
              <a:schemeClr val="tx1">
                <a:lumMod val="65000"/>
                <a:lumOff val="35000"/>
              </a:schemeClr>
            </a:solidFill>
            <a:latin typeface="Gill Sans MT" panose="020B0502020104020203" pitchFamily="34" charset="0"/>
            <a:ea typeface="+mn-ea"/>
            <a:cs typeface="Calibri"/>
          </a:endParaRPr>
        </a:p>
      </xdr:txBody>
    </xdr:sp>
    <xdr:clientData/>
  </xdr:twoCellAnchor>
  <xdr:twoCellAnchor editAs="oneCell">
    <xdr:from>
      <xdr:col>11</xdr:col>
      <xdr:colOff>530676</xdr:colOff>
      <xdr:row>54</xdr:row>
      <xdr:rowOff>115093</xdr:rowOff>
    </xdr:from>
    <xdr:to>
      <xdr:col>14</xdr:col>
      <xdr:colOff>653144</xdr:colOff>
      <xdr:row>54</xdr:row>
      <xdr:rowOff>893265</xdr:rowOff>
    </xdr:to>
    <xdr:pic>
      <xdr:nvPicPr>
        <xdr:cNvPr id="50" name="14 Imagen">
          <a:extLst>
            <a:ext uri="{FF2B5EF4-FFF2-40B4-BE49-F238E27FC236}">
              <a16:creationId xmlns:a16="http://schemas.microsoft.com/office/drawing/2014/main" id="{00000000-0008-0000-0A00-000032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1538855" y="13776664"/>
          <a:ext cx="3061610" cy="778172"/>
        </a:xfrm>
        <a:prstGeom prst="rect">
          <a:avLst/>
        </a:prstGeom>
      </xdr:spPr>
    </xdr:pic>
    <xdr:clientData/>
  </xdr:twoCellAnchor>
  <xdr:twoCellAnchor editAs="oneCell">
    <xdr:from>
      <xdr:col>6</xdr:col>
      <xdr:colOff>272143</xdr:colOff>
      <xdr:row>54</xdr:row>
      <xdr:rowOff>115093</xdr:rowOff>
    </xdr:from>
    <xdr:to>
      <xdr:col>9</xdr:col>
      <xdr:colOff>748393</xdr:colOff>
      <xdr:row>54</xdr:row>
      <xdr:rowOff>867949</xdr:rowOff>
    </xdr:to>
    <xdr:pic>
      <xdr:nvPicPr>
        <xdr:cNvPr id="54" name="15 Imagen">
          <a:extLst>
            <a:ext uri="{FF2B5EF4-FFF2-40B4-BE49-F238E27FC236}">
              <a16:creationId xmlns:a16="http://schemas.microsoft.com/office/drawing/2014/main" id="{00000000-0008-0000-0A00-000036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136822" y="13776664"/>
          <a:ext cx="3415392" cy="752856"/>
        </a:xfrm>
        <a:prstGeom prst="rect">
          <a:avLst/>
        </a:prstGeom>
      </xdr:spPr>
    </xdr:pic>
    <xdr:clientData/>
  </xdr:twoCellAnchor>
  <xdr:twoCellAnchor editAs="absolute">
    <xdr:from>
      <xdr:col>1</xdr:col>
      <xdr:colOff>222250</xdr:colOff>
      <xdr:row>27</xdr:row>
      <xdr:rowOff>0</xdr:rowOff>
    </xdr:from>
    <xdr:to>
      <xdr:col>12</xdr:col>
      <xdr:colOff>757234</xdr:colOff>
      <xdr:row>29</xdr:row>
      <xdr:rowOff>32555</xdr:rowOff>
    </xdr:to>
    <xdr:sp macro="" textlink="">
      <xdr:nvSpPr>
        <xdr:cNvPr id="57" name="CustomShape 1">
          <a:extLst>
            <a:ext uri="{FF2B5EF4-FFF2-40B4-BE49-F238E27FC236}">
              <a16:creationId xmlns:a16="http://schemas.microsoft.com/office/drawing/2014/main" id="{EE4DC108-053A-354D-A836-8129FC5B2843}"/>
            </a:ext>
          </a:extLst>
        </xdr:cNvPr>
        <xdr:cNvSpPr/>
      </xdr:nvSpPr>
      <xdr:spPr>
        <a:xfrm>
          <a:off x="1063625" y="5334000"/>
          <a:ext cx="13314359" cy="413555"/>
        </a:xfrm>
        <a:prstGeom prst="rect">
          <a:avLst/>
        </a:prstGeom>
      </xdr:spPr>
      <xdr:txBody>
        <a:bodyPr lIns="90000" tIns="45000" rIns="90000" bIns="45000"/>
        <a:lstStyle/>
        <a:p>
          <a:r>
            <a:rPr lang="es-CO" sz="1100">
              <a:solidFill>
                <a:srgbClr val="808080"/>
              </a:solidFill>
              <a:latin typeface="Gill Sans MT"/>
            </a:rPr>
            <a:t>Fuente: Sistema de información geográfica –SIGIDU-. Diciembre 31 de 2020</a:t>
          </a:r>
          <a:endParaRPr sz="1100"/>
        </a:p>
        <a:p>
          <a:r>
            <a:rPr lang="es-CO" sz="1100">
              <a:solidFill>
                <a:srgbClr val="808080"/>
              </a:solidFill>
              <a:latin typeface="Gill Sans MT"/>
            </a:rPr>
            <a:t>Las cifras presentadas en la gráfica pueden diferir de las fuentes originales de los datos por efecto de redondeo.</a:t>
          </a:r>
          <a:endParaRPr sz="1100"/>
        </a:p>
      </xdr:txBody>
    </xdr:sp>
    <xdr:clientData/>
  </xdr:twoCellAnchor>
  <xdr:twoCellAnchor editAs="absolute">
    <xdr:from>
      <xdr:col>1</xdr:col>
      <xdr:colOff>0</xdr:colOff>
      <xdr:row>41</xdr:row>
      <xdr:rowOff>127000</xdr:rowOff>
    </xdr:from>
    <xdr:to>
      <xdr:col>7</xdr:col>
      <xdr:colOff>981075</xdr:colOff>
      <xdr:row>43</xdr:row>
      <xdr:rowOff>159555</xdr:rowOff>
    </xdr:to>
    <xdr:sp macro="" textlink="">
      <xdr:nvSpPr>
        <xdr:cNvPr id="61" name="CustomShape 1">
          <a:extLst>
            <a:ext uri="{FF2B5EF4-FFF2-40B4-BE49-F238E27FC236}">
              <a16:creationId xmlns:a16="http://schemas.microsoft.com/office/drawing/2014/main" id="{1DAFF9A1-CE09-5545-8AE9-E9F42E0BC394}"/>
            </a:ext>
          </a:extLst>
        </xdr:cNvPr>
        <xdr:cNvSpPr/>
      </xdr:nvSpPr>
      <xdr:spPr>
        <a:xfrm>
          <a:off x="841375" y="11414125"/>
          <a:ext cx="7985125" cy="413555"/>
        </a:xfrm>
        <a:prstGeom prst="rect">
          <a:avLst/>
        </a:prstGeom>
      </xdr:spPr>
      <xdr:txBody>
        <a:bodyPr lIns="90000" tIns="45000" rIns="90000" bIns="45000"/>
        <a:lstStyle/>
        <a:p>
          <a:r>
            <a:rPr lang="es-CO" sz="1100">
              <a:solidFill>
                <a:srgbClr val="808080"/>
              </a:solidFill>
              <a:latin typeface="Gill Sans MT"/>
            </a:rPr>
            <a:t>Fuente: Sistema de información geográfica –SIGIDU-. Diciembre</a:t>
          </a:r>
          <a:r>
            <a:rPr lang="es-CO" sz="1100" baseline="0">
              <a:solidFill>
                <a:srgbClr val="808080"/>
              </a:solidFill>
              <a:latin typeface="Gill Sans MT"/>
            </a:rPr>
            <a:t> 31 </a:t>
          </a:r>
          <a:r>
            <a:rPr lang="es-CO" sz="1100">
              <a:solidFill>
                <a:srgbClr val="808080"/>
              </a:solidFill>
              <a:latin typeface="Gill Sans MT"/>
            </a:rPr>
            <a:t>de 2020.</a:t>
          </a:r>
          <a:endParaRPr sz="1100"/>
        </a:p>
        <a:p>
          <a:r>
            <a:rPr lang="es-CO" sz="1100">
              <a:solidFill>
                <a:srgbClr val="808080"/>
              </a:solidFill>
              <a:latin typeface="Gill Sans MT"/>
            </a:rPr>
            <a:t>Las cifras presentadas en la gráfica pueden diferir de las fuentes originales de los datos por efecto de redondeo.</a:t>
          </a:r>
          <a:endParaRPr sz="1100"/>
        </a:p>
      </xdr:txBody>
    </xdr:sp>
    <xdr:clientData/>
  </xdr:twoCellAnchor>
  <xdr:twoCellAnchor editAs="absolute">
    <xdr:from>
      <xdr:col>8</xdr:col>
      <xdr:colOff>222250</xdr:colOff>
      <xdr:row>41</xdr:row>
      <xdr:rowOff>174625</xdr:rowOff>
    </xdr:from>
    <xdr:to>
      <xdr:col>15</xdr:col>
      <xdr:colOff>396875</xdr:colOff>
      <xdr:row>44</xdr:row>
      <xdr:rowOff>16680</xdr:rowOff>
    </xdr:to>
    <xdr:sp macro="" textlink="">
      <xdr:nvSpPr>
        <xdr:cNvPr id="62" name="CustomShape 1">
          <a:extLst>
            <a:ext uri="{FF2B5EF4-FFF2-40B4-BE49-F238E27FC236}">
              <a16:creationId xmlns:a16="http://schemas.microsoft.com/office/drawing/2014/main" id="{391350B1-18A0-4144-809F-BC2B21859868}"/>
            </a:ext>
          </a:extLst>
        </xdr:cNvPr>
        <xdr:cNvSpPr/>
      </xdr:nvSpPr>
      <xdr:spPr>
        <a:xfrm>
          <a:off x="9112250" y="11461750"/>
          <a:ext cx="8239125" cy="413555"/>
        </a:xfrm>
        <a:prstGeom prst="rect">
          <a:avLst/>
        </a:prstGeom>
      </xdr:spPr>
      <xdr:txBody>
        <a:bodyPr lIns="90000" tIns="45000" rIns="90000" bIns="45000"/>
        <a:lstStyle/>
        <a:p>
          <a:r>
            <a:rPr lang="es-CO" sz="1100">
              <a:solidFill>
                <a:srgbClr val="808080"/>
              </a:solidFill>
              <a:latin typeface="Gill Sans MT"/>
            </a:rPr>
            <a:t>Fuente: Sistema de información geográfica –SIGIDU-. Diciembre 31 de 2020.</a:t>
          </a:r>
          <a:endParaRPr sz="1100"/>
        </a:p>
        <a:p>
          <a:r>
            <a:rPr lang="es-CO" sz="1100">
              <a:solidFill>
                <a:srgbClr val="808080"/>
              </a:solidFill>
              <a:latin typeface="Gill Sans MT"/>
            </a:rPr>
            <a:t>Las cifras presentadas en la gráfica pueden diferir de las fuentes originales de los datos por efecto de redondeo.</a:t>
          </a:r>
          <a:endParaRPr sz="1100"/>
        </a:p>
      </xdr:txBody>
    </xdr:sp>
    <xdr:clientData/>
  </xdr:twoCellAnchor>
  <xdr:twoCellAnchor editAs="absolute">
    <xdr:from>
      <xdr:col>1</xdr:col>
      <xdr:colOff>111125</xdr:colOff>
      <xdr:row>76</xdr:row>
      <xdr:rowOff>0</xdr:rowOff>
    </xdr:from>
    <xdr:to>
      <xdr:col>15</xdr:col>
      <xdr:colOff>95250</xdr:colOff>
      <xdr:row>78</xdr:row>
      <xdr:rowOff>32555</xdr:rowOff>
    </xdr:to>
    <xdr:sp macro="" textlink="">
      <xdr:nvSpPr>
        <xdr:cNvPr id="63" name="CustomShape 1">
          <a:extLst>
            <a:ext uri="{FF2B5EF4-FFF2-40B4-BE49-F238E27FC236}">
              <a16:creationId xmlns:a16="http://schemas.microsoft.com/office/drawing/2014/main" id="{394307A3-D753-6C4C-BDA1-9132D9CCF25C}"/>
            </a:ext>
          </a:extLst>
        </xdr:cNvPr>
        <xdr:cNvSpPr/>
      </xdr:nvSpPr>
      <xdr:spPr>
        <a:xfrm>
          <a:off x="952500" y="18891250"/>
          <a:ext cx="16097250" cy="413555"/>
        </a:xfrm>
        <a:prstGeom prst="rect">
          <a:avLst/>
        </a:prstGeom>
      </xdr:spPr>
      <xdr:txBody>
        <a:bodyPr lIns="90000" tIns="45000" rIns="90000" bIns="45000"/>
        <a:lstStyle/>
        <a:p>
          <a:pPr algn="ctr"/>
          <a:r>
            <a:rPr lang="es-CO" sz="1100">
              <a:solidFill>
                <a:srgbClr val="808080"/>
              </a:solidFill>
              <a:latin typeface="Gill Sans MT"/>
            </a:rPr>
            <a:t>Fuente: Sistema de información geográfica –SIGIDU-. Diciembre 31 de 2020.</a:t>
          </a:r>
          <a:endParaRPr sz="1100"/>
        </a:p>
        <a:p>
          <a:pPr algn="ctr"/>
          <a:r>
            <a:rPr lang="es-CO" sz="1100">
              <a:solidFill>
                <a:srgbClr val="808080"/>
              </a:solidFill>
              <a:latin typeface="Gill Sans MT"/>
            </a:rPr>
            <a:t>Las cifras presentadas en la gráfica pueden diferir de las fuentes originales de los datos por</a:t>
          </a:r>
          <a:r>
            <a:rPr lang="es-CO" sz="1100" baseline="0">
              <a:solidFill>
                <a:srgbClr val="808080"/>
              </a:solidFill>
              <a:latin typeface="Gill Sans MT"/>
            </a:rPr>
            <a:t> </a:t>
          </a:r>
          <a:r>
            <a:rPr lang="es-CO" sz="1100">
              <a:solidFill>
                <a:srgbClr val="808080"/>
              </a:solidFill>
              <a:latin typeface="Gill Sans MT"/>
            </a:rPr>
            <a:t>efecto de redondeo.</a:t>
          </a:r>
          <a:endParaRPr sz="1100"/>
        </a:p>
      </xdr:txBody>
    </xdr:sp>
    <xdr:clientData/>
  </xdr:twoCellAnchor>
  <xdr:twoCellAnchor editAs="oneCell">
    <xdr:from>
      <xdr:col>8</xdr:col>
      <xdr:colOff>517071</xdr:colOff>
      <xdr:row>45</xdr:row>
      <xdr:rowOff>136071</xdr:rowOff>
    </xdr:from>
    <xdr:to>
      <xdr:col>15</xdr:col>
      <xdr:colOff>197703</xdr:colOff>
      <xdr:row>52</xdr:row>
      <xdr:rowOff>176893</xdr:rowOff>
    </xdr:to>
    <mc:AlternateContent xmlns:mc="http://schemas.openxmlformats.org/markup-compatibility/2006" xmlns:a14="http://schemas.microsoft.com/office/drawing/2010/main">
      <mc:Choice Requires="a14">
        <xdr:graphicFrame macro="">
          <xdr:nvGraphicFramePr>
            <xdr:cNvPr id="11" name="Localidad 5">
              <a:extLst>
                <a:ext uri="{FF2B5EF4-FFF2-40B4-BE49-F238E27FC236}">
                  <a16:creationId xmlns:a16="http://schemas.microsoft.com/office/drawing/2014/main" id="{00000000-0008-0000-0A00-00000B000000}"/>
                </a:ext>
              </a:extLst>
            </xdr:cNvPr>
            <xdr:cNvGraphicFramePr/>
          </xdr:nvGraphicFramePr>
          <xdr:xfrm>
            <a:off x="0" y="0"/>
            <a:ext cx="0" cy="0"/>
          </xdr:xfrm>
          <a:graphic>
            <a:graphicData uri="http://schemas.microsoft.com/office/drawing/2010/slicer">
              <sle:slicer xmlns:sle="http://schemas.microsoft.com/office/drawing/2010/slicer" name="Localidad 5"/>
            </a:graphicData>
          </a:graphic>
        </xdr:graphicFrame>
      </mc:Choice>
      <mc:Fallback xmlns="">
        <xdr:sp macro="" textlink="">
          <xdr:nvSpPr>
            <xdr:cNvPr id="0" name=""/>
            <xdr:cNvSpPr>
              <a:spLocks noTextEdit="1"/>
            </xdr:cNvSpPr>
          </xdr:nvSpPr>
          <xdr:spPr>
            <a:xfrm>
              <a:off x="9407071" y="12185196"/>
              <a:ext cx="7745132" cy="1247322"/>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14</xdr:col>
      <xdr:colOff>489858</xdr:colOff>
      <xdr:row>1</xdr:row>
      <xdr:rowOff>95250</xdr:rowOff>
    </xdr:from>
    <xdr:to>
      <xdr:col>15</xdr:col>
      <xdr:colOff>535056</xdr:colOff>
      <xdr:row>5</xdr:row>
      <xdr:rowOff>141684</xdr:rowOff>
    </xdr:to>
    <xdr:grpSp>
      <xdr:nvGrpSpPr>
        <xdr:cNvPr id="41" name="Group 22">
          <a:extLst>
            <a:ext uri="{FF2B5EF4-FFF2-40B4-BE49-F238E27FC236}">
              <a16:creationId xmlns:a16="http://schemas.microsoft.com/office/drawing/2014/main" id="{00000000-0008-0000-0A00-000029000000}"/>
            </a:ext>
          </a:extLst>
        </xdr:cNvPr>
        <xdr:cNvGrpSpPr/>
      </xdr:nvGrpSpPr>
      <xdr:grpSpPr>
        <a:xfrm>
          <a:off x="14437179" y="163286"/>
          <a:ext cx="1024913" cy="808434"/>
          <a:chOff x="12070592" y="119880"/>
          <a:chExt cx="1021936" cy="768739"/>
        </a:xfrm>
      </xdr:grpSpPr>
      <xdr:pic>
        <xdr:nvPicPr>
          <xdr:cNvPr id="42" name="41 Imagen">
            <a:hlinkClick xmlns:r="http://schemas.openxmlformats.org/officeDocument/2006/relationships" r:id="rId17" tooltip=" "/>
            <a:extLst>
              <a:ext uri="{FF2B5EF4-FFF2-40B4-BE49-F238E27FC236}">
                <a16:creationId xmlns:a16="http://schemas.microsoft.com/office/drawing/2014/main" id="{00000000-0008-0000-0A00-00002A000000}"/>
              </a:ext>
            </a:extLst>
          </xdr:cNvPr>
          <xdr:cNvPicPr/>
        </xdr:nvPicPr>
        <xdr:blipFill>
          <a:blip xmlns:r="http://schemas.openxmlformats.org/officeDocument/2006/relationships" r:embed="rId18"/>
          <a:stretch>
            <a:fillRect/>
          </a:stretch>
        </xdr:blipFill>
        <xdr:spPr>
          <a:xfrm>
            <a:off x="12070592" y="119880"/>
            <a:ext cx="1021936" cy="768739"/>
          </a:xfrm>
          <a:prstGeom prst="rect">
            <a:avLst/>
          </a:prstGeom>
        </xdr:spPr>
      </xdr:pic>
      <xdr:sp macro="" textlink="">
        <xdr:nvSpPr>
          <xdr:cNvPr id="44" name="CustomShape 1">
            <a:hlinkClick xmlns:r="http://schemas.openxmlformats.org/officeDocument/2006/relationships" r:id="rId17" tooltip=" "/>
            <a:extLst>
              <a:ext uri="{FF2B5EF4-FFF2-40B4-BE49-F238E27FC236}">
                <a16:creationId xmlns:a16="http://schemas.microsoft.com/office/drawing/2014/main" id="{00000000-0008-0000-0A00-00002C000000}"/>
              </a:ext>
            </a:extLst>
          </xdr:cNvPr>
          <xdr:cNvSpPr/>
        </xdr:nvSpPr>
        <xdr:spPr>
          <a:xfrm>
            <a:off x="12139676" y="188912"/>
            <a:ext cx="575219" cy="254769"/>
          </a:xfrm>
          <a:prstGeom prst="rect">
            <a:avLst/>
          </a:prstGeom>
        </xdr:spPr>
        <xdr:txBody>
          <a:bodyPr lIns="90000" tIns="45000" rIns="90000" bIns="45000"/>
          <a:lstStyle/>
          <a:p>
            <a:r>
              <a:rPr lang="es-CO" sz="1100" b="1">
                <a:solidFill>
                  <a:srgbClr val="FFFFFF"/>
                </a:solidFill>
                <a:latin typeface="Calibri"/>
              </a:rPr>
              <a:t>Inicio</a:t>
            </a:r>
            <a:endParaRPr/>
          </a:p>
        </xdr:txBody>
      </xdr:sp>
    </xdr:grpSp>
    <xdr:clientData/>
  </xdr:twoCellAnchor>
  <xdr:twoCellAnchor>
    <xdr:from>
      <xdr:col>7</xdr:col>
      <xdr:colOff>15875</xdr:colOff>
      <xdr:row>3</xdr:row>
      <xdr:rowOff>15875</xdr:rowOff>
    </xdr:from>
    <xdr:to>
      <xdr:col>10</xdr:col>
      <xdr:colOff>511144</xdr:colOff>
      <xdr:row>4</xdr:row>
      <xdr:rowOff>164816</xdr:rowOff>
    </xdr:to>
    <xdr:sp macro="" textlink="">
      <xdr:nvSpPr>
        <xdr:cNvPr id="53" name="CuadroTexto 52">
          <a:extLst>
            <a:ext uri="{FF2B5EF4-FFF2-40B4-BE49-F238E27FC236}">
              <a16:creationId xmlns:a16="http://schemas.microsoft.com/office/drawing/2014/main" id="{AE7C3C12-7435-41D9-867C-9D49F7FDE982}"/>
            </a:ext>
          </a:extLst>
        </xdr:cNvPr>
        <xdr:cNvSpPr txBox="1"/>
      </xdr:nvSpPr>
      <xdr:spPr>
        <a:xfrm>
          <a:off x="6873875" y="460375"/>
          <a:ext cx="3448019" cy="339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solidFill>
                <a:schemeClr val="bg1">
                  <a:lumMod val="50000"/>
                </a:schemeClr>
              </a:solidFill>
              <a:latin typeface="Gill Sans MT" panose="020B0502020104020203" pitchFamily="34" charset="0"/>
            </a:rPr>
            <a:t>Corte de información:</a:t>
          </a:r>
          <a:r>
            <a:rPr lang="es-CO" sz="1400" baseline="0">
              <a:solidFill>
                <a:schemeClr val="bg1">
                  <a:lumMod val="50000"/>
                </a:schemeClr>
              </a:solidFill>
              <a:latin typeface="Gill Sans MT" panose="020B0502020104020203" pitchFamily="34" charset="0"/>
            </a:rPr>
            <a:t> 31 de diciembre 2020</a:t>
          </a:r>
          <a:endParaRPr lang="es-CO" sz="1400">
            <a:solidFill>
              <a:schemeClr val="bg1">
                <a:lumMod val="50000"/>
              </a:schemeClr>
            </a:solidFill>
            <a:latin typeface="Gill Sans MT" panose="020B0502020104020203"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142875</xdr:colOff>
      <xdr:row>151</xdr:row>
      <xdr:rowOff>111125</xdr:rowOff>
    </xdr:from>
    <xdr:to>
      <xdr:col>8</xdr:col>
      <xdr:colOff>174625</xdr:colOff>
      <xdr:row>180</xdr:row>
      <xdr:rowOff>63500</xdr:rowOff>
    </xdr:to>
    <xdr:pic>
      <xdr:nvPicPr>
        <xdr:cNvPr id="32" name="Imagen 31">
          <a:extLst>
            <a:ext uri="{FF2B5EF4-FFF2-40B4-BE49-F238E27FC236}">
              <a16:creationId xmlns:a16="http://schemas.microsoft.com/office/drawing/2014/main" id="{552A65A7-522C-824D-95EB-D8C6294112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30250" y="30956250"/>
          <a:ext cx="4222750" cy="5857875"/>
        </a:xfrm>
        <a:prstGeom prst="rect">
          <a:avLst/>
        </a:prstGeom>
      </xdr:spPr>
    </xdr:pic>
    <xdr:clientData/>
  </xdr:twoCellAnchor>
  <xdr:twoCellAnchor editAs="oneCell">
    <xdr:from>
      <xdr:col>1</xdr:col>
      <xdr:colOff>238125</xdr:colOff>
      <xdr:row>81</xdr:row>
      <xdr:rowOff>15875</xdr:rowOff>
    </xdr:from>
    <xdr:to>
      <xdr:col>8</xdr:col>
      <xdr:colOff>174625</xdr:colOff>
      <xdr:row>109</xdr:row>
      <xdr:rowOff>31750</xdr:rowOff>
    </xdr:to>
    <xdr:pic>
      <xdr:nvPicPr>
        <xdr:cNvPr id="7" name="Imagen 6">
          <a:extLst>
            <a:ext uri="{FF2B5EF4-FFF2-40B4-BE49-F238E27FC236}">
              <a16:creationId xmlns:a16="http://schemas.microsoft.com/office/drawing/2014/main" id="{361AA2EB-DC9A-1644-B8D3-68C2A56FCB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5500" y="17780000"/>
          <a:ext cx="4127500" cy="5794375"/>
        </a:xfrm>
        <a:prstGeom prst="rect">
          <a:avLst/>
        </a:prstGeom>
      </xdr:spPr>
    </xdr:pic>
    <xdr:clientData/>
  </xdr:twoCellAnchor>
  <xdr:twoCellAnchor editAs="oneCell">
    <xdr:from>
      <xdr:col>1</xdr:col>
      <xdr:colOff>317500</xdr:colOff>
      <xdr:row>13</xdr:row>
      <xdr:rowOff>79376</xdr:rowOff>
    </xdr:from>
    <xdr:to>
      <xdr:col>8</xdr:col>
      <xdr:colOff>63500</xdr:colOff>
      <xdr:row>38</xdr:row>
      <xdr:rowOff>127000</xdr:rowOff>
    </xdr:to>
    <xdr:pic>
      <xdr:nvPicPr>
        <xdr:cNvPr id="2" name="Imagen 1">
          <a:extLst>
            <a:ext uri="{FF2B5EF4-FFF2-40B4-BE49-F238E27FC236}">
              <a16:creationId xmlns:a16="http://schemas.microsoft.com/office/drawing/2014/main" id="{30B516C6-70CF-F640-B864-99DA380323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04875" y="2555876"/>
          <a:ext cx="3937000" cy="5222874"/>
        </a:xfrm>
        <a:prstGeom prst="rect">
          <a:avLst/>
        </a:prstGeom>
      </xdr:spPr>
    </xdr:pic>
    <xdr:clientData/>
  </xdr:twoCellAnchor>
  <xdr:twoCellAnchor>
    <xdr:from>
      <xdr:col>7</xdr:col>
      <xdr:colOff>276866</xdr:colOff>
      <xdr:row>155</xdr:row>
      <xdr:rowOff>105656</xdr:rowOff>
    </xdr:from>
    <xdr:to>
      <xdr:col>15</xdr:col>
      <xdr:colOff>336176</xdr:colOff>
      <xdr:row>174</xdr:row>
      <xdr:rowOff>102481</xdr:rowOff>
    </xdr:to>
    <xdr:graphicFrame macro="">
      <xdr:nvGraphicFramePr>
        <xdr:cNvPr id="43" name="66 Gráfico">
          <a:extLst>
            <a:ext uri="{FF2B5EF4-FFF2-40B4-BE49-F238E27FC236}">
              <a16:creationId xmlns:a16="http://schemas.microsoft.com/office/drawing/2014/main" id="{00000000-0008-0000-0D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104775</xdr:colOff>
      <xdr:row>171</xdr:row>
      <xdr:rowOff>171450</xdr:rowOff>
    </xdr:from>
    <xdr:to>
      <xdr:col>15</xdr:col>
      <xdr:colOff>247651</xdr:colOff>
      <xdr:row>173</xdr:row>
      <xdr:rowOff>76200</xdr:rowOff>
    </xdr:to>
    <xdr:sp macro="" textlink="">
      <xdr:nvSpPr>
        <xdr:cNvPr id="78" name="Rectángulo 77">
          <a:extLst>
            <a:ext uri="{FF2B5EF4-FFF2-40B4-BE49-F238E27FC236}">
              <a16:creationId xmlns:a16="http://schemas.microsoft.com/office/drawing/2014/main" id="{00000000-0008-0000-0D00-00004E000000}"/>
            </a:ext>
          </a:extLst>
        </xdr:cNvPr>
        <xdr:cNvSpPr/>
      </xdr:nvSpPr>
      <xdr:spPr>
        <a:xfrm>
          <a:off x="4905375" y="33051750"/>
          <a:ext cx="5667376"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70598</xdr:colOff>
      <xdr:row>86</xdr:row>
      <xdr:rowOff>55709</xdr:rowOff>
    </xdr:from>
    <xdr:to>
      <xdr:col>16</xdr:col>
      <xdr:colOff>-1</xdr:colOff>
      <xdr:row>104</xdr:row>
      <xdr:rowOff>184203</xdr:rowOff>
    </xdr:to>
    <xdr:graphicFrame macro="">
      <xdr:nvGraphicFramePr>
        <xdr:cNvPr id="28" name="66 Gráfico">
          <a:extLst>
            <a:ext uri="{FF2B5EF4-FFF2-40B4-BE49-F238E27FC236}">
              <a16:creationId xmlns:a16="http://schemas.microsoft.com/office/drawing/2014/main" id="{00000000-0008-0000-0D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80122</xdr:colOff>
      <xdr:row>102</xdr:row>
      <xdr:rowOff>60512</xdr:rowOff>
    </xdr:from>
    <xdr:to>
      <xdr:col>15</xdr:col>
      <xdr:colOff>563096</xdr:colOff>
      <xdr:row>103</xdr:row>
      <xdr:rowOff>155762</xdr:rowOff>
    </xdr:to>
    <xdr:sp macro="" textlink="">
      <xdr:nvSpPr>
        <xdr:cNvPr id="66" name="Rectángulo 65">
          <a:extLst>
            <a:ext uri="{FF2B5EF4-FFF2-40B4-BE49-F238E27FC236}">
              <a16:creationId xmlns:a16="http://schemas.microsoft.com/office/drawing/2014/main" id="{00000000-0008-0000-0D00-000042000000}"/>
            </a:ext>
          </a:extLst>
        </xdr:cNvPr>
        <xdr:cNvSpPr/>
      </xdr:nvSpPr>
      <xdr:spPr>
        <a:xfrm>
          <a:off x="4876240" y="19390659"/>
          <a:ext cx="5996268"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353786</xdr:colOff>
      <xdr:row>17</xdr:row>
      <xdr:rowOff>8966</xdr:rowOff>
    </xdr:from>
    <xdr:to>
      <xdr:col>15</xdr:col>
      <xdr:colOff>489857</xdr:colOff>
      <xdr:row>36</xdr:row>
      <xdr:rowOff>156883</xdr:rowOff>
    </xdr:to>
    <xdr:grpSp>
      <xdr:nvGrpSpPr>
        <xdr:cNvPr id="69" name="Grupo 68">
          <a:extLst>
            <a:ext uri="{FF2B5EF4-FFF2-40B4-BE49-F238E27FC236}">
              <a16:creationId xmlns:a16="http://schemas.microsoft.com/office/drawing/2014/main" id="{00000000-0008-0000-0D00-000045000000}"/>
            </a:ext>
          </a:extLst>
        </xdr:cNvPr>
        <xdr:cNvGrpSpPr/>
      </xdr:nvGrpSpPr>
      <xdr:grpSpPr>
        <a:xfrm>
          <a:off x="4719411" y="3247466"/>
          <a:ext cx="6041571" cy="4180167"/>
          <a:chOff x="5734051" y="3489325"/>
          <a:chExt cx="5737934" cy="3655049"/>
        </a:xfrm>
      </xdr:grpSpPr>
      <xdr:graphicFrame macro="">
        <xdr:nvGraphicFramePr>
          <xdr:cNvPr id="11" name="66 Gráfico">
            <a:extLst>
              <a:ext uri="{FF2B5EF4-FFF2-40B4-BE49-F238E27FC236}">
                <a16:creationId xmlns:a16="http://schemas.microsoft.com/office/drawing/2014/main" id="{00000000-0008-0000-0D00-00000B000000}"/>
              </a:ext>
            </a:extLst>
          </xdr:cNvPr>
          <xdr:cNvGraphicFramePr>
            <a:graphicFrameLocks/>
          </xdr:cNvGraphicFramePr>
        </xdr:nvGraphicFramePr>
        <xdr:xfrm>
          <a:off x="5734051" y="3489325"/>
          <a:ext cx="5737934" cy="3616325"/>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67" name="Rectángulo 66">
            <a:extLst>
              <a:ext uri="{FF2B5EF4-FFF2-40B4-BE49-F238E27FC236}">
                <a16:creationId xmlns:a16="http://schemas.microsoft.com/office/drawing/2014/main" id="{00000000-0008-0000-0D00-000043000000}"/>
              </a:ext>
            </a:extLst>
          </xdr:cNvPr>
          <xdr:cNvSpPr/>
        </xdr:nvSpPr>
        <xdr:spPr>
          <a:xfrm>
            <a:off x="5848350" y="6581775"/>
            <a:ext cx="4743450" cy="2476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pic>
        <xdr:nvPicPr>
          <xdr:cNvPr id="19" name="68 Imagen">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7"/>
          <a:stretch>
            <a:fillRect/>
          </a:stretch>
        </xdr:blipFill>
        <xdr:spPr>
          <a:xfrm>
            <a:off x="6886759" y="6673550"/>
            <a:ext cx="3522170" cy="470824"/>
          </a:xfrm>
          <a:prstGeom prst="rect">
            <a:avLst/>
          </a:prstGeom>
        </xdr:spPr>
      </xdr:pic>
    </xdr:grpSp>
    <xdr:clientData/>
  </xdr:twoCellAnchor>
  <xdr:twoCellAnchor editAs="oneCell">
    <xdr:from>
      <xdr:col>18</xdr:col>
      <xdr:colOff>859552</xdr:colOff>
      <xdr:row>10</xdr:row>
      <xdr:rowOff>172115</xdr:rowOff>
    </xdr:from>
    <xdr:to>
      <xdr:col>21</xdr:col>
      <xdr:colOff>58441</xdr:colOff>
      <xdr:row>12</xdr:row>
      <xdr:rowOff>183874</xdr:rowOff>
    </xdr:to>
    <xdr:pic>
      <xdr:nvPicPr>
        <xdr:cNvPr id="5" name="2 Imagen">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6022113" y="2030652"/>
          <a:ext cx="2466816" cy="383466"/>
        </a:xfrm>
        <a:prstGeom prst="rect">
          <a:avLst/>
        </a:prstGeom>
      </xdr:spPr>
    </xdr:pic>
    <xdr:clientData/>
  </xdr:twoCellAnchor>
  <xdr:twoCellAnchor editAs="absolute">
    <xdr:from>
      <xdr:col>0</xdr:col>
      <xdr:colOff>0</xdr:colOff>
      <xdr:row>5</xdr:row>
      <xdr:rowOff>139014</xdr:rowOff>
    </xdr:from>
    <xdr:to>
      <xdr:col>22</xdr:col>
      <xdr:colOff>209071</xdr:colOff>
      <xdr:row>6</xdr:row>
      <xdr:rowOff>60512</xdr:rowOff>
    </xdr:to>
    <xdr:sp macro="" textlink="">
      <xdr:nvSpPr>
        <xdr:cNvPr id="6" name="CustomShape 1">
          <a:extLst>
            <a:ext uri="{FF2B5EF4-FFF2-40B4-BE49-F238E27FC236}">
              <a16:creationId xmlns:a16="http://schemas.microsoft.com/office/drawing/2014/main" id="{00000000-0008-0000-0D00-000006000000}"/>
            </a:ext>
          </a:extLst>
        </xdr:cNvPr>
        <xdr:cNvSpPr/>
      </xdr:nvSpPr>
      <xdr:spPr>
        <a:xfrm>
          <a:off x="0" y="1068282"/>
          <a:ext cx="18887364" cy="107352"/>
        </a:xfrm>
        <a:prstGeom prst="rect">
          <a:avLst/>
        </a:prstGeom>
        <a:solidFill>
          <a:srgbClr val="92D050"/>
        </a:solidFill>
      </xdr:spPr>
    </xdr:sp>
    <xdr:clientData/>
  </xdr:twoCellAnchor>
  <xdr:twoCellAnchor editAs="absolute">
    <xdr:from>
      <xdr:col>4</xdr:col>
      <xdr:colOff>15482</xdr:colOff>
      <xdr:row>60</xdr:row>
      <xdr:rowOff>177766</xdr:rowOff>
    </xdr:from>
    <xdr:to>
      <xdr:col>4</xdr:col>
      <xdr:colOff>232373</xdr:colOff>
      <xdr:row>62</xdr:row>
      <xdr:rowOff>53083</xdr:rowOff>
    </xdr:to>
    <xdr:sp macro="" textlink="">
      <xdr:nvSpPr>
        <xdr:cNvPr id="8" name="CustomShape 1">
          <a:extLst>
            <a:ext uri="{FF2B5EF4-FFF2-40B4-BE49-F238E27FC236}">
              <a16:creationId xmlns:a16="http://schemas.microsoft.com/office/drawing/2014/main" id="{00000000-0008-0000-0D00-000008000000}"/>
            </a:ext>
          </a:extLst>
        </xdr:cNvPr>
        <xdr:cNvSpPr/>
      </xdr:nvSpPr>
      <xdr:spPr>
        <a:xfrm>
          <a:off x="2682482" y="12036551"/>
          <a:ext cx="216891" cy="256317"/>
        </a:xfrm>
        <a:prstGeom prst="rect">
          <a:avLst/>
        </a:prstGeom>
      </xdr:spPr>
      <xdr:txBody>
        <a:bodyPr wrap="none" lIns="90000" tIns="45000" rIns="90000" bIns="45000"/>
        <a:lstStyle/>
        <a:p>
          <a:pPr>
            <a:lnSpc>
              <a:spcPct val="100000"/>
            </a:lnSpc>
          </a:pPr>
          <a:r>
            <a:rPr lang="es-CO" sz="1100">
              <a:solidFill>
                <a:srgbClr val="000000"/>
              </a:solidFill>
              <a:latin typeface="Calibri"/>
            </a:rPr>
            <a:t> </a:t>
          </a:r>
          <a:endParaRPr/>
        </a:p>
      </xdr:txBody>
    </xdr:sp>
    <xdr:clientData/>
  </xdr:twoCellAnchor>
  <xdr:twoCellAnchor editAs="absolute">
    <xdr:from>
      <xdr:col>16</xdr:col>
      <xdr:colOff>1163334</xdr:colOff>
      <xdr:row>0</xdr:row>
      <xdr:rowOff>176400</xdr:rowOff>
    </xdr:from>
    <xdr:to>
      <xdr:col>17</xdr:col>
      <xdr:colOff>506630</xdr:colOff>
      <xdr:row>2</xdr:row>
      <xdr:rowOff>30400</xdr:rowOff>
    </xdr:to>
    <xdr:sp macro="" textlink="">
      <xdr:nvSpPr>
        <xdr:cNvPr id="9" name="CustomShape 1">
          <a:extLst>
            <a:ext uri="{FF2B5EF4-FFF2-40B4-BE49-F238E27FC236}">
              <a16:creationId xmlns:a16="http://schemas.microsoft.com/office/drawing/2014/main" id="{00000000-0008-0000-0D00-000009000000}"/>
            </a:ext>
          </a:extLst>
        </xdr:cNvPr>
        <xdr:cNvSpPr/>
      </xdr:nvSpPr>
      <xdr:spPr>
        <a:xfrm>
          <a:off x="12071461" y="176400"/>
          <a:ext cx="567939" cy="235000"/>
        </a:xfrm>
        <a:prstGeom prst="rect">
          <a:avLst/>
        </a:prstGeom>
      </xdr:spPr>
      <xdr:txBody>
        <a:bodyPr lIns="90000" tIns="45000" rIns="90000" bIns="45000"/>
        <a:lstStyle/>
        <a:p>
          <a:r>
            <a:rPr lang="es-CO" sz="1100" b="1">
              <a:solidFill>
                <a:srgbClr val="FFFFFF"/>
              </a:solidFill>
              <a:latin typeface="Calibri"/>
            </a:rPr>
            <a:t>Inicio</a:t>
          </a:r>
          <a:endParaRPr/>
        </a:p>
      </xdr:txBody>
    </xdr:sp>
    <xdr:clientData/>
  </xdr:twoCellAnchor>
  <xdr:twoCellAnchor editAs="oneCell">
    <xdr:from>
      <xdr:col>0</xdr:col>
      <xdr:colOff>254000</xdr:colOff>
      <xdr:row>0</xdr:row>
      <xdr:rowOff>167703</xdr:rowOff>
    </xdr:from>
    <xdr:to>
      <xdr:col>2</xdr:col>
      <xdr:colOff>4082</xdr:colOff>
      <xdr:row>4</xdr:row>
      <xdr:rowOff>72570</xdr:rowOff>
    </xdr:to>
    <xdr:pic>
      <xdr:nvPicPr>
        <xdr:cNvPr id="10" name="26 Imagen">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254000" y="167703"/>
          <a:ext cx="1161143" cy="703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250823</xdr:colOff>
      <xdr:row>9</xdr:row>
      <xdr:rowOff>71147</xdr:rowOff>
    </xdr:from>
    <xdr:to>
      <xdr:col>0</xdr:col>
      <xdr:colOff>501649</xdr:colOff>
      <xdr:row>11</xdr:row>
      <xdr:rowOff>98424</xdr:rowOff>
    </xdr:to>
    <xdr:sp macro="" textlink="">
      <xdr:nvSpPr>
        <xdr:cNvPr id="12" name="25 Triángulo isósceles">
          <a:extLst>
            <a:ext uri="{FF2B5EF4-FFF2-40B4-BE49-F238E27FC236}">
              <a16:creationId xmlns:a16="http://schemas.microsoft.com/office/drawing/2014/main" id="{00000000-0008-0000-0D00-00000C000000}"/>
            </a:ext>
          </a:extLst>
        </xdr:cNvPr>
        <xdr:cNvSpPr/>
      </xdr:nvSpPr>
      <xdr:spPr>
        <a:xfrm rot="5400000">
          <a:off x="172097" y="1864373"/>
          <a:ext cx="408277" cy="250826"/>
        </a:xfrm>
        <a:prstGeom prst="triangle">
          <a:avLst/>
        </a:prstGeom>
        <a:solidFill>
          <a:srgbClr val="92D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absolute">
    <xdr:from>
      <xdr:col>15</xdr:col>
      <xdr:colOff>582385</xdr:colOff>
      <xdr:row>21</xdr:row>
      <xdr:rowOff>42795</xdr:rowOff>
    </xdr:from>
    <xdr:to>
      <xdr:col>20</xdr:col>
      <xdr:colOff>367392</xdr:colOff>
      <xdr:row>24</xdr:row>
      <xdr:rowOff>163391</xdr:rowOff>
    </xdr:to>
    <xdr:sp macro="" textlink="">
      <xdr:nvSpPr>
        <xdr:cNvPr id="14" name="CustomShape 1">
          <a:extLst>
            <a:ext uri="{FF2B5EF4-FFF2-40B4-BE49-F238E27FC236}">
              <a16:creationId xmlns:a16="http://schemas.microsoft.com/office/drawing/2014/main" id="{00000000-0008-0000-0D00-00000E000000}"/>
            </a:ext>
          </a:extLst>
        </xdr:cNvPr>
        <xdr:cNvSpPr/>
      </xdr:nvSpPr>
      <xdr:spPr>
        <a:xfrm>
          <a:off x="10923814" y="4424295"/>
          <a:ext cx="5241471" cy="692096"/>
        </a:xfrm>
        <a:prstGeom prst="rect">
          <a:avLst/>
        </a:prstGeom>
      </xdr:spPr>
      <xdr:txBody>
        <a:bodyPr lIns="90000" tIns="45000" rIns="90000" bIns="45000"/>
        <a:lstStyle/>
        <a:p>
          <a:r>
            <a:rPr lang="es-CO" sz="1200">
              <a:solidFill>
                <a:srgbClr val="808080"/>
              </a:solidFill>
              <a:latin typeface="Gill Sans MT"/>
              <a:ea typeface="+mn-ea"/>
              <a:cs typeface="+mn-cs"/>
            </a:rPr>
            <a:t>Fuente: Sistema de información geográfica –SIGIDU-. </a:t>
          </a:r>
          <a:r>
            <a:rPr lang="es-ES" sz="1200">
              <a:solidFill>
                <a:srgbClr val="808080"/>
              </a:solidFill>
              <a:latin typeface="Gill Sans MT"/>
              <a:ea typeface="+mn-ea"/>
              <a:cs typeface="+mn-cs"/>
            </a:rPr>
            <a:t>Diciembre</a:t>
          </a:r>
          <a:r>
            <a:rPr lang="es-ES" sz="1200" baseline="0">
              <a:solidFill>
                <a:srgbClr val="808080"/>
              </a:solidFill>
              <a:latin typeface="Gill Sans MT"/>
              <a:ea typeface="+mn-ea"/>
              <a:cs typeface="+mn-cs"/>
            </a:rPr>
            <a:t> 31 </a:t>
          </a:r>
          <a:r>
            <a:rPr lang="es-ES" sz="1200">
              <a:solidFill>
                <a:srgbClr val="808080"/>
              </a:solidFill>
              <a:latin typeface="Gill Sans MT"/>
              <a:ea typeface="+mn-ea"/>
              <a:cs typeface="+mn-cs"/>
            </a:rPr>
            <a:t>de 2020</a:t>
          </a:r>
          <a:endParaRPr sz="1200">
            <a:solidFill>
              <a:srgbClr val="808080"/>
            </a:solidFill>
            <a:latin typeface="Gill Sans M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200">
              <a:solidFill>
                <a:srgbClr val="808080"/>
              </a:solidFill>
              <a:latin typeface="Gill Sans MT"/>
              <a:ea typeface="+mn-ea"/>
              <a:cs typeface="+mn-cs"/>
            </a:rPr>
            <a:t>El estado total de Bogotá incluye información para la malla vial urbana y rural.</a:t>
          </a:r>
        </a:p>
        <a:p>
          <a:r>
            <a:rPr lang="es-CO" sz="1200">
              <a:solidFill>
                <a:srgbClr val="808080"/>
              </a:solidFill>
              <a:latin typeface="Gill Sans MT"/>
            </a:rPr>
            <a:t>Las cifras presentadas en la gráfica pueden diferir de las fuentes originales de los datos por efecto de redondeo.</a:t>
          </a:r>
          <a:endParaRPr sz="1600"/>
        </a:p>
      </xdr:txBody>
    </xdr:sp>
    <xdr:clientData/>
  </xdr:twoCellAnchor>
  <xdr:twoCellAnchor>
    <xdr:from>
      <xdr:col>2</xdr:col>
      <xdr:colOff>76200</xdr:colOff>
      <xdr:row>1</xdr:row>
      <xdr:rowOff>0</xdr:rowOff>
    </xdr:from>
    <xdr:to>
      <xdr:col>8</xdr:col>
      <xdr:colOff>310722</xdr:colOff>
      <xdr:row>2</xdr:row>
      <xdr:rowOff>131788</xdr:rowOff>
    </xdr:to>
    <xdr:grpSp>
      <xdr:nvGrpSpPr>
        <xdr:cNvPr id="15" name="42 Grupo">
          <a:extLst>
            <a:ext uri="{FF2B5EF4-FFF2-40B4-BE49-F238E27FC236}">
              <a16:creationId xmlns:a16="http://schemas.microsoft.com/office/drawing/2014/main" id="{00000000-0008-0000-0D00-00000F000000}"/>
            </a:ext>
          </a:extLst>
        </xdr:cNvPr>
        <xdr:cNvGrpSpPr/>
      </xdr:nvGrpSpPr>
      <xdr:grpSpPr>
        <a:xfrm>
          <a:off x="1346200" y="190500"/>
          <a:ext cx="3742897" cy="322288"/>
          <a:chOff x="1389175" y="120651"/>
          <a:chExt cx="3852512" cy="347792"/>
        </a:xfrm>
      </xdr:grpSpPr>
      <xdr:pic>
        <xdr:nvPicPr>
          <xdr:cNvPr id="16" name="13 Imagen">
            <a:extLst>
              <a:ext uri="{FF2B5EF4-FFF2-40B4-BE49-F238E27FC236}">
                <a16:creationId xmlns:a16="http://schemas.microsoft.com/office/drawing/2014/main" id="{00000000-0008-0000-0D00-000010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1389175" y="120651"/>
            <a:ext cx="1843079" cy="332177"/>
          </a:xfrm>
          <a:prstGeom prst="rect">
            <a:avLst/>
          </a:prstGeom>
        </xdr:spPr>
      </xdr:pic>
      <xdr:pic>
        <xdr:nvPicPr>
          <xdr:cNvPr id="17" name="13 Imagen">
            <a:extLst>
              <a:ext uri="{FF2B5EF4-FFF2-40B4-BE49-F238E27FC236}">
                <a16:creationId xmlns:a16="http://schemas.microsoft.com/office/drawing/2014/main" id="{00000000-0008-0000-0D00-000011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3279098" y="159845"/>
            <a:ext cx="1962589" cy="308598"/>
          </a:xfrm>
          <a:prstGeom prst="rect">
            <a:avLst/>
          </a:prstGeom>
        </xdr:spPr>
      </xdr:pic>
    </xdr:grpSp>
    <xdr:clientData/>
  </xdr:twoCellAnchor>
  <xdr:twoCellAnchor>
    <xdr:from>
      <xdr:col>0</xdr:col>
      <xdr:colOff>411842</xdr:colOff>
      <xdr:row>42</xdr:row>
      <xdr:rowOff>137484</xdr:rowOff>
    </xdr:from>
    <xdr:to>
      <xdr:col>22</xdr:col>
      <xdr:colOff>40821</xdr:colOff>
      <xdr:row>68</xdr:row>
      <xdr:rowOff>87992</xdr:rowOff>
    </xdr:to>
    <xdr:graphicFrame macro="">
      <xdr:nvGraphicFramePr>
        <xdr:cNvPr id="20" name="Gráfico 27">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xdr:col>
      <xdr:colOff>251758</xdr:colOff>
      <xdr:row>39</xdr:row>
      <xdr:rowOff>114300</xdr:rowOff>
    </xdr:from>
    <xdr:to>
      <xdr:col>5</xdr:col>
      <xdr:colOff>731557</xdr:colOff>
      <xdr:row>42</xdr:row>
      <xdr:rowOff>44551</xdr:rowOff>
    </xdr:to>
    <xdr:pic>
      <xdr:nvPicPr>
        <xdr:cNvPr id="21" name="58 Imagen">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842308" y="7924800"/>
          <a:ext cx="3232524" cy="501751"/>
        </a:xfrm>
        <a:prstGeom prst="rect">
          <a:avLst/>
        </a:prstGeom>
      </xdr:spPr>
    </xdr:pic>
    <xdr:clientData/>
  </xdr:twoCellAnchor>
  <xdr:twoCellAnchor>
    <xdr:from>
      <xdr:col>1</xdr:col>
      <xdr:colOff>12700</xdr:colOff>
      <xdr:row>42</xdr:row>
      <xdr:rowOff>132416</xdr:rowOff>
    </xdr:from>
    <xdr:to>
      <xdr:col>21</xdr:col>
      <xdr:colOff>44823</xdr:colOff>
      <xdr:row>79</xdr:row>
      <xdr:rowOff>122464</xdr:rowOff>
    </xdr:to>
    <xdr:sp macro="" textlink="">
      <xdr:nvSpPr>
        <xdr:cNvPr id="22" name="10 Rectángulo">
          <a:extLst>
            <a:ext uri="{FF2B5EF4-FFF2-40B4-BE49-F238E27FC236}">
              <a16:creationId xmlns:a16="http://schemas.microsoft.com/office/drawing/2014/main" id="{00000000-0008-0000-0D00-000016000000}"/>
            </a:ext>
          </a:extLst>
        </xdr:cNvPr>
        <xdr:cNvSpPr/>
      </xdr:nvSpPr>
      <xdr:spPr>
        <a:xfrm>
          <a:off x="597807" y="8541630"/>
          <a:ext cx="15639516" cy="7637263"/>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25400</xdr:colOff>
      <xdr:row>40</xdr:row>
      <xdr:rowOff>114302</xdr:rowOff>
    </xdr:from>
    <xdr:to>
      <xdr:col>1</xdr:col>
      <xdr:colOff>165100</xdr:colOff>
      <xdr:row>41</xdr:row>
      <xdr:rowOff>50800</xdr:rowOff>
    </xdr:to>
    <xdr:sp macro="" textlink="">
      <xdr:nvSpPr>
        <xdr:cNvPr id="23" name="25 Triángulo isósceles">
          <a:extLst>
            <a:ext uri="{FF2B5EF4-FFF2-40B4-BE49-F238E27FC236}">
              <a16:creationId xmlns:a16="http://schemas.microsoft.com/office/drawing/2014/main" id="{00000000-0008-0000-0D00-000017000000}"/>
            </a:ext>
          </a:extLst>
        </xdr:cNvPr>
        <xdr:cNvSpPr/>
      </xdr:nvSpPr>
      <xdr:spPr>
        <a:xfrm rot="5400000">
          <a:off x="622301" y="8108951"/>
          <a:ext cx="126998" cy="139700"/>
        </a:xfrm>
        <a:prstGeom prst="ellipse">
          <a:avLst/>
        </a:prstGeom>
        <a:solidFill>
          <a:srgbClr val="92D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absolute">
    <xdr:from>
      <xdr:col>0</xdr:col>
      <xdr:colOff>0</xdr:colOff>
      <xdr:row>79</xdr:row>
      <xdr:rowOff>517514</xdr:rowOff>
    </xdr:from>
    <xdr:to>
      <xdr:col>23</xdr:col>
      <xdr:colOff>0</xdr:colOff>
      <xdr:row>79</xdr:row>
      <xdr:rowOff>629573</xdr:rowOff>
    </xdr:to>
    <xdr:sp macro="" textlink="">
      <xdr:nvSpPr>
        <xdr:cNvPr id="24" name="CustomShape 1">
          <a:extLst>
            <a:ext uri="{FF2B5EF4-FFF2-40B4-BE49-F238E27FC236}">
              <a16:creationId xmlns:a16="http://schemas.microsoft.com/office/drawing/2014/main" id="{00000000-0008-0000-0D00-000018000000}"/>
            </a:ext>
          </a:extLst>
        </xdr:cNvPr>
        <xdr:cNvSpPr/>
      </xdr:nvSpPr>
      <xdr:spPr>
        <a:xfrm>
          <a:off x="0" y="16386203"/>
          <a:ext cx="16709571" cy="112059"/>
        </a:xfrm>
        <a:prstGeom prst="rect">
          <a:avLst/>
        </a:prstGeom>
        <a:solidFill>
          <a:srgbClr val="FFC000"/>
        </a:solidFill>
      </xdr:spPr>
    </xdr:sp>
    <xdr:clientData/>
  </xdr:twoCellAnchor>
  <xdr:twoCellAnchor editAs="absolute">
    <xdr:from>
      <xdr:col>15</xdr:col>
      <xdr:colOff>544285</xdr:colOff>
      <xdr:row>76</xdr:row>
      <xdr:rowOff>38155</xdr:rowOff>
    </xdr:from>
    <xdr:to>
      <xdr:col>21</xdr:col>
      <xdr:colOff>38554</xdr:colOff>
      <xdr:row>77</xdr:row>
      <xdr:rowOff>568739</xdr:rowOff>
    </xdr:to>
    <xdr:sp macro="" textlink="">
      <xdr:nvSpPr>
        <xdr:cNvPr id="25" name="CustomShape 1">
          <a:extLst>
            <a:ext uri="{FF2B5EF4-FFF2-40B4-BE49-F238E27FC236}">
              <a16:creationId xmlns:a16="http://schemas.microsoft.com/office/drawing/2014/main" id="{00000000-0008-0000-0D00-000019000000}"/>
            </a:ext>
          </a:extLst>
        </xdr:cNvPr>
        <xdr:cNvSpPr/>
      </xdr:nvSpPr>
      <xdr:spPr>
        <a:xfrm>
          <a:off x="10885714" y="15033226"/>
          <a:ext cx="5345340" cy="723845"/>
        </a:xfrm>
        <a:prstGeom prst="rect">
          <a:avLst/>
        </a:prstGeom>
      </xdr:spPr>
      <xdr:txBody>
        <a:bodyPr lIns="90000" tIns="45000" rIns="90000" bIns="45000"/>
        <a:lstStyle/>
        <a:p>
          <a:r>
            <a:rPr lang="es-CO" sz="1100">
              <a:solidFill>
                <a:srgbClr val="808080"/>
              </a:solidFill>
              <a:latin typeface="Gill Sans MT"/>
            </a:rPr>
            <a:t>Fuente: Sistema de información geográfica –SIGIDU-. </a:t>
          </a:r>
          <a:r>
            <a:rPr lang="es-ES" sz="1100">
              <a:solidFill>
                <a:srgbClr val="808080"/>
              </a:solidFill>
              <a:latin typeface="Gill Sans MT"/>
            </a:rPr>
            <a:t>Diciembre 31 de 2020</a:t>
          </a:r>
        </a:p>
        <a:p>
          <a:r>
            <a:rPr lang="es-CO" sz="1100" b="0">
              <a:solidFill>
                <a:srgbClr val="808080"/>
              </a:solidFill>
              <a:latin typeface="Gill Sans MT"/>
            </a:rPr>
            <a:t>El estado total de Bogotá incluye información para la malla vial urbana y rural.</a:t>
          </a:r>
        </a:p>
        <a:p>
          <a:r>
            <a:rPr lang="es-CO" sz="1100">
              <a:solidFill>
                <a:srgbClr val="808080"/>
              </a:solidFill>
              <a:latin typeface="Gill Sans MT"/>
            </a:rPr>
            <a:t>Las cifras presentadas en la gráfica pueden diferir de las fuentes originales de los datos por efecto de redondeo.</a:t>
          </a:r>
          <a:endParaRPr sz="1400"/>
        </a:p>
      </xdr:txBody>
    </xdr:sp>
    <xdr:clientData/>
  </xdr:twoCellAnchor>
  <xdr:twoCellAnchor editAs="oneCell">
    <xdr:from>
      <xdr:col>0</xdr:col>
      <xdr:colOff>570194</xdr:colOff>
      <xdr:row>80</xdr:row>
      <xdr:rowOff>357896</xdr:rowOff>
    </xdr:from>
    <xdr:to>
      <xdr:col>5</xdr:col>
      <xdr:colOff>407870</xdr:colOff>
      <xdr:row>80</xdr:row>
      <xdr:rowOff>931210</xdr:rowOff>
    </xdr:to>
    <xdr:pic>
      <xdr:nvPicPr>
        <xdr:cNvPr id="26" name="60 Imagen">
          <a:extLst>
            <a:ext uri="{FF2B5EF4-FFF2-40B4-BE49-F238E27FC236}">
              <a16:creationId xmlns:a16="http://schemas.microsoft.com/office/drawing/2014/main" id="{00000000-0008-0000-0D00-00001A000000}"/>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a:ext>
          </a:extLst>
        </a:blip>
        <a:srcRect/>
        <a:stretch/>
      </xdr:blipFill>
      <xdr:spPr>
        <a:xfrm>
          <a:off x="570194" y="13973043"/>
          <a:ext cx="3177029" cy="573314"/>
        </a:xfrm>
        <a:prstGeom prst="rect">
          <a:avLst/>
        </a:prstGeom>
      </xdr:spPr>
    </xdr:pic>
    <xdr:clientData/>
  </xdr:twoCellAnchor>
  <xdr:twoCellAnchor editAs="oneCell">
    <xdr:from>
      <xdr:col>18</xdr:col>
      <xdr:colOff>813850</xdr:colOff>
      <xdr:row>80</xdr:row>
      <xdr:rowOff>748153</xdr:rowOff>
    </xdr:from>
    <xdr:to>
      <xdr:col>21</xdr:col>
      <xdr:colOff>12739</xdr:colOff>
      <xdr:row>80</xdr:row>
      <xdr:rowOff>1140912</xdr:rowOff>
    </xdr:to>
    <xdr:pic>
      <xdr:nvPicPr>
        <xdr:cNvPr id="27" name="61 Imagen">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5976411" y="16948397"/>
          <a:ext cx="2466816" cy="392759"/>
        </a:xfrm>
        <a:prstGeom prst="rect">
          <a:avLst/>
        </a:prstGeom>
      </xdr:spPr>
    </xdr:pic>
    <xdr:clientData/>
  </xdr:twoCellAnchor>
  <xdr:twoCellAnchor editAs="absolute">
    <xdr:from>
      <xdr:col>15</xdr:col>
      <xdr:colOff>581826</xdr:colOff>
      <xdr:row>93</xdr:row>
      <xdr:rowOff>147906</xdr:rowOff>
    </xdr:from>
    <xdr:to>
      <xdr:col>20</xdr:col>
      <xdr:colOff>27214</xdr:colOff>
      <xdr:row>98</xdr:row>
      <xdr:rowOff>66424</xdr:rowOff>
    </xdr:to>
    <xdr:sp macro="" textlink="">
      <xdr:nvSpPr>
        <xdr:cNvPr id="30" name="CustomShape 1">
          <a:extLst>
            <a:ext uri="{FF2B5EF4-FFF2-40B4-BE49-F238E27FC236}">
              <a16:creationId xmlns:a16="http://schemas.microsoft.com/office/drawing/2014/main" id="{00000000-0008-0000-0D00-00001E000000}"/>
            </a:ext>
          </a:extLst>
        </xdr:cNvPr>
        <xdr:cNvSpPr/>
      </xdr:nvSpPr>
      <xdr:spPr>
        <a:xfrm>
          <a:off x="10893674" y="20813015"/>
          <a:ext cx="4898105" cy="884822"/>
        </a:xfrm>
        <a:prstGeom prst="rect">
          <a:avLst/>
        </a:prstGeom>
      </xdr:spPr>
      <xdr:txBody>
        <a:bodyPr lIns="90000" tIns="45000" rIns="90000" bIns="45000"/>
        <a:lstStyle/>
        <a:p>
          <a:r>
            <a:rPr lang="es-CO" sz="1200">
              <a:solidFill>
                <a:srgbClr val="808080"/>
              </a:solidFill>
              <a:latin typeface="Gill Sans MT"/>
            </a:rPr>
            <a:t>Fuente: Sistema de información geográfica –SIGIDU-. </a:t>
          </a:r>
          <a:r>
            <a:rPr lang="es-ES" sz="1200">
              <a:solidFill>
                <a:srgbClr val="808080"/>
              </a:solidFill>
              <a:latin typeface="Gill Sans MT"/>
            </a:rPr>
            <a:t>Diciembre 31 de 2020</a:t>
          </a:r>
          <a:endParaRPr sz="1600"/>
        </a:p>
        <a:p>
          <a:r>
            <a:rPr lang="es-CO" sz="1200">
              <a:solidFill>
                <a:srgbClr val="808080"/>
              </a:solidFill>
              <a:latin typeface="Gill Sans MT"/>
            </a:rPr>
            <a:t>Las cifras presentadas en la gráfica pueden diferir de las fuentes originales de los datos por por efecto de redondeo.</a:t>
          </a:r>
          <a:endParaRPr sz="1600"/>
        </a:p>
      </xdr:txBody>
    </xdr:sp>
    <xdr:clientData/>
  </xdr:twoCellAnchor>
  <xdr:twoCellAnchor editAs="oneCell">
    <xdr:from>
      <xdr:col>9</xdr:col>
      <xdr:colOff>236073</xdr:colOff>
      <xdr:row>102</xdr:row>
      <xdr:rowOff>184016</xdr:rowOff>
    </xdr:from>
    <xdr:to>
      <xdr:col>14</xdr:col>
      <xdr:colOff>1232930</xdr:colOff>
      <xdr:row>105</xdr:row>
      <xdr:rowOff>82415</xdr:rowOff>
    </xdr:to>
    <xdr:pic>
      <xdr:nvPicPr>
        <xdr:cNvPr id="31" name="67 Imagen">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6"/>
        <a:stretch>
          <a:fillRect/>
        </a:stretch>
      </xdr:blipFill>
      <xdr:spPr>
        <a:xfrm>
          <a:off x="5760573" y="19514163"/>
          <a:ext cx="4481886" cy="469900"/>
        </a:xfrm>
        <a:prstGeom prst="rect">
          <a:avLst/>
        </a:prstGeom>
      </xdr:spPr>
    </xdr:pic>
    <xdr:clientData/>
  </xdr:twoCellAnchor>
  <xdr:twoCellAnchor>
    <xdr:from>
      <xdr:col>0</xdr:col>
      <xdr:colOff>379693</xdr:colOff>
      <xdr:row>80</xdr:row>
      <xdr:rowOff>518460</xdr:rowOff>
    </xdr:from>
    <xdr:to>
      <xdr:col>1</xdr:col>
      <xdr:colOff>39969</xdr:colOff>
      <xdr:row>80</xdr:row>
      <xdr:rowOff>926737</xdr:rowOff>
    </xdr:to>
    <xdr:sp macro="" textlink="">
      <xdr:nvSpPr>
        <xdr:cNvPr id="34" name="25 Triángulo isósceles">
          <a:extLst>
            <a:ext uri="{FF2B5EF4-FFF2-40B4-BE49-F238E27FC236}">
              <a16:creationId xmlns:a16="http://schemas.microsoft.com/office/drawing/2014/main" id="{00000000-0008-0000-0D00-000022000000}"/>
            </a:ext>
          </a:extLst>
        </xdr:cNvPr>
        <xdr:cNvSpPr/>
      </xdr:nvSpPr>
      <xdr:spPr>
        <a:xfrm rot="5400000">
          <a:off x="302648" y="14210652"/>
          <a:ext cx="408277" cy="254188"/>
        </a:xfrm>
        <a:prstGeom prst="triangle">
          <a:avLst/>
        </a:prstGeom>
        <a:solidFill>
          <a:srgbClr val="FFC00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239058</xdr:colOff>
      <xdr:row>116</xdr:row>
      <xdr:rowOff>0</xdr:rowOff>
    </xdr:from>
    <xdr:to>
      <xdr:col>5</xdr:col>
      <xdr:colOff>718857</xdr:colOff>
      <xdr:row>118</xdr:row>
      <xdr:rowOff>120750</xdr:rowOff>
    </xdr:to>
    <xdr:pic>
      <xdr:nvPicPr>
        <xdr:cNvPr id="35" name="58 Imagen">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829608" y="20383500"/>
          <a:ext cx="3232524" cy="501751"/>
        </a:xfrm>
        <a:prstGeom prst="rect">
          <a:avLst/>
        </a:prstGeom>
      </xdr:spPr>
    </xdr:pic>
    <xdr:clientData/>
  </xdr:twoCellAnchor>
  <xdr:twoCellAnchor>
    <xdr:from>
      <xdr:col>1</xdr:col>
      <xdr:colOff>0</xdr:colOff>
      <xdr:row>119</xdr:row>
      <xdr:rowOff>18116</xdr:rowOff>
    </xdr:from>
    <xdr:to>
      <xdr:col>20</xdr:col>
      <xdr:colOff>533400</xdr:colOff>
      <xdr:row>140</xdr:row>
      <xdr:rowOff>50800</xdr:rowOff>
    </xdr:to>
    <xdr:sp macro="" textlink="">
      <xdr:nvSpPr>
        <xdr:cNvPr id="36" name="10 Rectángulo">
          <a:extLst>
            <a:ext uri="{FF2B5EF4-FFF2-40B4-BE49-F238E27FC236}">
              <a16:creationId xmlns:a16="http://schemas.microsoft.com/office/drawing/2014/main" id="{00000000-0008-0000-0D00-000024000000}"/>
            </a:ext>
          </a:extLst>
        </xdr:cNvPr>
        <xdr:cNvSpPr/>
      </xdr:nvSpPr>
      <xdr:spPr>
        <a:xfrm>
          <a:off x="590550" y="20973116"/>
          <a:ext cx="15601950" cy="4033184"/>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12700</xdr:colOff>
      <xdr:row>117</xdr:row>
      <xdr:rowOff>2</xdr:rowOff>
    </xdr:from>
    <xdr:to>
      <xdr:col>1</xdr:col>
      <xdr:colOff>152400</xdr:colOff>
      <xdr:row>117</xdr:row>
      <xdr:rowOff>127000</xdr:rowOff>
    </xdr:to>
    <xdr:sp macro="" textlink="">
      <xdr:nvSpPr>
        <xdr:cNvPr id="37" name="25 Triángulo isósceles">
          <a:extLst>
            <a:ext uri="{FF2B5EF4-FFF2-40B4-BE49-F238E27FC236}">
              <a16:creationId xmlns:a16="http://schemas.microsoft.com/office/drawing/2014/main" id="{00000000-0008-0000-0D00-000025000000}"/>
            </a:ext>
          </a:extLst>
        </xdr:cNvPr>
        <xdr:cNvSpPr/>
      </xdr:nvSpPr>
      <xdr:spPr>
        <a:xfrm rot="5400000">
          <a:off x="609601" y="20567651"/>
          <a:ext cx="126998" cy="139700"/>
        </a:xfrm>
        <a:prstGeom prst="ellipse">
          <a:avLst/>
        </a:prstGeom>
        <a:solidFill>
          <a:srgbClr val="FFC00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119</xdr:row>
      <xdr:rowOff>165100</xdr:rowOff>
    </xdr:from>
    <xdr:to>
      <xdr:col>21</xdr:col>
      <xdr:colOff>199091</xdr:colOff>
      <xdr:row>140</xdr:row>
      <xdr:rowOff>36927</xdr:rowOff>
    </xdr:to>
    <xdr:graphicFrame macro="">
      <xdr:nvGraphicFramePr>
        <xdr:cNvPr id="38" name="Gráfico 27">
          <a:extLst>
            <a:ext uri="{FF2B5EF4-FFF2-40B4-BE49-F238E27FC236}">
              <a16:creationId xmlns:a16="http://schemas.microsoft.com/office/drawing/2014/main" id="{00000000-0008-0000-0D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0</xdr:col>
      <xdr:colOff>0</xdr:colOff>
      <xdr:row>146</xdr:row>
      <xdr:rowOff>92</xdr:rowOff>
    </xdr:from>
    <xdr:to>
      <xdr:col>23</xdr:col>
      <xdr:colOff>0</xdr:colOff>
      <xdr:row>146</xdr:row>
      <xdr:rowOff>116436</xdr:rowOff>
    </xdr:to>
    <xdr:sp macro="" textlink="">
      <xdr:nvSpPr>
        <xdr:cNvPr id="39" name="CustomShape 1">
          <a:extLst>
            <a:ext uri="{FF2B5EF4-FFF2-40B4-BE49-F238E27FC236}">
              <a16:creationId xmlns:a16="http://schemas.microsoft.com/office/drawing/2014/main" id="{00000000-0008-0000-0D00-000027000000}"/>
            </a:ext>
          </a:extLst>
        </xdr:cNvPr>
        <xdr:cNvSpPr/>
      </xdr:nvSpPr>
      <xdr:spPr>
        <a:xfrm>
          <a:off x="0" y="28779144"/>
          <a:ext cx="19003537" cy="111697"/>
        </a:xfrm>
        <a:prstGeom prst="rect">
          <a:avLst/>
        </a:prstGeom>
        <a:solidFill>
          <a:srgbClr val="009999"/>
        </a:solidFill>
      </xdr:spPr>
    </xdr:sp>
    <xdr:clientData/>
  </xdr:twoCellAnchor>
  <xdr:twoCellAnchor editAs="oneCell">
    <xdr:from>
      <xdr:col>4</xdr:col>
      <xdr:colOff>346182</xdr:colOff>
      <xdr:row>146</xdr:row>
      <xdr:rowOff>428625</xdr:rowOff>
    </xdr:from>
    <xdr:to>
      <xdr:col>9</xdr:col>
      <xdr:colOff>272704</xdr:colOff>
      <xdr:row>149</xdr:row>
      <xdr:rowOff>114301</xdr:rowOff>
    </xdr:to>
    <xdr:pic>
      <xdr:nvPicPr>
        <xdr:cNvPr id="41" name="76 Imagen">
          <a:extLst>
            <a:ext uri="{FF2B5EF4-FFF2-40B4-BE49-F238E27FC236}">
              <a16:creationId xmlns:a16="http://schemas.microsoft.com/office/drawing/2014/main" id="{00000000-0008-0000-0D00-000029000000}"/>
            </a:ext>
          </a:extLst>
        </xdr:cNvPr>
        <xdr:cNvPicPr>
          <a:picLocks noChangeAspect="1"/>
        </xdr:cNvPicPr>
      </xdr:nvPicPr>
      <xdr:blipFill rotWithShape="1">
        <a:blip xmlns:r="http://schemas.openxmlformats.org/officeDocument/2006/relationships" r:embed="rId18" cstate="print">
          <a:duotone>
            <a:schemeClr val="accent3">
              <a:shade val="45000"/>
              <a:satMod val="135000"/>
            </a:schemeClr>
            <a:prstClr val="white"/>
          </a:duotone>
          <a:extLst>
            <a:ext uri="{28A0092B-C50C-407E-A947-70E740481C1C}">
              <a14:useLocalDpi xmlns:a14="http://schemas.microsoft.com/office/drawing/2010/main"/>
            </a:ext>
          </a:extLst>
        </a:blip>
        <a:srcRect/>
        <a:stretch/>
      </xdr:blipFill>
      <xdr:spPr>
        <a:xfrm>
          <a:off x="3013182" y="28546425"/>
          <a:ext cx="2793547" cy="504826"/>
        </a:xfrm>
        <a:prstGeom prst="rect">
          <a:avLst/>
        </a:prstGeom>
      </xdr:spPr>
    </xdr:pic>
    <xdr:clientData/>
  </xdr:twoCellAnchor>
  <xdr:twoCellAnchor editAs="oneCell">
    <xdr:from>
      <xdr:col>18</xdr:col>
      <xdr:colOff>848625</xdr:colOff>
      <xdr:row>148</xdr:row>
      <xdr:rowOff>165488</xdr:rowOff>
    </xdr:from>
    <xdr:to>
      <xdr:col>21</xdr:col>
      <xdr:colOff>54718</xdr:colOff>
      <xdr:row>150</xdr:row>
      <xdr:rowOff>174314</xdr:rowOff>
    </xdr:to>
    <xdr:pic>
      <xdr:nvPicPr>
        <xdr:cNvPr id="42" name="77 Imagen">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6011186" y="29762683"/>
          <a:ext cx="2474020" cy="380533"/>
        </a:xfrm>
        <a:prstGeom prst="rect">
          <a:avLst/>
        </a:prstGeom>
      </xdr:spPr>
    </xdr:pic>
    <xdr:clientData/>
  </xdr:twoCellAnchor>
  <xdr:twoCellAnchor editAs="absolute">
    <xdr:from>
      <xdr:col>16</xdr:col>
      <xdr:colOff>27214</xdr:colOff>
      <xdr:row>162</xdr:row>
      <xdr:rowOff>163415</xdr:rowOff>
    </xdr:from>
    <xdr:to>
      <xdr:col>20</xdr:col>
      <xdr:colOff>126999</xdr:colOff>
      <xdr:row>166</xdr:row>
      <xdr:rowOff>32812</xdr:rowOff>
    </xdr:to>
    <xdr:sp macro="" textlink="">
      <xdr:nvSpPr>
        <xdr:cNvPr id="47" name="CustomShape 1">
          <a:extLst>
            <a:ext uri="{FF2B5EF4-FFF2-40B4-BE49-F238E27FC236}">
              <a16:creationId xmlns:a16="http://schemas.microsoft.com/office/drawing/2014/main" id="{00000000-0008-0000-0D00-00002F000000}"/>
            </a:ext>
          </a:extLst>
        </xdr:cNvPr>
        <xdr:cNvSpPr/>
      </xdr:nvSpPr>
      <xdr:spPr>
        <a:xfrm>
          <a:off x="10885714" y="33485040"/>
          <a:ext cx="4957535" cy="631397"/>
        </a:xfrm>
        <a:prstGeom prst="rect">
          <a:avLst/>
        </a:prstGeom>
      </xdr:spPr>
      <xdr:txBody>
        <a:bodyPr lIns="90000" tIns="45000" rIns="90000" bIns="45000"/>
        <a:lstStyle/>
        <a:p>
          <a:r>
            <a:rPr lang="es-CO" sz="1200">
              <a:solidFill>
                <a:srgbClr val="808080"/>
              </a:solidFill>
              <a:latin typeface="Gill Sans MT"/>
            </a:rPr>
            <a:t>Fuente: Sistema de información geográfica –SIGIDU- Diciembre 31 de 2020</a:t>
          </a:r>
          <a:r>
            <a:rPr lang="es-ES" sz="1200">
              <a:solidFill>
                <a:srgbClr val="808080"/>
              </a:solidFill>
              <a:latin typeface="Gill Sans MT"/>
            </a:rPr>
            <a:t>.</a:t>
          </a:r>
          <a:endParaRPr sz="1600"/>
        </a:p>
        <a:p>
          <a:r>
            <a:rPr lang="es-CO" sz="1200">
              <a:solidFill>
                <a:srgbClr val="808080"/>
              </a:solidFill>
              <a:latin typeface="Gill Sans MT"/>
            </a:rPr>
            <a:t>Las cifras presentadas en la gráfica pueden diferir de las fuentes originales de los datos por por efecto de redondeo.</a:t>
          </a:r>
          <a:endParaRPr sz="1600"/>
        </a:p>
      </xdr:txBody>
    </xdr:sp>
    <xdr:clientData/>
  </xdr:twoCellAnchor>
  <xdr:twoCellAnchor>
    <xdr:from>
      <xdr:col>0</xdr:col>
      <xdr:colOff>307974</xdr:colOff>
      <xdr:row>147</xdr:row>
      <xdr:rowOff>60323</xdr:rowOff>
    </xdr:from>
    <xdr:to>
      <xdr:col>0</xdr:col>
      <xdr:colOff>558800</xdr:colOff>
      <xdr:row>149</xdr:row>
      <xdr:rowOff>87600</xdr:rowOff>
    </xdr:to>
    <xdr:sp macro="" textlink="">
      <xdr:nvSpPr>
        <xdr:cNvPr id="48" name="25 Triángulo isósceles">
          <a:extLst>
            <a:ext uri="{FF2B5EF4-FFF2-40B4-BE49-F238E27FC236}">
              <a16:creationId xmlns:a16="http://schemas.microsoft.com/office/drawing/2014/main" id="{00000000-0008-0000-0D00-000030000000}"/>
            </a:ext>
          </a:extLst>
        </xdr:cNvPr>
        <xdr:cNvSpPr/>
      </xdr:nvSpPr>
      <xdr:spPr>
        <a:xfrm rot="5400000">
          <a:off x="229248" y="28447349"/>
          <a:ext cx="408277" cy="250826"/>
        </a:xfrm>
        <a:prstGeom prst="triangle">
          <a:avLst/>
        </a:prstGeom>
        <a:solidFill>
          <a:srgbClr val="009999"/>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302558</xdr:colOff>
      <xdr:row>182</xdr:row>
      <xdr:rowOff>0</xdr:rowOff>
    </xdr:from>
    <xdr:to>
      <xdr:col>6</xdr:col>
      <xdr:colOff>20357</xdr:colOff>
      <xdr:row>184</xdr:row>
      <xdr:rowOff>120751</xdr:rowOff>
    </xdr:to>
    <xdr:pic>
      <xdr:nvPicPr>
        <xdr:cNvPr id="49" name="58 Imagen">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893108" y="33147000"/>
          <a:ext cx="3232524" cy="501751"/>
        </a:xfrm>
        <a:prstGeom prst="rect">
          <a:avLst/>
        </a:prstGeom>
      </xdr:spPr>
    </xdr:pic>
    <xdr:clientData/>
  </xdr:twoCellAnchor>
  <xdr:twoCellAnchor>
    <xdr:from>
      <xdr:col>0</xdr:col>
      <xdr:colOff>635000</xdr:colOff>
      <xdr:row>185</xdr:row>
      <xdr:rowOff>18116</xdr:rowOff>
    </xdr:from>
    <xdr:to>
      <xdr:col>21</xdr:col>
      <xdr:colOff>30975</xdr:colOff>
      <xdr:row>206</xdr:row>
      <xdr:rowOff>50800</xdr:rowOff>
    </xdr:to>
    <xdr:sp macro="" textlink="">
      <xdr:nvSpPr>
        <xdr:cNvPr id="50" name="10 Rectángulo">
          <a:extLst>
            <a:ext uri="{FF2B5EF4-FFF2-40B4-BE49-F238E27FC236}">
              <a16:creationId xmlns:a16="http://schemas.microsoft.com/office/drawing/2014/main" id="{00000000-0008-0000-0D00-000032000000}"/>
            </a:ext>
          </a:extLst>
        </xdr:cNvPr>
        <xdr:cNvSpPr/>
      </xdr:nvSpPr>
      <xdr:spPr>
        <a:xfrm>
          <a:off x="635000" y="36786165"/>
          <a:ext cx="17826463" cy="3935611"/>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76200</xdr:colOff>
      <xdr:row>183</xdr:row>
      <xdr:rowOff>2</xdr:rowOff>
    </xdr:from>
    <xdr:to>
      <xdr:col>1</xdr:col>
      <xdr:colOff>215900</xdr:colOff>
      <xdr:row>183</xdr:row>
      <xdr:rowOff>127000</xdr:rowOff>
    </xdr:to>
    <xdr:sp macro="" textlink="">
      <xdr:nvSpPr>
        <xdr:cNvPr id="51" name="25 Triángulo isósceles">
          <a:extLst>
            <a:ext uri="{FF2B5EF4-FFF2-40B4-BE49-F238E27FC236}">
              <a16:creationId xmlns:a16="http://schemas.microsoft.com/office/drawing/2014/main" id="{00000000-0008-0000-0D00-000033000000}"/>
            </a:ext>
          </a:extLst>
        </xdr:cNvPr>
        <xdr:cNvSpPr/>
      </xdr:nvSpPr>
      <xdr:spPr>
        <a:xfrm rot="5400000">
          <a:off x="673101" y="33331151"/>
          <a:ext cx="126998" cy="139700"/>
        </a:xfrm>
        <a:prstGeom prst="ellipse">
          <a:avLst/>
        </a:prstGeom>
        <a:solidFill>
          <a:srgbClr val="009999"/>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127000</xdr:colOff>
      <xdr:row>185</xdr:row>
      <xdr:rowOff>165101</xdr:rowOff>
    </xdr:from>
    <xdr:to>
      <xdr:col>22</xdr:col>
      <xdr:colOff>0</xdr:colOff>
      <xdr:row>206</xdr:row>
      <xdr:rowOff>165101</xdr:rowOff>
    </xdr:to>
    <xdr:graphicFrame macro="">
      <xdr:nvGraphicFramePr>
        <xdr:cNvPr id="52" name="Gráfico 27">
          <a:extLst>
            <a:ext uri="{FF2B5EF4-FFF2-40B4-BE49-F238E27FC236}">
              <a16:creationId xmlns:a16="http://schemas.microsoft.com/office/drawing/2014/main" id="{00000000-0008-0000-0D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oneCellAnchor>
    <xdr:from>
      <xdr:col>8</xdr:col>
      <xdr:colOff>103955</xdr:colOff>
      <xdr:row>210</xdr:row>
      <xdr:rowOff>182911</xdr:rowOff>
    </xdr:from>
    <xdr:ext cx="6921125" cy="462947"/>
    <xdr:sp macro="" textlink="">
      <xdr:nvSpPr>
        <xdr:cNvPr id="54" name="33 CuadroTexto">
          <a:extLst>
            <a:ext uri="{FF2B5EF4-FFF2-40B4-BE49-F238E27FC236}">
              <a16:creationId xmlns:a16="http://schemas.microsoft.com/office/drawing/2014/main" id="{00000000-0008-0000-0D00-000036000000}"/>
            </a:ext>
          </a:extLst>
        </xdr:cNvPr>
        <xdr:cNvSpPr txBox="1"/>
      </xdr:nvSpPr>
      <xdr:spPr>
        <a:xfrm>
          <a:off x="4920884" y="42637197"/>
          <a:ext cx="6921125" cy="462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400" b="1">
              <a:solidFill>
                <a:schemeClr val="tx1">
                  <a:lumMod val="50000"/>
                  <a:lumOff val="50000"/>
                </a:schemeClr>
              </a:solidFill>
              <a:latin typeface="Gill Sans MT Condensed" panose="020B0506020104020203" pitchFamily="34" charset="0"/>
            </a:rPr>
            <a:t>Subdirección General de Desarrollo</a:t>
          </a:r>
          <a:r>
            <a:rPr lang="es-CO" sz="2400" b="1" baseline="0">
              <a:solidFill>
                <a:schemeClr val="tx1">
                  <a:lumMod val="50000"/>
                  <a:lumOff val="50000"/>
                </a:schemeClr>
              </a:solidFill>
              <a:latin typeface="Gill Sans MT Condensed" panose="020B0506020104020203" pitchFamily="34" charset="0"/>
            </a:rPr>
            <a:t> Urbano - Dirección Técnica Estratégica</a:t>
          </a:r>
          <a:endParaRPr lang="es-CO" sz="2400" b="1">
            <a:solidFill>
              <a:schemeClr val="tx1">
                <a:lumMod val="50000"/>
                <a:lumOff val="50000"/>
              </a:schemeClr>
            </a:solidFill>
            <a:latin typeface="Gill Sans MT Condensed" panose="020B0506020104020203" pitchFamily="34" charset="0"/>
          </a:endParaRPr>
        </a:p>
      </xdr:txBody>
    </xdr:sp>
    <xdr:clientData/>
  </xdr:oneCellAnchor>
  <xdr:twoCellAnchor editAs="absolute">
    <xdr:from>
      <xdr:col>0</xdr:col>
      <xdr:colOff>0</xdr:colOff>
      <xdr:row>210</xdr:row>
      <xdr:rowOff>20810</xdr:rowOff>
    </xdr:from>
    <xdr:to>
      <xdr:col>23</xdr:col>
      <xdr:colOff>0</xdr:colOff>
      <xdr:row>210</xdr:row>
      <xdr:rowOff>125025</xdr:rowOff>
    </xdr:to>
    <xdr:sp macro="" textlink="">
      <xdr:nvSpPr>
        <xdr:cNvPr id="55" name="CustomShape 1">
          <a:extLst>
            <a:ext uri="{FF2B5EF4-FFF2-40B4-BE49-F238E27FC236}">
              <a16:creationId xmlns:a16="http://schemas.microsoft.com/office/drawing/2014/main" id="{00000000-0008-0000-0D00-000037000000}"/>
            </a:ext>
          </a:extLst>
        </xdr:cNvPr>
        <xdr:cNvSpPr/>
      </xdr:nvSpPr>
      <xdr:spPr>
        <a:xfrm flipV="1">
          <a:off x="0" y="42475096"/>
          <a:ext cx="16709571" cy="104215"/>
        </a:xfrm>
        <a:prstGeom prst="rect">
          <a:avLst/>
        </a:prstGeom>
        <a:solidFill>
          <a:srgbClr val="92D050"/>
        </a:solidFill>
      </xdr:spPr>
    </xdr:sp>
    <xdr:clientData/>
  </xdr:twoCellAnchor>
  <xdr:twoCellAnchor>
    <xdr:from>
      <xdr:col>8</xdr:col>
      <xdr:colOff>523876</xdr:colOff>
      <xdr:row>13</xdr:row>
      <xdr:rowOff>66676</xdr:rowOff>
    </xdr:from>
    <xdr:to>
      <xdr:col>21</xdr:col>
      <xdr:colOff>44824</xdr:colOff>
      <xdr:row>38</xdr:row>
      <xdr:rowOff>1343026</xdr:rowOff>
    </xdr:to>
    <xdr:sp macro="" textlink="">
      <xdr:nvSpPr>
        <xdr:cNvPr id="61" name="10 Rectángulo">
          <a:extLst>
            <a:ext uri="{FF2B5EF4-FFF2-40B4-BE49-F238E27FC236}">
              <a16:creationId xmlns:a16="http://schemas.microsoft.com/office/drawing/2014/main" id="{00000000-0008-0000-0D00-00003D000000}"/>
            </a:ext>
          </a:extLst>
        </xdr:cNvPr>
        <xdr:cNvSpPr/>
      </xdr:nvSpPr>
      <xdr:spPr>
        <a:xfrm>
          <a:off x="5319994" y="2543176"/>
          <a:ext cx="10525124" cy="6375026"/>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323850</xdr:colOff>
      <xdr:row>8</xdr:row>
      <xdr:rowOff>124070</xdr:rowOff>
    </xdr:from>
    <xdr:to>
      <xdr:col>10</xdr:col>
      <xdr:colOff>185056</xdr:colOff>
      <xdr:row>11</xdr:row>
      <xdr:rowOff>95250</xdr:rowOff>
    </xdr:to>
    <xdr:grpSp>
      <xdr:nvGrpSpPr>
        <xdr:cNvPr id="64" name="Group 63">
          <a:extLst>
            <a:ext uri="{FF2B5EF4-FFF2-40B4-BE49-F238E27FC236}">
              <a16:creationId xmlns:a16="http://schemas.microsoft.com/office/drawing/2014/main" id="{00000000-0008-0000-0D00-000040000000}"/>
            </a:ext>
          </a:extLst>
        </xdr:cNvPr>
        <xdr:cNvGrpSpPr/>
      </xdr:nvGrpSpPr>
      <xdr:grpSpPr>
        <a:xfrm>
          <a:off x="911225" y="1648070"/>
          <a:ext cx="5242831" cy="542680"/>
          <a:chOff x="917762" y="1648070"/>
          <a:chExt cx="5262441" cy="542680"/>
        </a:xfrm>
      </xdr:grpSpPr>
      <xdr:pic>
        <xdr:nvPicPr>
          <xdr:cNvPr id="3" name="55 Imagen">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a:ext>
            </a:extLst>
          </a:blip>
          <a:srcRect/>
          <a:stretch/>
        </xdr:blipFill>
        <xdr:spPr>
          <a:xfrm>
            <a:off x="917762" y="1648070"/>
            <a:ext cx="2949548" cy="542680"/>
          </a:xfrm>
          <a:prstGeom prst="rect">
            <a:avLst/>
          </a:prstGeom>
        </xdr:spPr>
      </xdr:pic>
      <xdr:pic>
        <xdr:nvPicPr>
          <xdr:cNvPr id="68" name="55 Imagen">
            <a:extLst>
              <a:ext uri="{FF2B5EF4-FFF2-40B4-BE49-F238E27FC236}">
                <a16:creationId xmlns:a16="http://schemas.microsoft.com/office/drawing/2014/main" id="{00000000-0008-0000-0D00-000044000000}"/>
              </a:ext>
            </a:extLst>
          </xdr:cNvPr>
          <xdr:cNvPicPr>
            <a:picLocks noChangeAspect="1"/>
          </xdr:cNvPicPr>
        </xdr:nvPicPr>
        <xdr:blipFill rotWithShape="1">
          <a:blip xmlns:r="http://schemas.openxmlformats.org/officeDocument/2006/relationships" r:embed="rId22" cstate="print">
            <a:duotone>
              <a:schemeClr val="accent3">
                <a:shade val="45000"/>
                <a:satMod val="135000"/>
              </a:schemeClr>
              <a:prstClr val="white"/>
            </a:duotone>
            <a:extLst>
              <a:ext uri="{28A0092B-C50C-407E-A947-70E740481C1C}">
                <a14:useLocalDpi xmlns:a14="http://schemas.microsoft.com/office/drawing/2010/main"/>
              </a:ext>
            </a:extLst>
          </a:blip>
          <a:srcRect/>
          <a:stretch/>
        </xdr:blipFill>
        <xdr:spPr>
          <a:xfrm>
            <a:off x="3825127" y="1695450"/>
            <a:ext cx="2355076" cy="466726"/>
          </a:xfrm>
          <a:prstGeom prst="rect">
            <a:avLst/>
          </a:prstGeom>
        </xdr:spPr>
      </xdr:pic>
    </xdr:grpSp>
    <xdr:clientData/>
  </xdr:twoCellAnchor>
  <xdr:twoCellAnchor editAs="oneCell">
    <xdr:from>
      <xdr:col>5</xdr:col>
      <xdr:colOff>386043</xdr:colOff>
      <xdr:row>80</xdr:row>
      <xdr:rowOff>454959</xdr:rowOff>
    </xdr:from>
    <xdr:to>
      <xdr:col>10</xdr:col>
      <xdr:colOff>436445</xdr:colOff>
      <xdr:row>80</xdr:row>
      <xdr:rowOff>1072115</xdr:rowOff>
    </xdr:to>
    <xdr:pic>
      <xdr:nvPicPr>
        <xdr:cNvPr id="70" name="60 Imagen">
          <a:extLst>
            <a:ext uri="{FF2B5EF4-FFF2-40B4-BE49-F238E27FC236}">
              <a16:creationId xmlns:a16="http://schemas.microsoft.com/office/drawing/2014/main" id="{00000000-0008-0000-0D00-000046000000}"/>
            </a:ext>
          </a:extLst>
        </xdr:cNvPr>
        <xdr:cNvPicPr>
          <a:picLocks noChangeAspect="1"/>
        </xdr:cNvPicPr>
      </xdr:nvPicPr>
      <xdr:blipFill rotWithShape="1">
        <a:blip xmlns:r="http://schemas.openxmlformats.org/officeDocument/2006/relationships" r:embed="rId23" cstate="print">
          <a:extLst>
            <a:ext uri="{BEBA8EAE-BF5A-486C-A8C5-ECC9F3942E4B}">
              <a14:imgProps xmlns:a14="http://schemas.microsoft.com/office/drawing/2010/main">
                <a14:imgLayer r:embed="rId24">
                  <a14:imgEffect>
                    <a14:saturation sat="0"/>
                  </a14:imgEffect>
                </a14:imgLayer>
              </a14:imgProps>
            </a:ext>
            <a:ext uri="{28A0092B-C50C-407E-A947-70E740481C1C}">
              <a14:useLocalDpi xmlns:a14="http://schemas.microsoft.com/office/drawing/2010/main"/>
            </a:ext>
          </a:extLst>
        </a:blip>
        <a:srcRect/>
        <a:stretch/>
      </xdr:blipFill>
      <xdr:spPr>
        <a:xfrm>
          <a:off x="3725396" y="14070106"/>
          <a:ext cx="2706196" cy="617156"/>
        </a:xfrm>
        <a:prstGeom prst="rect">
          <a:avLst/>
        </a:prstGeom>
      </xdr:spPr>
    </xdr:pic>
    <xdr:clientData/>
  </xdr:twoCellAnchor>
  <xdr:twoCellAnchor>
    <xdr:from>
      <xdr:col>8</xdr:col>
      <xdr:colOff>466724</xdr:colOff>
      <xdr:row>81</xdr:row>
      <xdr:rowOff>0</xdr:rowOff>
    </xdr:from>
    <xdr:to>
      <xdr:col>21</xdr:col>
      <xdr:colOff>22410</xdr:colOff>
      <xdr:row>110</xdr:row>
      <xdr:rowOff>67235</xdr:rowOff>
    </xdr:to>
    <xdr:sp macro="" textlink="">
      <xdr:nvSpPr>
        <xdr:cNvPr id="72" name="10 Rectángulo">
          <a:extLst>
            <a:ext uri="{FF2B5EF4-FFF2-40B4-BE49-F238E27FC236}">
              <a16:creationId xmlns:a16="http://schemas.microsoft.com/office/drawing/2014/main" id="{00000000-0008-0000-0D00-000048000000}"/>
            </a:ext>
          </a:extLst>
        </xdr:cNvPr>
        <xdr:cNvSpPr/>
      </xdr:nvSpPr>
      <xdr:spPr>
        <a:xfrm>
          <a:off x="5262842" y="14892618"/>
          <a:ext cx="10503833" cy="6028764"/>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89007</xdr:colOff>
      <xdr:row>146</xdr:row>
      <xdr:rowOff>370568</xdr:rowOff>
    </xdr:from>
    <xdr:to>
      <xdr:col>5</xdr:col>
      <xdr:colOff>129829</xdr:colOff>
      <xdr:row>149</xdr:row>
      <xdr:rowOff>142875</xdr:rowOff>
    </xdr:to>
    <xdr:pic>
      <xdr:nvPicPr>
        <xdr:cNvPr id="74" name="76 Imagen">
          <a:extLst>
            <a:ext uri="{FF2B5EF4-FFF2-40B4-BE49-F238E27FC236}">
              <a16:creationId xmlns:a16="http://schemas.microsoft.com/office/drawing/2014/main" id="{00000000-0008-0000-0D00-00004A000000}"/>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a:ext>
          </a:extLst>
        </a:blip>
        <a:srcRect/>
        <a:stretch/>
      </xdr:blipFill>
      <xdr:spPr>
        <a:xfrm>
          <a:off x="679557" y="28488368"/>
          <a:ext cx="2793547" cy="591457"/>
        </a:xfrm>
        <a:prstGeom prst="rect">
          <a:avLst/>
        </a:prstGeom>
      </xdr:spPr>
    </xdr:pic>
    <xdr:clientData/>
  </xdr:twoCellAnchor>
  <xdr:twoCellAnchor>
    <xdr:from>
      <xdr:col>1</xdr:col>
      <xdr:colOff>9525</xdr:colOff>
      <xdr:row>151</xdr:row>
      <xdr:rowOff>28576</xdr:rowOff>
    </xdr:from>
    <xdr:to>
      <xdr:col>8</xdr:col>
      <xdr:colOff>314325</xdr:colOff>
      <xdr:row>180</xdr:row>
      <xdr:rowOff>100854</xdr:rowOff>
    </xdr:to>
    <xdr:sp macro="" textlink="">
      <xdr:nvSpPr>
        <xdr:cNvPr id="75" name="10 Rectángulo">
          <a:extLst>
            <a:ext uri="{FF2B5EF4-FFF2-40B4-BE49-F238E27FC236}">
              <a16:creationId xmlns:a16="http://schemas.microsoft.com/office/drawing/2014/main" id="{00000000-0008-0000-0D00-00004B000000}"/>
            </a:ext>
          </a:extLst>
        </xdr:cNvPr>
        <xdr:cNvSpPr/>
      </xdr:nvSpPr>
      <xdr:spPr>
        <a:xfrm>
          <a:off x="603437" y="27987252"/>
          <a:ext cx="4507006" cy="5988984"/>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476249</xdr:colOff>
      <xdr:row>151</xdr:row>
      <xdr:rowOff>28575</xdr:rowOff>
    </xdr:from>
    <xdr:to>
      <xdr:col>21</xdr:col>
      <xdr:colOff>30975</xdr:colOff>
      <xdr:row>180</xdr:row>
      <xdr:rowOff>89647</xdr:rowOff>
    </xdr:to>
    <xdr:sp macro="" textlink="">
      <xdr:nvSpPr>
        <xdr:cNvPr id="76" name="10 Rectángulo">
          <a:extLst>
            <a:ext uri="{FF2B5EF4-FFF2-40B4-BE49-F238E27FC236}">
              <a16:creationId xmlns:a16="http://schemas.microsoft.com/office/drawing/2014/main" id="{00000000-0008-0000-0D00-00004C000000}"/>
            </a:ext>
          </a:extLst>
        </xdr:cNvPr>
        <xdr:cNvSpPr/>
      </xdr:nvSpPr>
      <xdr:spPr>
        <a:xfrm>
          <a:off x="5943444" y="30183331"/>
          <a:ext cx="12518019" cy="5745096"/>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9</xdr:col>
      <xdr:colOff>62489</xdr:colOff>
      <xdr:row>173</xdr:row>
      <xdr:rowOff>40396</xdr:rowOff>
    </xdr:from>
    <xdr:to>
      <xdr:col>14</xdr:col>
      <xdr:colOff>897994</xdr:colOff>
      <xdr:row>175</xdr:row>
      <xdr:rowOff>148775</xdr:rowOff>
    </xdr:to>
    <xdr:pic>
      <xdr:nvPicPr>
        <xdr:cNvPr id="46" name="84 Imagen">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26"/>
        <a:stretch>
          <a:fillRect/>
        </a:stretch>
      </xdr:blipFill>
      <xdr:spPr>
        <a:xfrm>
          <a:off x="5586989" y="33221014"/>
          <a:ext cx="4320534" cy="489380"/>
        </a:xfrm>
        <a:prstGeom prst="rect">
          <a:avLst/>
        </a:prstGeom>
      </xdr:spPr>
    </xdr:pic>
    <xdr:clientData/>
  </xdr:twoCellAnchor>
  <xdr:twoCellAnchor>
    <xdr:from>
      <xdr:col>1</xdr:col>
      <xdr:colOff>0</xdr:colOff>
      <xdr:row>81</xdr:row>
      <xdr:rowOff>0</xdr:rowOff>
    </xdr:from>
    <xdr:to>
      <xdr:col>8</xdr:col>
      <xdr:colOff>304800</xdr:colOff>
      <xdr:row>110</xdr:row>
      <xdr:rowOff>62748</xdr:rowOff>
    </xdr:to>
    <xdr:sp macro="" textlink="">
      <xdr:nvSpPr>
        <xdr:cNvPr id="71" name="10 Rectángulo">
          <a:extLst>
            <a:ext uri="{FF2B5EF4-FFF2-40B4-BE49-F238E27FC236}">
              <a16:creationId xmlns:a16="http://schemas.microsoft.com/office/drawing/2014/main" id="{00000000-0008-0000-0D00-000047000000}"/>
            </a:ext>
          </a:extLst>
        </xdr:cNvPr>
        <xdr:cNvSpPr/>
      </xdr:nvSpPr>
      <xdr:spPr>
        <a:xfrm>
          <a:off x="593912" y="14892618"/>
          <a:ext cx="4507006" cy="6024277"/>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57151</xdr:colOff>
      <xdr:row>13</xdr:row>
      <xdr:rowOff>57150</xdr:rowOff>
    </xdr:from>
    <xdr:to>
      <xdr:col>8</xdr:col>
      <xdr:colOff>361951</xdr:colOff>
      <xdr:row>38</xdr:row>
      <xdr:rowOff>1304925</xdr:rowOff>
    </xdr:to>
    <xdr:sp macro="" textlink="">
      <xdr:nvSpPr>
        <xdr:cNvPr id="13" name="10 Rectángulo">
          <a:extLst>
            <a:ext uri="{FF2B5EF4-FFF2-40B4-BE49-F238E27FC236}">
              <a16:creationId xmlns:a16="http://schemas.microsoft.com/office/drawing/2014/main" id="{00000000-0008-0000-0D00-00000D000000}"/>
            </a:ext>
          </a:extLst>
        </xdr:cNvPr>
        <xdr:cNvSpPr/>
      </xdr:nvSpPr>
      <xdr:spPr>
        <a:xfrm>
          <a:off x="647701" y="2533650"/>
          <a:ext cx="4514850" cy="6010275"/>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absolute">
    <xdr:from>
      <xdr:col>0</xdr:col>
      <xdr:colOff>586409</xdr:colOff>
      <xdr:row>141</xdr:row>
      <xdr:rowOff>73623</xdr:rowOff>
    </xdr:from>
    <xdr:to>
      <xdr:col>17</xdr:col>
      <xdr:colOff>302841</xdr:colOff>
      <xdr:row>143</xdr:row>
      <xdr:rowOff>119062</xdr:rowOff>
    </xdr:to>
    <xdr:sp macro="" textlink="">
      <xdr:nvSpPr>
        <xdr:cNvPr id="79" name="CustomShape 1">
          <a:extLst>
            <a:ext uri="{FF2B5EF4-FFF2-40B4-BE49-F238E27FC236}">
              <a16:creationId xmlns:a16="http://schemas.microsoft.com/office/drawing/2014/main" id="{9873AFE5-8ECD-2C40-AC06-6221B512A2B9}"/>
            </a:ext>
          </a:extLst>
        </xdr:cNvPr>
        <xdr:cNvSpPr/>
      </xdr:nvSpPr>
      <xdr:spPr>
        <a:xfrm>
          <a:off x="662609" y="27940000"/>
          <a:ext cx="13536609"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por efecto de redondeo.</a:t>
          </a:r>
          <a:endParaRPr sz="1050"/>
        </a:p>
      </xdr:txBody>
    </xdr:sp>
    <xdr:clientData/>
  </xdr:twoCellAnchor>
  <xdr:twoCellAnchor editAs="absolute">
    <xdr:from>
      <xdr:col>1</xdr:col>
      <xdr:colOff>7124</xdr:colOff>
      <xdr:row>207</xdr:row>
      <xdr:rowOff>92926</xdr:rowOff>
    </xdr:from>
    <xdr:to>
      <xdr:col>17</xdr:col>
      <xdr:colOff>325511</xdr:colOff>
      <xdr:row>209</xdr:row>
      <xdr:rowOff>134774</xdr:rowOff>
    </xdr:to>
    <xdr:sp macro="" textlink="">
      <xdr:nvSpPr>
        <xdr:cNvPr id="82" name="CustomShape 1">
          <a:extLst>
            <a:ext uri="{FF2B5EF4-FFF2-40B4-BE49-F238E27FC236}">
              <a16:creationId xmlns:a16="http://schemas.microsoft.com/office/drawing/2014/main" id="{1C4713A3-7B25-764B-A4F9-731DE98B91C4}"/>
            </a:ext>
          </a:extLst>
        </xdr:cNvPr>
        <xdr:cNvSpPr/>
      </xdr:nvSpPr>
      <xdr:spPr>
        <a:xfrm>
          <a:off x="604024" y="40763902"/>
          <a:ext cx="13536609"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xdr:from>
      <xdr:col>19</xdr:col>
      <xdr:colOff>533768</xdr:colOff>
      <xdr:row>0</xdr:row>
      <xdr:rowOff>107287</xdr:rowOff>
    </xdr:from>
    <xdr:to>
      <xdr:col>20</xdr:col>
      <xdr:colOff>400050</xdr:colOff>
      <xdr:row>4</xdr:row>
      <xdr:rowOff>131309</xdr:rowOff>
    </xdr:to>
    <xdr:grpSp>
      <xdr:nvGrpSpPr>
        <xdr:cNvPr id="58" name="Group 22">
          <a:extLst>
            <a:ext uri="{FF2B5EF4-FFF2-40B4-BE49-F238E27FC236}">
              <a16:creationId xmlns:a16="http://schemas.microsoft.com/office/drawing/2014/main" id="{00000000-0008-0000-0D00-00003A000000}"/>
            </a:ext>
          </a:extLst>
        </xdr:cNvPr>
        <xdr:cNvGrpSpPr/>
      </xdr:nvGrpSpPr>
      <xdr:grpSpPr>
        <a:xfrm>
          <a:off x="15138768" y="107287"/>
          <a:ext cx="977532" cy="786022"/>
          <a:chOff x="12070592" y="119880"/>
          <a:chExt cx="1021936" cy="768739"/>
        </a:xfrm>
      </xdr:grpSpPr>
      <xdr:pic>
        <xdr:nvPicPr>
          <xdr:cNvPr id="59" name="19 Imagen">
            <a:hlinkClick xmlns:r="http://schemas.openxmlformats.org/officeDocument/2006/relationships" r:id="rId27" tooltip=" "/>
            <a:extLst>
              <a:ext uri="{FF2B5EF4-FFF2-40B4-BE49-F238E27FC236}">
                <a16:creationId xmlns:a16="http://schemas.microsoft.com/office/drawing/2014/main" id="{00000000-0008-0000-0D00-00003B000000}"/>
              </a:ext>
            </a:extLst>
          </xdr:cNvPr>
          <xdr:cNvPicPr/>
        </xdr:nvPicPr>
        <xdr:blipFill>
          <a:blip xmlns:r="http://schemas.openxmlformats.org/officeDocument/2006/relationships" r:embed="rId28"/>
          <a:stretch>
            <a:fillRect/>
          </a:stretch>
        </xdr:blipFill>
        <xdr:spPr>
          <a:xfrm>
            <a:off x="12070592" y="119880"/>
            <a:ext cx="1021936" cy="768739"/>
          </a:xfrm>
          <a:prstGeom prst="rect">
            <a:avLst/>
          </a:prstGeom>
        </xdr:spPr>
      </xdr:pic>
      <xdr:sp macro="" textlink="">
        <xdr:nvSpPr>
          <xdr:cNvPr id="60" name="CustomShape 1">
            <a:hlinkClick xmlns:r="http://schemas.openxmlformats.org/officeDocument/2006/relationships" r:id="rId27" tooltip=" "/>
            <a:extLst>
              <a:ext uri="{FF2B5EF4-FFF2-40B4-BE49-F238E27FC236}">
                <a16:creationId xmlns:a16="http://schemas.microsoft.com/office/drawing/2014/main" id="{00000000-0008-0000-0D00-00003C000000}"/>
              </a:ext>
            </a:extLst>
          </xdr:cNvPr>
          <xdr:cNvSpPr/>
        </xdr:nvSpPr>
        <xdr:spPr>
          <a:xfrm>
            <a:off x="12139676" y="188912"/>
            <a:ext cx="575219" cy="254769"/>
          </a:xfrm>
          <a:prstGeom prst="rect">
            <a:avLst/>
          </a:prstGeom>
        </xdr:spPr>
        <xdr:txBody>
          <a:bodyPr lIns="90000" tIns="45000" rIns="90000" bIns="45000"/>
          <a:lstStyle/>
          <a:p>
            <a:r>
              <a:rPr lang="es-CO" sz="1100" b="1">
                <a:solidFill>
                  <a:srgbClr val="FFFFFF"/>
                </a:solidFill>
                <a:latin typeface="Calibri"/>
              </a:rPr>
              <a:t>Inicio</a:t>
            </a:r>
            <a:endParaRPr/>
          </a:p>
        </xdr:txBody>
      </xdr:sp>
    </xdr:grpSp>
    <xdr:clientData/>
  </xdr:twoCellAnchor>
  <xdr:twoCellAnchor editAs="oneCell">
    <xdr:from>
      <xdr:col>1</xdr:col>
      <xdr:colOff>156480</xdr:colOff>
      <xdr:row>72</xdr:row>
      <xdr:rowOff>141516</xdr:rowOff>
    </xdr:from>
    <xdr:to>
      <xdr:col>14</xdr:col>
      <xdr:colOff>802821</xdr:colOff>
      <xdr:row>77</xdr:row>
      <xdr:rowOff>552450</xdr:rowOff>
    </xdr:to>
    <mc:AlternateContent xmlns:mc="http://schemas.openxmlformats.org/markup-compatibility/2006" xmlns:a14="http://schemas.microsoft.com/office/drawing/2010/main">
      <mc:Choice Requires="a14">
        <xdr:graphicFrame macro="">
          <xdr:nvGraphicFramePr>
            <xdr:cNvPr id="29" name="Localidad 8">
              <a:extLst>
                <a:ext uri="{FF2B5EF4-FFF2-40B4-BE49-F238E27FC236}">
                  <a16:creationId xmlns:a16="http://schemas.microsoft.com/office/drawing/2014/main" id="{00000000-0008-0000-0D00-00001D000000}"/>
                </a:ext>
              </a:extLst>
            </xdr:cNvPr>
            <xdr:cNvGraphicFramePr/>
          </xdr:nvGraphicFramePr>
          <xdr:xfrm>
            <a:off x="0" y="0"/>
            <a:ext cx="0" cy="0"/>
          </xdr:xfrm>
          <a:graphic>
            <a:graphicData uri="http://schemas.microsoft.com/office/drawing/2010/slicer">
              <sle:slicer xmlns:sle="http://schemas.microsoft.com/office/drawing/2010/slicer" name="Localidad 8"/>
            </a:graphicData>
          </a:graphic>
        </xdr:graphicFrame>
      </mc:Choice>
      <mc:Fallback xmlns="">
        <xdr:sp macro="" textlink="">
          <xdr:nvSpPr>
            <xdr:cNvPr id="0" name=""/>
            <xdr:cNvSpPr>
              <a:spLocks noTextEdit="1"/>
            </xdr:cNvSpPr>
          </xdr:nvSpPr>
          <xdr:spPr>
            <a:xfrm>
              <a:off x="823230" y="13747750"/>
              <a:ext cx="10282466" cy="1838325"/>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2</xdr:col>
      <xdr:colOff>71437</xdr:colOff>
      <xdr:row>2</xdr:row>
      <xdr:rowOff>130969</xdr:rowOff>
    </xdr:from>
    <xdr:to>
      <xdr:col>8</xdr:col>
      <xdr:colOff>511968</xdr:colOff>
      <xdr:row>4</xdr:row>
      <xdr:rowOff>89410</xdr:rowOff>
    </xdr:to>
    <xdr:sp macro="" textlink="">
      <xdr:nvSpPr>
        <xdr:cNvPr id="73" name="CuadroTexto 72">
          <a:extLst>
            <a:ext uri="{FF2B5EF4-FFF2-40B4-BE49-F238E27FC236}">
              <a16:creationId xmlns:a16="http://schemas.microsoft.com/office/drawing/2014/main" id="{57E62324-488D-4CBF-914F-4788CC4798B4}"/>
            </a:ext>
          </a:extLst>
        </xdr:cNvPr>
        <xdr:cNvSpPr txBox="1"/>
      </xdr:nvSpPr>
      <xdr:spPr>
        <a:xfrm>
          <a:off x="1345406" y="511969"/>
          <a:ext cx="3952875" cy="339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a:solidFill>
                <a:schemeClr val="bg1">
                  <a:lumMod val="50000"/>
                </a:schemeClr>
              </a:solidFill>
              <a:latin typeface="Gill Sans MT" panose="020B0502020104020203" pitchFamily="34" charset="0"/>
            </a:rPr>
            <a:t>Corte de información:</a:t>
          </a:r>
          <a:r>
            <a:rPr lang="es-CO" sz="1600" baseline="0">
              <a:solidFill>
                <a:schemeClr val="bg1">
                  <a:lumMod val="50000"/>
                </a:schemeClr>
              </a:solidFill>
              <a:latin typeface="Gill Sans MT" panose="020B0502020104020203" pitchFamily="34" charset="0"/>
            </a:rPr>
            <a:t> 31 de diciembre 2020</a:t>
          </a:r>
          <a:endParaRPr lang="es-CO" sz="1600">
            <a:solidFill>
              <a:schemeClr val="bg1">
                <a:lumMod val="50000"/>
              </a:schemeClr>
            </a:solidFill>
            <a:latin typeface="Gill Sans MT" panose="020B0502020104020203" pitchFamily="34" charset="0"/>
          </a:endParaRPr>
        </a:p>
      </xdr:txBody>
    </xdr:sp>
    <xdr:clientData/>
  </xdr:twoCellAnchor>
  <xdr:twoCellAnchor>
    <xdr:from>
      <xdr:col>18</xdr:col>
      <xdr:colOff>698500</xdr:colOff>
      <xdr:row>6</xdr:row>
      <xdr:rowOff>127000</xdr:rowOff>
    </xdr:from>
    <xdr:to>
      <xdr:col>21</xdr:col>
      <xdr:colOff>63500</xdr:colOff>
      <xdr:row>10</xdr:row>
      <xdr:rowOff>79375</xdr:rowOff>
    </xdr:to>
    <xdr:sp macro="" textlink="">
      <xdr:nvSpPr>
        <xdr:cNvPr id="77" name="Rectángulo 76">
          <a:extLst>
            <a:ext uri="{FF2B5EF4-FFF2-40B4-BE49-F238E27FC236}">
              <a16:creationId xmlns:a16="http://schemas.microsoft.com/office/drawing/2014/main" id="{527184EF-CF92-4F4B-A48B-407AEADD1ABF}"/>
            </a:ext>
          </a:extLst>
        </xdr:cNvPr>
        <xdr:cNvSpPr/>
      </xdr:nvSpPr>
      <xdr:spPr>
        <a:xfrm>
          <a:off x="13954125" y="1270000"/>
          <a:ext cx="2222500" cy="714375"/>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solidFill>
                <a:schemeClr val="bg1">
                  <a:lumMod val="50000"/>
                </a:schemeClr>
              </a:solidFill>
              <a:latin typeface="Bahnschrift SemiBold Condensed" panose="020B0502040204020203" pitchFamily="34" charset="0"/>
            </a:rPr>
            <a:t>14.183</a:t>
          </a:r>
          <a:r>
            <a:rPr lang="es-CO" sz="2400" baseline="0">
              <a:solidFill>
                <a:schemeClr val="bg1">
                  <a:lumMod val="50000"/>
                </a:schemeClr>
              </a:solidFill>
              <a:latin typeface="Bahnschrift SemiBold Condensed" panose="020B0502040204020203" pitchFamily="34" charset="0"/>
            </a:rPr>
            <a:t> Km - Carril</a:t>
          </a:r>
          <a:endParaRPr lang="es-CO" sz="2400">
            <a:solidFill>
              <a:schemeClr val="bg1">
                <a:lumMod val="50000"/>
              </a:schemeClr>
            </a:solidFill>
            <a:latin typeface="Bahnschrift SemiBold Condensed" panose="020B0502040204020203" pitchFamily="34" charset="0"/>
          </a:endParaRPr>
        </a:p>
      </xdr:txBody>
    </xdr:sp>
    <xdr:clientData/>
  </xdr:twoCellAnchor>
  <xdr:twoCellAnchor>
    <xdr:from>
      <xdr:col>18</xdr:col>
      <xdr:colOff>730250</xdr:colOff>
      <xdr:row>80</xdr:row>
      <xdr:rowOff>73025</xdr:rowOff>
    </xdr:from>
    <xdr:to>
      <xdr:col>21</xdr:col>
      <xdr:colOff>95250</xdr:colOff>
      <xdr:row>80</xdr:row>
      <xdr:rowOff>787400</xdr:rowOff>
    </xdr:to>
    <xdr:sp macro="" textlink="">
      <xdr:nvSpPr>
        <xdr:cNvPr id="80" name="Rectángulo 79">
          <a:extLst>
            <a:ext uri="{FF2B5EF4-FFF2-40B4-BE49-F238E27FC236}">
              <a16:creationId xmlns:a16="http://schemas.microsoft.com/office/drawing/2014/main" id="{E1876637-A955-4400-8856-836CFBBB4FB2}"/>
            </a:ext>
          </a:extLst>
        </xdr:cNvPr>
        <xdr:cNvSpPr/>
      </xdr:nvSpPr>
      <xdr:spPr>
        <a:xfrm>
          <a:off x="13985875" y="16567150"/>
          <a:ext cx="2222500" cy="714375"/>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solidFill>
                <a:schemeClr val="bg1">
                  <a:lumMod val="50000"/>
                </a:schemeClr>
              </a:solidFill>
              <a:latin typeface="Bahnschrift SemiBold Condensed" panose="020B0502040204020203" pitchFamily="34" charset="0"/>
            </a:rPr>
            <a:t>13.076</a:t>
          </a:r>
          <a:r>
            <a:rPr lang="es-CO" sz="2400" baseline="0">
              <a:solidFill>
                <a:schemeClr val="bg1">
                  <a:lumMod val="50000"/>
                </a:schemeClr>
              </a:solidFill>
              <a:latin typeface="Bahnschrift SemiBold Condensed" panose="020B0502040204020203" pitchFamily="34" charset="0"/>
            </a:rPr>
            <a:t> Km - Carril</a:t>
          </a:r>
          <a:endParaRPr lang="es-CO" sz="2400">
            <a:solidFill>
              <a:schemeClr val="bg1">
                <a:lumMod val="50000"/>
              </a:schemeClr>
            </a:solidFill>
            <a:latin typeface="Bahnschrift SemiBold Condensed" panose="020B0502040204020203" pitchFamily="34" charset="0"/>
          </a:endParaRPr>
        </a:p>
      </xdr:txBody>
    </xdr:sp>
    <xdr:clientData/>
  </xdr:twoCellAnchor>
  <xdr:twoCellAnchor>
    <xdr:from>
      <xdr:col>18</xdr:col>
      <xdr:colOff>870743</xdr:colOff>
      <xdr:row>146</xdr:row>
      <xdr:rowOff>142875</xdr:rowOff>
    </xdr:from>
    <xdr:to>
      <xdr:col>21</xdr:col>
      <xdr:colOff>47625</xdr:colOff>
      <xdr:row>149</xdr:row>
      <xdr:rowOff>31750</xdr:rowOff>
    </xdr:to>
    <xdr:sp macro="" textlink="">
      <xdr:nvSpPr>
        <xdr:cNvPr id="81" name="Rectángulo 80">
          <a:extLst>
            <a:ext uri="{FF2B5EF4-FFF2-40B4-BE49-F238E27FC236}">
              <a16:creationId xmlns:a16="http://schemas.microsoft.com/office/drawing/2014/main" id="{4E6CB2B9-8792-44B2-8F66-F7953F350B7A}"/>
            </a:ext>
          </a:extLst>
        </xdr:cNvPr>
        <xdr:cNvSpPr/>
      </xdr:nvSpPr>
      <xdr:spPr>
        <a:xfrm>
          <a:off x="14126368" y="29781500"/>
          <a:ext cx="2034382" cy="714375"/>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solidFill>
                <a:schemeClr val="bg1">
                  <a:lumMod val="50000"/>
                </a:schemeClr>
              </a:solidFill>
              <a:latin typeface="Bahnschrift SemiBold Condensed" panose="020B0502040204020203" pitchFamily="34" charset="0"/>
            </a:rPr>
            <a:t>1.107</a:t>
          </a:r>
          <a:r>
            <a:rPr lang="es-CO" sz="2400" baseline="0">
              <a:solidFill>
                <a:schemeClr val="bg1">
                  <a:lumMod val="50000"/>
                </a:schemeClr>
              </a:solidFill>
              <a:latin typeface="Bahnschrift SemiBold Condensed" panose="020B0502040204020203" pitchFamily="34" charset="0"/>
            </a:rPr>
            <a:t> Km - Carril</a:t>
          </a:r>
          <a:endParaRPr lang="es-CO" sz="2400">
            <a:solidFill>
              <a:schemeClr val="bg1">
                <a:lumMod val="50000"/>
              </a:schemeClr>
            </a:solidFill>
            <a:latin typeface="Bahnschrift SemiBold Condensed" panose="020B0502040204020203"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224638</xdr:colOff>
      <xdr:row>1</xdr:row>
      <xdr:rowOff>190501</xdr:rowOff>
    </xdr:from>
    <xdr:to>
      <xdr:col>0</xdr:col>
      <xdr:colOff>7334250</xdr:colOff>
      <xdr:row>1</xdr:row>
      <xdr:rowOff>4915845</xdr:rowOff>
    </xdr:to>
    <xdr:pic>
      <xdr:nvPicPr>
        <xdr:cNvPr id="2" name="Imagen 1">
          <a:extLst>
            <a:ext uri="{FF2B5EF4-FFF2-40B4-BE49-F238E27FC236}">
              <a16:creationId xmlns:a16="http://schemas.microsoft.com/office/drawing/2014/main" id="{783B0C01-222A-A444-B064-9F2F91A42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4638" y="904876"/>
          <a:ext cx="7109612" cy="4725344"/>
        </a:xfrm>
        <a:prstGeom prst="rect">
          <a:avLst/>
        </a:prstGeom>
      </xdr:spPr>
    </xdr:pic>
    <xdr:clientData/>
  </xdr:twoCellAnchor>
  <xdr:twoCellAnchor editAs="oneCell">
    <xdr:from>
      <xdr:col>0</xdr:col>
      <xdr:colOff>0</xdr:colOff>
      <xdr:row>2</xdr:row>
      <xdr:rowOff>308730</xdr:rowOff>
    </xdr:from>
    <xdr:to>
      <xdr:col>0</xdr:col>
      <xdr:colOff>7334250</xdr:colOff>
      <xdr:row>2</xdr:row>
      <xdr:rowOff>4870704</xdr:rowOff>
    </xdr:to>
    <xdr:pic>
      <xdr:nvPicPr>
        <xdr:cNvPr id="6" name="Imagen 5">
          <a:extLst>
            <a:ext uri="{FF2B5EF4-FFF2-40B4-BE49-F238E27FC236}">
              <a16:creationId xmlns:a16="http://schemas.microsoft.com/office/drawing/2014/main" id="{E6898399-F32C-0A45-B8B5-F8E11A5B95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6071355"/>
          <a:ext cx="7334250" cy="4561974"/>
        </a:xfrm>
        <a:prstGeom prst="rect">
          <a:avLst/>
        </a:prstGeom>
      </xdr:spPr>
    </xdr:pic>
    <xdr:clientData/>
  </xdr:twoCellAnchor>
  <xdr:twoCellAnchor editAs="oneCell">
    <xdr:from>
      <xdr:col>0</xdr:col>
      <xdr:colOff>47625</xdr:colOff>
      <xdr:row>3</xdr:row>
      <xdr:rowOff>107805</xdr:rowOff>
    </xdr:from>
    <xdr:to>
      <xdr:col>0</xdr:col>
      <xdr:colOff>7286625</xdr:colOff>
      <xdr:row>3</xdr:row>
      <xdr:rowOff>4808189</xdr:rowOff>
    </xdr:to>
    <xdr:pic>
      <xdr:nvPicPr>
        <xdr:cNvPr id="8" name="Imagen 7">
          <a:extLst>
            <a:ext uri="{FF2B5EF4-FFF2-40B4-BE49-F238E27FC236}">
              <a16:creationId xmlns:a16="http://schemas.microsoft.com/office/drawing/2014/main" id="{677B4802-5445-9948-852D-0ECF20F509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47625" y="10918680"/>
          <a:ext cx="7239000" cy="4700384"/>
        </a:xfrm>
        <a:prstGeom prst="rect">
          <a:avLst/>
        </a:prstGeom>
      </xdr:spPr>
    </xdr:pic>
    <xdr:clientData/>
  </xdr:twoCellAnchor>
  <xdr:twoCellAnchor editAs="oneCell">
    <xdr:from>
      <xdr:col>0</xdr:col>
      <xdr:colOff>360345</xdr:colOff>
      <xdr:row>4</xdr:row>
      <xdr:rowOff>268966</xdr:rowOff>
    </xdr:from>
    <xdr:to>
      <xdr:col>0</xdr:col>
      <xdr:colOff>7381875</xdr:colOff>
      <xdr:row>4</xdr:row>
      <xdr:rowOff>4830958</xdr:rowOff>
    </xdr:to>
    <xdr:pic>
      <xdr:nvPicPr>
        <xdr:cNvPr id="10" name="Imagen 9">
          <a:extLst>
            <a:ext uri="{FF2B5EF4-FFF2-40B4-BE49-F238E27FC236}">
              <a16:creationId xmlns:a16="http://schemas.microsoft.com/office/drawing/2014/main" id="{B27ACA49-05FE-5444-921F-4780DEE77AE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60345" y="16128091"/>
          <a:ext cx="7021530" cy="4561992"/>
        </a:xfrm>
        <a:prstGeom prst="rect">
          <a:avLst/>
        </a:prstGeom>
      </xdr:spPr>
    </xdr:pic>
    <xdr:clientData/>
  </xdr:twoCellAnchor>
  <xdr:twoCellAnchor editAs="oneCell">
    <xdr:from>
      <xdr:col>0</xdr:col>
      <xdr:colOff>230797</xdr:colOff>
      <xdr:row>5</xdr:row>
      <xdr:rowOff>237288</xdr:rowOff>
    </xdr:from>
    <xdr:to>
      <xdr:col>0</xdr:col>
      <xdr:colOff>7286624</xdr:colOff>
      <xdr:row>5</xdr:row>
      <xdr:rowOff>4902031</xdr:rowOff>
    </xdr:to>
    <xdr:pic>
      <xdr:nvPicPr>
        <xdr:cNvPr id="12" name="Imagen 11">
          <a:extLst>
            <a:ext uri="{FF2B5EF4-FFF2-40B4-BE49-F238E27FC236}">
              <a16:creationId xmlns:a16="http://schemas.microsoft.com/office/drawing/2014/main" id="{ABB4041F-966F-794C-ACB1-FC7AD8CDB51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230797" y="21144663"/>
          <a:ext cx="7055827" cy="4664743"/>
        </a:xfrm>
        <a:prstGeom prst="rect">
          <a:avLst/>
        </a:prstGeom>
      </xdr:spPr>
    </xdr:pic>
    <xdr:clientData/>
  </xdr:twoCellAnchor>
  <xdr:twoCellAnchor editAs="oneCell">
    <xdr:from>
      <xdr:col>0</xdr:col>
      <xdr:colOff>274389</xdr:colOff>
      <xdr:row>6</xdr:row>
      <xdr:rowOff>145512</xdr:rowOff>
    </xdr:from>
    <xdr:to>
      <xdr:col>0</xdr:col>
      <xdr:colOff>7286625</xdr:colOff>
      <xdr:row>6</xdr:row>
      <xdr:rowOff>4970404</xdr:rowOff>
    </xdr:to>
    <xdr:pic>
      <xdr:nvPicPr>
        <xdr:cNvPr id="14" name="Imagen 13">
          <a:extLst>
            <a:ext uri="{FF2B5EF4-FFF2-40B4-BE49-F238E27FC236}">
              <a16:creationId xmlns:a16="http://schemas.microsoft.com/office/drawing/2014/main" id="{57657B83-8AE5-6A4B-B981-E4BB2093229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274389" y="26101137"/>
          <a:ext cx="7012236" cy="4824892"/>
        </a:xfrm>
        <a:prstGeom prst="rect">
          <a:avLst/>
        </a:prstGeom>
      </xdr:spPr>
    </xdr:pic>
    <xdr:clientData/>
  </xdr:twoCellAnchor>
  <xdr:twoCellAnchor editAs="oneCell">
    <xdr:from>
      <xdr:col>0</xdr:col>
      <xdr:colOff>360344</xdr:colOff>
      <xdr:row>7</xdr:row>
      <xdr:rowOff>175650</xdr:rowOff>
    </xdr:from>
    <xdr:to>
      <xdr:col>0</xdr:col>
      <xdr:colOff>7334249</xdr:colOff>
      <xdr:row>7</xdr:row>
      <xdr:rowOff>4939748</xdr:rowOff>
    </xdr:to>
    <xdr:pic>
      <xdr:nvPicPr>
        <xdr:cNvPr id="16" name="Imagen 15">
          <a:extLst>
            <a:ext uri="{FF2B5EF4-FFF2-40B4-BE49-F238E27FC236}">
              <a16:creationId xmlns:a16="http://schemas.microsoft.com/office/drawing/2014/main" id="{1B11753B-C5A8-B54F-96C1-C23B9A0C6AA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60344" y="31179525"/>
          <a:ext cx="6973905" cy="4764098"/>
        </a:xfrm>
        <a:prstGeom prst="rect">
          <a:avLst/>
        </a:prstGeom>
      </xdr:spPr>
    </xdr:pic>
    <xdr:clientData/>
  </xdr:twoCellAnchor>
  <xdr:twoCellAnchor editAs="oneCell">
    <xdr:from>
      <xdr:col>0</xdr:col>
      <xdr:colOff>333374</xdr:colOff>
      <xdr:row>8</xdr:row>
      <xdr:rowOff>267409</xdr:rowOff>
    </xdr:from>
    <xdr:to>
      <xdr:col>0</xdr:col>
      <xdr:colOff>7238999</xdr:colOff>
      <xdr:row>8</xdr:row>
      <xdr:rowOff>4915845</xdr:rowOff>
    </xdr:to>
    <xdr:pic>
      <xdr:nvPicPr>
        <xdr:cNvPr id="18" name="Imagen 17">
          <a:extLst>
            <a:ext uri="{FF2B5EF4-FFF2-40B4-BE49-F238E27FC236}">
              <a16:creationId xmlns:a16="http://schemas.microsoft.com/office/drawing/2014/main" id="{0759BC43-8718-AF4A-81F3-141A6099E0C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33374" y="36319534"/>
          <a:ext cx="6905625" cy="4648436"/>
        </a:xfrm>
        <a:prstGeom prst="rect">
          <a:avLst/>
        </a:prstGeom>
      </xdr:spPr>
    </xdr:pic>
    <xdr:clientData/>
  </xdr:twoCellAnchor>
  <xdr:twoCellAnchor editAs="oneCell">
    <xdr:from>
      <xdr:col>0</xdr:col>
      <xdr:colOff>238124</xdr:colOff>
      <xdr:row>9</xdr:row>
      <xdr:rowOff>200039</xdr:rowOff>
    </xdr:from>
    <xdr:to>
      <xdr:col>0</xdr:col>
      <xdr:colOff>7334249</xdr:colOff>
      <xdr:row>9</xdr:row>
      <xdr:rowOff>4983212</xdr:rowOff>
    </xdr:to>
    <xdr:pic>
      <xdr:nvPicPr>
        <xdr:cNvPr id="20" name="Imagen 19">
          <a:extLst>
            <a:ext uri="{FF2B5EF4-FFF2-40B4-BE49-F238E27FC236}">
              <a16:creationId xmlns:a16="http://schemas.microsoft.com/office/drawing/2014/main" id="{B6D644E8-BC14-1546-812C-A2B579BD6A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238124" y="41300414"/>
          <a:ext cx="7096125" cy="4783173"/>
        </a:xfrm>
        <a:prstGeom prst="rect">
          <a:avLst/>
        </a:prstGeom>
      </xdr:spPr>
    </xdr:pic>
    <xdr:clientData/>
  </xdr:twoCellAnchor>
  <xdr:twoCellAnchor editAs="oneCell">
    <xdr:from>
      <xdr:col>0</xdr:col>
      <xdr:colOff>222117</xdr:colOff>
      <xdr:row>10</xdr:row>
      <xdr:rowOff>221602</xdr:rowOff>
    </xdr:from>
    <xdr:to>
      <xdr:col>0</xdr:col>
      <xdr:colOff>7429500</xdr:colOff>
      <xdr:row>10</xdr:row>
      <xdr:rowOff>5016097</xdr:rowOff>
    </xdr:to>
    <xdr:pic>
      <xdr:nvPicPr>
        <xdr:cNvPr id="21" name="Imagen 20">
          <a:extLst>
            <a:ext uri="{FF2B5EF4-FFF2-40B4-BE49-F238E27FC236}">
              <a16:creationId xmlns:a16="http://schemas.microsoft.com/office/drawing/2014/main" id="{3E51583F-85F4-E14E-9966-A1B2E2C08CD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22117" y="46370227"/>
          <a:ext cx="7207383" cy="4794495"/>
        </a:xfrm>
        <a:prstGeom prst="rect">
          <a:avLst/>
        </a:prstGeom>
      </xdr:spPr>
    </xdr:pic>
    <xdr:clientData/>
  </xdr:twoCellAnchor>
  <xdr:twoCellAnchor editAs="oneCell">
    <xdr:from>
      <xdr:col>0</xdr:col>
      <xdr:colOff>183787</xdr:colOff>
      <xdr:row>11</xdr:row>
      <xdr:rowOff>148799</xdr:rowOff>
    </xdr:from>
    <xdr:to>
      <xdr:col>0</xdr:col>
      <xdr:colOff>7381875</xdr:colOff>
      <xdr:row>11</xdr:row>
      <xdr:rowOff>4903036</xdr:rowOff>
    </xdr:to>
    <xdr:pic>
      <xdr:nvPicPr>
        <xdr:cNvPr id="23" name="Imagen 22">
          <a:extLst>
            <a:ext uri="{FF2B5EF4-FFF2-40B4-BE49-F238E27FC236}">
              <a16:creationId xmlns:a16="http://schemas.microsoft.com/office/drawing/2014/main" id="{CEA5C69C-A68F-DD4F-B91F-6B1C53EF508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3787" y="51345674"/>
          <a:ext cx="7198088" cy="4754237"/>
        </a:xfrm>
        <a:prstGeom prst="rect">
          <a:avLst/>
        </a:prstGeom>
      </xdr:spPr>
    </xdr:pic>
    <xdr:clientData/>
  </xdr:twoCellAnchor>
  <xdr:twoCellAnchor editAs="oneCell">
    <xdr:from>
      <xdr:col>0</xdr:col>
      <xdr:colOff>190500</xdr:colOff>
      <xdr:row>12</xdr:row>
      <xdr:rowOff>198106</xdr:rowOff>
    </xdr:from>
    <xdr:to>
      <xdr:col>0</xdr:col>
      <xdr:colOff>7334250</xdr:colOff>
      <xdr:row>12</xdr:row>
      <xdr:rowOff>4880226</xdr:rowOff>
    </xdr:to>
    <xdr:pic>
      <xdr:nvPicPr>
        <xdr:cNvPr id="24" name="Imagen 23">
          <a:extLst>
            <a:ext uri="{FF2B5EF4-FFF2-40B4-BE49-F238E27FC236}">
              <a16:creationId xmlns:a16="http://schemas.microsoft.com/office/drawing/2014/main" id="{EC5A8B72-284B-564D-81F6-8DED239846E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90500" y="56443231"/>
          <a:ext cx="7143750" cy="4682120"/>
        </a:xfrm>
        <a:prstGeom prst="rect">
          <a:avLst/>
        </a:prstGeom>
      </xdr:spPr>
    </xdr:pic>
    <xdr:clientData/>
  </xdr:twoCellAnchor>
  <xdr:twoCellAnchor editAs="oneCell">
    <xdr:from>
      <xdr:col>0</xdr:col>
      <xdr:colOff>190500</xdr:colOff>
      <xdr:row>13</xdr:row>
      <xdr:rowOff>166356</xdr:rowOff>
    </xdr:from>
    <xdr:to>
      <xdr:col>0</xdr:col>
      <xdr:colOff>7334250</xdr:colOff>
      <xdr:row>13</xdr:row>
      <xdr:rowOff>4983213</xdr:rowOff>
    </xdr:to>
    <xdr:pic>
      <xdr:nvPicPr>
        <xdr:cNvPr id="25" name="Imagen 24">
          <a:extLst>
            <a:ext uri="{FF2B5EF4-FFF2-40B4-BE49-F238E27FC236}">
              <a16:creationId xmlns:a16="http://schemas.microsoft.com/office/drawing/2014/main" id="{80068693-C417-7E40-8296-ECD94BBA820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90500" y="61459731"/>
          <a:ext cx="7143750" cy="4816857"/>
        </a:xfrm>
        <a:prstGeom prst="rect">
          <a:avLst/>
        </a:prstGeom>
      </xdr:spPr>
    </xdr:pic>
    <xdr:clientData/>
  </xdr:twoCellAnchor>
  <xdr:twoCellAnchor editAs="oneCell">
    <xdr:from>
      <xdr:col>0</xdr:col>
      <xdr:colOff>95250</xdr:colOff>
      <xdr:row>14</xdr:row>
      <xdr:rowOff>186876</xdr:rowOff>
    </xdr:from>
    <xdr:to>
      <xdr:col>0</xdr:col>
      <xdr:colOff>7334250</xdr:colOff>
      <xdr:row>14</xdr:row>
      <xdr:rowOff>4925058</xdr:rowOff>
    </xdr:to>
    <xdr:pic>
      <xdr:nvPicPr>
        <xdr:cNvPr id="26" name="Imagen 25">
          <a:extLst>
            <a:ext uri="{FF2B5EF4-FFF2-40B4-BE49-F238E27FC236}">
              <a16:creationId xmlns:a16="http://schemas.microsoft.com/office/drawing/2014/main" id="{B1732903-4DCA-AE4D-B57D-3D55B319E59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95250" y="66528501"/>
          <a:ext cx="7239000" cy="4738182"/>
        </a:xfrm>
        <a:prstGeom prst="rect">
          <a:avLst/>
        </a:prstGeom>
      </xdr:spPr>
    </xdr:pic>
    <xdr:clientData/>
  </xdr:twoCellAnchor>
  <xdr:twoCellAnchor editAs="oneCell">
    <xdr:from>
      <xdr:col>0</xdr:col>
      <xdr:colOff>112413</xdr:colOff>
      <xdr:row>15</xdr:row>
      <xdr:rowOff>142875</xdr:rowOff>
    </xdr:from>
    <xdr:to>
      <xdr:col>0</xdr:col>
      <xdr:colOff>7381875</xdr:colOff>
      <xdr:row>15</xdr:row>
      <xdr:rowOff>4947594</xdr:rowOff>
    </xdr:to>
    <xdr:pic>
      <xdr:nvPicPr>
        <xdr:cNvPr id="27" name="Imagen 26">
          <a:extLst>
            <a:ext uri="{FF2B5EF4-FFF2-40B4-BE49-F238E27FC236}">
              <a16:creationId xmlns:a16="http://schemas.microsoft.com/office/drawing/2014/main" id="{67FD0365-8769-3645-BB78-DD0E3AC6F6E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2413" y="71532750"/>
          <a:ext cx="7269462" cy="4804719"/>
        </a:xfrm>
        <a:prstGeom prst="rect">
          <a:avLst/>
        </a:prstGeom>
      </xdr:spPr>
    </xdr:pic>
    <xdr:clientData/>
  </xdr:twoCellAnchor>
  <xdr:twoCellAnchor editAs="oneCell">
    <xdr:from>
      <xdr:col>0</xdr:col>
      <xdr:colOff>99764</xdr:colOff>
      <xdr:row>16</xdr:row>
      <xdr:rowOff>196949</xdr:rowOff>
    </xdr:from>
    <xdr:to>
      <xdr:col>0</xdr:col>
      <xdr:colOff>7381875</xdr:colOff>
      <xdr:row>16</xdr:row>
      <xdr:rowOff>4943245</xdr:rowOff>
    </xdr:to>
    <xdr:pic>
      <xdr:nvPicPr>
        <xdr:cNvPr id="28" name="Imagen 27">
          <a:extLst>
            <a:ext uri="{FF2B5EF4-FFF2-40B4-BE49-F238E27FC236}">
              <a16:creationId xmlns:a16="http://schemas.microsoft.com/office/drawing/2014/main" id="{F613A176-EB94-E240-9104-D8759187779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99764" y="76635074"/>
          <a:ext cx="7282111" cy="4746296"/>
        </a:xfrm>
        <a:prstGeom prst="rect">
          <a:avLst/>
        </a:prstGeom>
      </xdr:spPr>
    </xdr:pic>
    <xdr:clientData/>
  </xdr:twoCellAnchor>
  <xdr:twoCellAnchor editAs="oneCell">
    <xdr:from>
      <xdr:col>0</xdr:col>
      <xdr:colOff>47624</xdr:colOff>
      <xdr:row>17</xdr:row>
      <xdr:rowOff>175460</xdr:rowOff>
    </xdr:from>
    <xdr:to>
      <xdr:col>0</xdr:col>
      <xdr:colOff>7381875</xdr:colOff>
      <xdr:row>17</xdr:row>
      <xdr:rowOff>5030703</xdr:rowOff>
    </xdr:to>
    <xdr:pic>
      <xdr:nvPicPr>
        <xdr:cNvPr id="29" name="Imagen 28">
          <a:extLst>
            <a:ext uri="{FF2B5EF4-FFF2-40B4-BE49-F238E27FC236}">
              <a16:creationId xmlns:a16="http://schemas.microsoft.com/office/drawing/2014/main" id="{9500BED5-E41B-9346-B275-D25DE3BBB39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47624" y="81661835"/>
          <a:ext cx="7334251" cy="4855243"/>
        </a:xfrm>
        <a:prstGeom prst="rect">
          <a:avLst/>
        </a:prstGeom>
      </xdr:spPr>
    </xdr:pic>
    <xdr:clientData/>
  </xdr:twoCellAnchor>
  <xdr:twoCellAnchor editAs="oneCell">
    <xdr:from>
      <xdr:col>0</xdr:col>
      <xdr:colOff>47624</xdr:colOff>
      <xdr:row>18</xdr:row>
      <xdr:rowOff>81176</xdr:rowOff>
    </xdr:from>
    <xdr:to>
      <xdr:col>0</xdr:col>
      <xdr:colOff>7238999</xdr:colOff>
      <xdr:row>18</xdr:row>
      <xdr:rowOff>4864350</xdr:rowOff>
    </xdr:to>
    <xdr:pic>
      <xdr:nvPicPr>
        <xdr:cNvPr id="30" name="Imagen 29">
          <a:extLst>
            <a:ext uri="{FF2B5EF4-FFF2-40B4-BE49-F238E27FC236}">
              <a16:creationId xmlns:a16="http://schemas.microsoft.com/office/drawing/2014/main" id="{4E6DBCBD-4F35-4745-9ECD-16A92D594AB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47624" y="86615801"/>
          <a:ext cx="7191375" cy="4783174"/>
        </a:xfrm>
        <a:prstGeom prst="rect">
          <a:avLst/>
        </a:prstGeom>
      </xdr:spPr>
    </xdr:pic>
    <xdr:clientData/>
  </xdr:twoCellAnchor>
  <xdr:twoCellAnchor editAs="oneCell">
    <xdr:from>
      <xdr:col>0</xdr:col>
      <xdr:colOff>142876</xdr:colOff>
      <xdr:row>19</xdr:row>
      <xdr:rowOff>164422</xdr:rowOff>
    </xdr:from>
    <xdr:to>
      <xdr:col>0</xdr:col>
      <xdr:colOff>7143750</xdr:colOff>
      <xdr:row>19</xdr:row>
      <xdr:rowOff>4880226</xdr:rowOff>
    </xdr:to>
    <xdr:pic>
      <xdr:nvPicPr>
        <xdr:cNvPr id="31" name="Imagen 30">
          <a:extLst>
            <a:ext uri="{FF2B5EF4-FFF2-40B4-BE49-F238E27FC236}">
              <a16:creationId xmlns:a16="http://schemas.microsoft.com/office/drawing/2014/main" id="{D2F4E4FE-1F79-3043-BCF2-CA84AA7F8A0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42876" y="91747297"/>
          <a:ext cx="7000874" cy="47158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517071</xdr:colOff>
      <xdr:row>0</xdr:row>
      <xdr:rowOff>358321</xdr:rowOff>
    </xdr:from>
    <xdr:to>
      <xdr:col>4</xdr:col>
      <xdr:colOff>585107</xdr:colOff>
      <xdr:row>0</xdr:row>
      <xdr:rowOff>596446</xdr:rowOff>
    </xdr:to>
    <xdr:grpSp>
      <xdr:nvGrpSpPr>
        <xdr:cNvPr id="29" name="17 Grupo">
          <a:extLst>
            <a:ext uri="{FF2B5EF4-FFF2-40B4-BE49-F238E27FC236}">
              <a16:creationId xmlns:a16="http://schemas.microsoft.com/office/drawing/2014/main" id="{00000000-0008-0000-0100-00001D000000}"/>
            </a:ext>
          </a:extLst>
        </xdr:cNvPr>
        <xdr:cNvGrpSpPr/>
      </xdr:nvGrpSpPr>
      <xdr:grpSpPr>
        <a:xfrm>
          <a:off x="1050471" y="358321"/>
          <a:ext cx="2344511" cy="238125"/>
          <a:chOff x="1271839" y="122362"/>
          <a:chExt cx="3852513" cy="359786"/>
        </a:xfrm>
      </xdr:grpSpPr>
      <xdr:pic>
        <xdr:nvPicPr>
          <xdr:cNvPr id="30" name="13 Imagen">
            <a:extLst>
              <a:ext uri="{FF2B5EF4-FFF2-40B4-BE49-F238E27FC236}">
                <a16:creationId xmlns:a16="http://schemas.microsoft.com/office/drawing/2014/main" id="{00000000-0008-0000-0100-00001E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271839" y="134356"/>
            <a:ext cx="1843079" cy="332177"/>
          </a:xfrm>
          <a:prstGeom prst="rect">
            <a:avLst/>
          </a:prstGeom>
        </xdr:spPr>
      </xdr:pic>
      <xdr:pic>
        <xdr:nvPicPr>
          <xdr:cNvPr id="31" name="13 Imagen">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t="-5872" b="-2"/>
          <a:stretch/>
        </xdr:blipFill>
        <xdr:spPr>
          <a:xfrm>
            <a:off x="3161763" y="122362"/>
            <a:ext cx="1962589" cy="359786"/>
          </a:xfrm>
          <a:prstGeom prst="rect">
            <a:avLst/>
          </a:prstGeom>
        </xdr:spPr>
      </xdr:pic>
    </xdr:grpSp>
    <xdr:clientData/>
  </xdr:twoCellAnchor>
  <xdr:twoCellAnchor>
    <xdr:from>
      <xdr:col>0</xdr:col>
      <xdr:colOff>0</xdr:colOff>
      <xdr:row>0</xdr:row>
      <xdr:rowOff>926399</xdr:rowOff>
    </xdr:from>
    <xdr:to>
      <xdr:col>11</xdr:col>
      <xdr:colOff>0</xdr:colOff>
      <xdr:row>0</xdr:row>
      <xdr:rowOff>992668</xdr:rowOff>
    </xdr:to>
    <xdr:sp macro="" textlink="">
      <xdr:nvSpPr>
        <xdr:cNvPr id="3" name="3 Rectángulo">
          <a:extLst>
            <a:ext uri="{FF2B5EF4-FFF2-40B4-BE49-F238E27FC236}">
              <a16:creationId xmlns:a16="http://schemas.microsoft.com/office/drawing/2014/main" id="{00000000-0008-0000-0100-000003000000}"/>
            </a:ext>
          </a:extLst>
        </xdr:cNvPr>
        <xdr:cNvSpPr/>
      </xdr:nvSpPr>
      <xdr:spPr>
        <a:xfrm>
          <a:off x="0" y="926399"/>
          <a:ext cx="9064625" cy="66269"/>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315355</xdr:colOff>
      <xdr:row>1</xdr:row>
      <xdr:rowOff>682196</xdr:rowOff>
    </xdr:from>
    <xdr:to>
      <xdr:col>10</xdr:col>
      <xdr:colOff>173767</xdr:colOff>
      <xdr:row>1</xdr:row>
      <xdr:rowOff>688634</xdr:rowOff>
    </xdr:to>
    <xdr:cxnSp macro="">
      <xdr:nvCxnSpPr>
        <xdr:cNvPr id="4" name="7 Conector recto">
          <a:extLst>
            <a:ext uri="{FF2B5EF4-FFF2-40B4-BE49-F238E27FC236}">
              <a16:creationId xmlns:a16="http://schemas.microsoft.com/office/drawing/2014/main" id="{00000000-0008-0000-0100-000004000000}"/>
            </a:ext>
          </a:extLst>
        </xdr:cNvPr>
        <xdr:cNvCxnSpPr/>
      </xdr:nvCxnSpPr>
      <xdr:spPr>
        <a:xfrm flipV="1">
          <a:off x="315355" y="2015696"/>
          <a:ext cx="8669037" cy="6438"/>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57922</xdr:colOff>
      <xdr:row>1</xdr:row>
      <xdr:rowOff>611402</xdr:rowOff>
    </xdr:from>
    <xdr:to>
      <xdr:col>10</xdr:col>
      <xdr:colOff>193074</xdr:colOff>
      <xdr:row>2</xdr:row>
      <xdr:rowOff>25744</xdr:rowOff>
    </xdr:to>
    <xdr:sp macro="" textlink="">
      <xdr:nvSpPr>
        <xdr:cNvPr id="6" name="9 Rectángulo redondeado">
          <a:extLst>
            <a:ext uri="{FF2B5EF4-FFF2-40B4-BE49-F238E27FC236}">
              <a16:creationId xmlns:a16="http://schemas.microsoft.com/office/drawing/2014/main" id="{00000000-0008-0000-0100-000006000000}"/>
            </a:ext>
          </a:extLst>
        </xdr:cNvPr>
        <xdr:cNvSpPr/>
      </xdr:nvSpPr>
      <xdr:spPr>
        <a:xfrm>
          <a:off x="8868547" y="1944902"/>
          <a:ext cx="135152" cy="128717"/>
        </a:xfrm>
        <a:prstGeom prst="roundRect">
          <a:avLst/>
        </a:prstGeom>
        <a:solidFill>
          <a:srgbClr val="92D050"/>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2213427</xdr:colOff>
      <xdr:row>0</xdr:row>
      <xdr:rowOff>165381</xdr:rowOff>
    </xdr:from>
    <xdr:to>
      <xdr:col>10</xdr:col>
      <xdr:colOff>914314</xdr:colOff>
      <xdr:row>0</xdr:row>
      <xdr:rowOff>844778</xdr:rowOff>
    </xdr:to>
    <xdr:grpSp>
      <xdr:nvGrpSpPr>
        <xdr:cNvPr id="7" name="29 Grupo">
          <a:hlinkClick xmlns:r="http://schemas.openxmlformats.org/officeDocument/2006/relationships" r:id="rId3" tooltip=" "/>
          <a:extLst>
            <a:ext uri="{FF2B5EF4-FFF2-40B4-BE49-F238E27FC236}">
              <a16:creationId xmlns:a16="http://schemas.microsoft.com/office/drawing/2014/main" id="{00000000-0008-0000-0100-000007000000}"/>
            </a:ext>
          </a:extLst>
        </xdr:cNvPr>
        <xdr:cNvGrpSpPr/>
      </xdr:nvGrpSpPr>
      <xdr:grpSpPr>
        <a:xfrm>
          <a:off x="8623752" y="165381"/>
          <a:ext cx="872587" cy="679397"/>
          <a:chOff x="6762814" y="3556279"/>
          <a:chExt cx="1082767" cy="906800"/>
        </a:xfrm>
      </xdr:grpSpPr>
      <xdr:pic>
        <xdr:nvPicPr>
          <xdr:cNvPr id="8" name="30 Imagen">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6762814" y="3556279"/>
            <a:ext cx="1082767" cy="906800"/>
          </a:xfrm>
          <a:prstGeom prst="rect">
            <a:avLst/>
          </a:prstGeom>
        </xdr:spPr>
      </xdr:pic>
      <xdr:sp macro="" textlink="">
        <xdr:nvSpPr>
          <xdr:cNvPr id="9" name="31 CuadroTexto">
            <a:extLst>
              <a:ext uri="{FF2B5EF4-FFF2-40B4-BE49-F238E27FC236}">
                <a16:creationId xmlns:a16="http://schemas.microsoft.com/office/drawing/2014/main" id="{00000000-0008-0000-0100-000009000000}"/>
              </a:ext>
            </a:extLst>
          </xdr:cNvPr>
          <xdr:cNvSpPr txBox="1"/>
        </xdr:nvSpPr>
        <xdr:spPr>
          <a:xfrm>
            <a:off x="6827066" y="3613828"/>
            <a:ext cx="820361" cy="348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b="1">
                <a:solidFill>
                  <a:schemeClr val="bg1"/>
                </a:solidFill>
              </a:rPr>
              <a:t>Inicio</a:t>
            </a:r>
          </a:p>
        </xdr:txBody>
      </xdr:sp>
    </xdr:grpSp>
    <xdr:clientData/>
  </xdr:twoCellAnchor>
  <xdr:twoCellAnchor editAs="oneCell">
    <xdr:from>
      <xdr:col>0</xdr:col>
      <xdr:colOff>310904</xdr:colOff>
      <xdr:row>1</xdr:row>
      <xdr:rowOff>147960</xdr:rowOff>
    </xdr:from>
    <xdr:to>
      <xdr:col>5</xdr:col>
      <xdr:colOff>211535</xdr:colOff>
      <xdr:row>1</xdr:row>
      <xdr:rowOff>597825</xdr:rowOff>
    </xdr:to>
    <xdr:pic>
      <xdr:nvPicPr>
        <xdr:cNvPr id="10" name="34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310904" y="1481460"/>
          <a:ext cx="3586806" cy="449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856797</xdr:colOff>
      <xdr:row>33</xdr:row>
      <xdr:rowOff>97781</xdr:rowOff>
    </xdr:from>
    <xdr:ext cx="5797997" cy="401135"/>
    <xdr:sp macro="" textlink="">
      <xdr:nvSpPr>
        <xdr:cNvPr id="11" name="33 CuadroTexto">
          <a:extLst>
            <a:ext uri="{FF2B5EF4-FFF2-40B4-BE49-F238E27FC236}">
              <a16:creationId xmlns:a16="http://schemas.microsoft.com/office/drawing/2014/main" id="{00000000-0008-0000-0100-00000B000000}"/>
            </a:ext>
          </a:extLst>
        </xdr:cNvPr>
        <xdr:cNvSpPr txBox="1"/>
      </xdr:nvSpPr>
      <xdr:spPr>
        <a:xfrm>
          <a:off x="1911351" y="34761977"/>
          <a:ext cx="5797997" cy="401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000" b="1">
              <a:solidFill>
                <a:schemeClr val="tx1">
                  <a:lumMod val="50000"/>
                  <a:lumOff val="50000"/>
                </a:schemeClr>
              </a:solidFill>
              <a:latin typeface="Gill Sans MT Condensed" panose="020B0506020104020203" pitchFamily="34" charset="0"/>
            </a:rPr>
            <a:t>Subdirección General de Desarrollo</a:t>
          </a:r>
          <a:r>
            <a:rPr lang="es-CO" sz="2000" b="1" baseline="0">
              <a:solidFill>
                <a:schemeClr val="tx1">
                  <a:lumMod val="50000"/>
                  <a:lumOff val="50000"/>
                </a:schemeClr>
              </a:solidFill>
              <a:latin typeface="Gill Sans MT Condensed" panose="020B0506020104020203" pitchFamily="34" charset="0"/>
            </a:rPr>
            <a:t> Urbano - Dirección Técnica Estratégica</a:t>
          </a:r>
          <a:endParaRPr lang="es-CO" sz="2000" b="1">
            <a:solidFill>
              <a:schemeClr val="tx1">
                <a:lumMod val="50000"/>
                <a:lumOff val="50000"/>
              </a:schemeClr>
            </a:solidFill>
            <a:latin typeface="Gill Sans MT Condensed" panose="020B0506020104020203" pitchFamily="34" charset="0"/>
          </a:endParaRPr>
        </a:p>
      </xdr:txBody>
    </xdr:sp>
    <xdr:clientData/>
  </xdr:oneCellAnchor>
  <xdr:twoCellAnchor editAs="oneCell">
    <xdr:from>
      <xdr:col>2</xdr:col>
      <xdr:colOff>762001</xdr:colOff>
      <xdr:row>21</xdr:row>
      <xdr:rowOff>79375</xdr:rowOff>
    </xdr:from>
    <xdr:to>
      <xdr:col>5</xdr:col>
      <xdr:colOff>39687</xdr:colOff>
      <xdr:row>25</xdr:row>
      <xdr:rowOff>912811</xdr:rowOff>
    </xdr:to>
    <xdr:pic>
      <xdr:nvPicPr>
        <xdr:cNvPr id="20" name="Imagen 19">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6"/>
        <a:stretch>
          <a:fillRect/>
        </a:stretch>
      </xdr:blipFill>
      <xdr:spPr>
        <a:xfrm>
          <a:off x="1817689" y="18954750"/>
          <a:ext cx="1897061" cy="2103436"/>
        </a:xfrm>
        <a:prstGeom prst="rect">
          <a:avLst/>
        </a:prstGeom>
      </xdr:spPr>
    </xdr:pic>
    <xdr:clientData/>
  </xdr:twoCellAnchor>
  <xdr:twoCellAnchor editAs="oneCell">
    <xdr:from>
      <xdr:col>7</xdr:col>
      <xdr:colOff>730249</xdr:colOff>
      <xdr:row>21</xdr:row>
      <xdr:rowOff>79375</xdr:rowOff>
    </xdr:from>
    <xdr:to>
      <xdr:col>9</xdr:col>
      <xdr:colOff>881199</xdr:colOff>
      <xdr:row>25</xdr:row>
      <xdr:rowOff>911775</xdr:rowOff>
    </xdr:to>
    <xdr:pic>
      <xdr:nvPicPr>
        <xdr:cNvPr id="21" name="Imagen 20">
          <a:extLst>
            <a:ext uri="{FF2B5EF4-FFF2-40B4-BE49-F238E27FC236}">
              <a16:creationId xmlns:a16="http://schemas.microsoft.com/office/drawing/2014/main" id="{00000000-0008-0000-0100-000015000000}"/>
            </a:ext>
          </a:extLst>
        </xdr:cNvPr>
        <xdr:cNvPicPr/>
      </xdr:nvPicPr>
      <xdr:blipFill>
        <a:blip xmlns:r="http://schemas.openxmlformats.org/officeDocument/2006/relationships" r:embed="rId7"/>
        <a:stretch>
          <a:fillRect/>
        </a:stretch>
      </xdr:blipFill>
      <xdr:spPr>
        <a:xfrm>
          <a:off x="5619749" y="18954750"/>
          <a:ext cx="1897200" cy="2102400"/>
        </a:xfrm>
        <a:prstGeom prst="rect">
          <a:avLst/>
        </a:prstGeom>
      </xdr:spPr>
    </xdr:pic>
    <xdr:clientData/>
  </xdr:twoCellAnchor>
  <xdr:twoCellAnchor>
    <xdr:from>
      <xdr:col>1</xdr:col>
      <xdr:colOff>517835</xdr:colOff>
      <xdr:row>0</xdr:row>
      <xdr:rowOff>134939</xdr:rowOff>
    </xdr:from>
    <xdr:to>
      <xdr:col>3</xdr:col>
      <xdr:colOff>762000</xdr:colOff>
      <xdr:row>0</xdr:row>
      <xdr:rowOff>388940</xdr:rowOff>
    </xdr:to>
    <xdr:grpSp>
      <xdr:nvGrpSpPr>
        <xdr:cNvPr id="25" name="16 Grupo">
          <a:extLst>
            <a:ext uri="{FF2B5EF4-FFF2-40B4-BE49-F238E27FC236}">
              <a16:creationId xmlns:a16="http://schemas.microsoft.com/office/drawing/2014/main" id="{00000000-0008-0000-0100-000019000000}"/>
            </a:ext>
          </a:extLst>
        </xdr:cNvPr>
        <xdr:cNvGrpSpPr/>
      </xdr:nvGrpSpPr>
      <xdr:grpSpPr>
        <a:xfrm>
          <a:off x="1051235" y="134939"/>
          <a:ext cx="1644340" cy="254001"/>
          <a:chOff x="938116" y="39508"/>
          <a:chExt cx="2607574" cy="361546"/>
        </a:xfrm>
      </xdr:grpSpPr>
      <xdr:pic>
        <xdr:nvPicPr>
          <xdr:cNvPr id="26" name="11 Imagen">
            <a:extLst>
              <a:ext uri="{FF2B5EF4-FFF2-40B4-BE49-F238E27FC236}">
                <a16:creationId xmlns:a16="http://schemas.microsoft.com/office/drawing/2014/main" id="{00000000-0008-0000-0100-00001A000000}"/>
              </a:ext>
            </a:extLst>
          </xdr:cNvPr>
          <xdr:cNvPicPr>
            <a:picLocks noChangeAspect="1" noChangeArrowheads="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bwMode="auto">
          <a:xfrm>
            <a:off x="938116" y="80212"/>
            <a:ext cx="2607574" cy="32084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38 Imagen">
            <a:extLst>
              <a:ext uri="{FF2B5EF4-FFF2-40B4-BE49-F238E27FC236}">
                <a16:creationId xmlns:a16="http://schemas.microsoft.com/office/drawing/2014/main" id="{00000000-0008-0000-0100-00001B000000}"/>
              </a:ext>
            </a:extLst>
          </xdr:cNvPr>
          <xdr:cNvPicPr>
            <a:picLocks noChangeAspect="1" noChangeArrowheads="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bwMode="auto">
          <a:xfrm>
            <a:off x="1685968" y="39508"/>
            <a:ext cx="167351" cy="6894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71438</xdr:colOff>
      <xdr:row>0</xdr:row>
      <xdr:rowOff>190499</xdr:rowOff>
    </xdr:from>
    <xdr:ext cx="921440" cy="585491"/>
    <xdr:pic>
      <xdr:nvPicPr>
        <xdr:cNvPr id="28" name="15 Imagen">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71438" y="190499"/>
          <a:ext cx="921440" cy="5854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33</xdr:row>
      <xdr:rowOff>0</xdr:rowOff>
    </xdr:from>
    <xdr:to>
      <xdr:col>11</xdr:col>
      <xdr:colOff>0</xdr:colOff>
      <xdr:row>33</xdr:row>
      <xdr:rowOff>66269</xdr:rowOff>
    </xdr:to>
    <xdr:sp macro="" textlink="">
      <xdr:nvSpPr>
        <xdr:cNvPr id="24" name="3 Rectángulo">
          <a:extLst>
            <a:ext uri="{FF2B5EF4-FFF2-40B4-BE49-F238E27FC236}">
              <a16:creationId xmlns:a16="http://schemas.microsoft.com/office/drawing/2014/main" id="{A52BD30F-24B2-9942-975F-417E2D539606}"/>
            </a:ext>
          </a:extLst>
        </xdr:cNvPr>
        <xdr:cNvSpPr/>
      </xdr:nvSpPr>
      <xdr:spPr>
        <a:xfrm>
          <a:off x="0" y="32475714"/>
          <a:ext cx="10894786" cy="66269"/>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453572</xdr:colOff>
      <xdr:row>0</xdr:row>
      <xdr:rowOff>589643</xdr:rowOff>
    </xdr:from>
    <xdr:to>
      <xdr:col>5</xdr:col>
      <xdr:colOff>306162</xdr:colOff>
      <xdr:row>0</xdr:row>
      <xdr:rowOff>807357</xdr:rowOff>
    </xdr:to>
    <xdr:sp macro="" textlink="">
      <xdr:nvSpPr>
        <xdr:cNvPr id="22" name="CuadroTexto 21">
          <a:extLst>
            <a:ext uri="{FF2B5EF4-FFF2-40B4-BE49-F238E27FC236}">
              <a16:creationId xmlns:a16="http://schemas.microsoft.com/office/drawing/2014/main" id="{2C50E8F6-E34E-4EEF-A21A-565F79AFB983}"/>
            </a:ext>
          </a:extLst>
        </xdr:cNvPr>
        <xdr:cNvSpPr txBox="1"/>
      </xdr:nvSpPr>
      <xdr:spPr>
        <a:xfrm>
          <a:off x="986518" y="589643"/>
          <a:ext cx="299357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200">
              <a:solidFill>
                <a:schemeClr val="bg1">
                  <a:lumMod val="50000"/>
                </a:schemeClr>
              </a:solidFill>
              <a:latin typeface="Gill Sans Nova" panose="020B0602020104020203" pitchFamily="34" charset="0"/>
            </a:rPr>
            <a:t>Corte de información:</a:t>
          </a:r>
          <a:r>
            <a:rPr lang="es-CO" sz="1200" baseline="0">
              <a:solidFill>
                <a:schemeClr val="bg1">
                  <a:lumMod val="50000"/>
                </a:schemeClr>
              </a:solidFill>
              <a:latin typeface="Gill Sans Nova" panose="020B0602020104020203" pitchFamily="34" charset="0"/>
            </a:rPr>
            <a:t> 31 de diciembre 2020</a:t>
          </a:r>
          <a:endParaRPr lang="es-CO" sz="1200">
            <a:solidFill>
              <a:schemeClr val="bg1">
                <a:lumMod val="50000"/>
              </a:schemeClr>
            </a:solidFill>
            <a:latin typeface="Gill Sans Nova" panose="020B0602020104020203"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176893</xdr:colOff>
      <xdr:row>0</xdr:row>
      <xdr:rowOff>40821</xdr:rowOff>
    </xdr:from>
    <xdr:to>
      <xdr:col>8</xdr:col>
      <xdr:colOff>653143</xdr:colOff>
      <xdr:row>28</xdr:row>
      <xdr:rowOff>0</xdr:rowOff>
    </xdr:to>
    <xdr:pic>
      <xdr:nvPicPr>
        <xdr:cNvPr id="2" name="Imagen 1">
          <a:extLst>
            <a:ext uri="{FF2B5EF4-FFF2-40B4-BE49-F238E27FC236}">
              <a16:creationId xmlns:a16="http://schemas.microsoft.com/office/drawing/2014/main" id="{77661AFC-4AE6-0C47-BF29-6DE27C336E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76893" y="40821"/>
          <a:ext cx="7443107" cy="5293179"/>
        </a:xfrm>
        <a:prstGeom prst="rect">
          <a:avLst/>
        </a:prstGeom>
      </xdr:spPr>
    </xdr:pic>
    <xdr:clientData/>
  </xdr:twoCellAnchor>
  <xdr:twoCellAnchor>
    <xdr:from>
      <xdr:col>6</xdr:col>
      <xdr:colOff>962048</xdr:colOff>
      <xdr:row>25</xdr:row>
      <xdr:rowOff>22970</xdr:rowOff>
    </xdr:from>
    <xdr:to>
      <xdr:col>8</xdr:col>
      <xdr:colOff>919715</xdr:colOff>
      <xdr:row>27</xdr:row>
      <xdr:rowOff>3920</xdr:rowOff>
    </xdr:to>
    <xdr:grpSp>
      <xdr:nvGrpSpPr>
        <xdr:cNvPr id="3" name="Grupo 4">
          <a:hlinkClick xmlns:r="http://schemas.openxmlformats.org/officeDocument/2006/relationships" r:id="rId2" tooltip=" "/>
          <a:extLst>
            <a:ext uri="{FF2B5EF4-FFF2-40B4-BE49-F238E27FC236}">
              <a16:creationId xmlns:a16="http://schemas.microsoft.com/office/drawing/2014/main" id="{00000000-0008-0000-0200-000003000000}"/>
            </a:ext>
          </a:extLst>
        </xdr:cNvPr>
        <xdr:cNvGrpSpPr/>
      </xdr:nvGrpSpPr>
      <xdr:grpSpPr>
        <a:xfrm>
          <a:off x="6146823" y="4785470"/>
          <a:ext cx="1752600" cy="361950"/>
          <a:chOff x="5781675" y="4838700"/>
          <a:chExt cx="1533525" cy="361950"/>
        </a:xfrm>
        <a:solidFill>
          <a:srgbClr val="009AD0"/>
        </a:solidFill>
      </xdr:grpSpPr>
      <xdr:sp macro="" textlink="">
        <xdr:nvSpPr>
          <xdr:cNvPr id="4" name="Rectángulo redondeado 2">
            <a:extLst>
              <a:ext uri="{FF2B5EF4-FFF2-40B4-BE49-F238E27FC236}">
                <a16:creationId xmlns:a16="http://schemas.microsoft.com/office/drawing/2014/main" id="{00000000-0008-0000-0200-000004000000}"/>
              </a:ext>
            </a:extLst>
          </xdr:cNvPr>
          <xdr:cNvSpPr/>
        </xdr:nvSpPr>
        <xdr:spPr>
          <a:xfrm>
            <a:off x="5781675" y="4838700"/>
            <a:ext cx="1533525" cy="361950"/>
          </a:xfrm>
          <a:prstGeom prst="round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5" name="CuadroTexto 3">
            <a:extLst>
              <a:ext uri="{FF2B5EF4-FFF2-40B4-BE49-F238E27FC236}">
                <a16:creationId xmlns:a16="http://schemas.microsoft.com/office/drawing/2014/main" id="{00000000-0008-0000-0200-000005000000}"/>
              </a:ext>
            </a:extLst>
          </xdr:cNvPr>
          <xdr:cNvSpPr txBox="1"/>
        </xdr:nvSpPr>
        <xdr:spPr>
          <a:xfrm>
            <a:off x="5817208" y="4898081"/>
            <a:ext cx="1473977" cy="246302"/>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100" b="1">
                <a:solidFill>
                  <a:schemeClr val="bg1"/>
                </a:solidFill>
                <a:latin typeface="Gill Sans MT" charset="0"/>
                <a:ea typeface="Gill Sans MT" charset="0"/>
                <a:cs typeface="Gill Sans MT" charset="0"/>
              </a:rPr>
              <a:t>Clic</a:t>
            </a:r>
            <a:r>
              <a:rPr lang="es-CO" sz="1100" b="1" baseline="0">
                <a:solidFill>
                  <a:schemeClr val="bg1"/>
                </a:solidFill>
                <a:latin typeface="Gill Sans MT" charset="0"/>
                <a:ea typeface="Gill Sans MT" charset="0"/>
                <a:cs typeface="Gill Sans MT" charset="0"/>
              </a:rPr>
              <a:t> para </a:t>
            </a:r>
            <a:r>
              <a:rPr lang="es-CO" sz="1100" b="1">
                <a:solidFill>
                  <a:schemeClr val="bg1"/>
                </a:solidFill>
                <a:latin typeface="Gill Sans MT" charset="0"/>
                <a:ea typeface="Gill Sans MT" charset="0"/>
                <a:cs typeface="Gill Sans MT" charset="0"/>
              </a:rPr>
              <a:t>Ingresar</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16476</xdr:rowOff>
    </xdr:from>
    <xdr:to>
      <xdr:col>15</xdr:col>
      <xdr:colOff>0</xdr:colOff>
      <xdr:row>5</xdr:row>
      <xdr:rowOff>98778</xdr:rowOff>
    </xdr:to>
    <xdr:sp macro="" textlink="">
      <xdr:nvSpPr>
        <xdr:cNvPr id="13" name="12 Rectángulo">
          <a:extLst>
            <a:ext uri="{FF2B5EF4-FFF2-40B4-BE49-F238E27FC236}">
              <a16:creationId xmlns:a16="http://schemas.microsoft.com/office/drawing/2014/main" id="{00000000-0008-0000-0300-00000D000000}"/>
            </a:ext>
          </a:extLst>
        </xdr:cNvPr>
        <xdr:cNvSpPr/>
      </xdr:nvSpPr>
      <xdr:spPr>
        <a:xfrm>
          <a:off x="0" y="1004254"/>
          <a:ext cx="16213667" cy="82302"/>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357187</xdr:colOff>
      <xdr:row>0</xdr:row>
      <xdr:rowOff>171450</xdr:rowOff>
    </xdr:from>
    <xdr:to>
      <xdr:col>2</xdr:col>
      <xdr:colOff>329707</xdr:colOff>
      <xdr:row>4</xdr:row>
      <xdr:rowOff>57072</xdr:rowOff>
    </xdr:to>
    <xdr:pic>
      <xdr:nvPicPr>
        <xdr:cNvPr id="22" name="20 Imagen">
          <a:extLst>
            <a:ext uri="{FF2B5EF4-FFF2-40B4-BE49-F238E27FC236}">
              <a16:creationId xmlns:a16="http://schemas.microsoft.com/office/drawing/2014/main" id="{00000000-0008-0000-0300-000016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14857" y="171450"/>
          <a:ext cx="1217265" cy="664940"/>
        </a:xfrm>
        <a:prstGeom prst="rect">
          <a:avLst/>
        </a:prstGeom>
      </xdr:spPr>
    </xdr:pic>
    <xdr:clientData/>
  </xdr:twoCellAnchor>
  <xdr:twoCellAnchor>
    <xdr:from>
      <xdr:col>0</xdr:col>
      <xdr:colOff>677269</xdr:colOff>
      <xdr:row>59</xdr:row>
      <xdr:rowOff>106913</xdr:rowOff>
    </xdr:from>
    <xdr:to>
      <xdr:col>1</xdr:col>
      <xdr:colOff>408214</xdr:colOff>
      <xdr:row>61</xdr:row>
      <xdr:rowOff>60892</xdr:rowOff>
    </xdr:to>
    <xdr:pic>
      <xdr:nvPicPr>
        <xdr:cNvPr id="44" name="43 Imagen">
          <a:extLst>
            <a:ext uri="{FF2B5EF4-FFF2-40B4-BE49-F238E27FC236}">
              <a16:creationId xmlns:a16="http://schemas.microsoft.com/office/drawing/2014/main" id="{00000000-0008-0000-0300-00002C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77269" y="12431097"/>
          <a:ext cx="489057" cy="459387"/>
        </a:xfrm>
        <a:prstGeom prst="rect">
          <a:avLst/>
        </a:prstGeom>
      </xdr:spPr>
    </xdr:pic>
    <xdr:clientData/>
  </xdr:twoCellAnchor>
  <xdr:twoCellAnchor editAs="oneCell">
    <xdr:from>
      <xdr:col>1</xdr:col>
      <xdr:colOff>447090</xdr:colOff>
      <xdr:row>59</xdr:row>
      <xdr:rowOff>189084</xdr:rowOff>
    </xdr:from>
    <xdr:to>
      <xdr:col>3</xdr:col>
      <xdr:colOff>527289</xdr:colOff>
      <xdr:row>61</xdr:row>
      <xdr:rowOff>56020</xdr:rowOff>
    </xdr:to>
    <xdr:pic>
      <xdr:nvPicPr>
        <xdr:cNvPr id="48" name="47 Imagen">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3"/>
        <a:stretch>
          <a:fillRect/>
        </a:stretch>
      </xdr:blipFill>
      <xdr:spPr>
        <a:xfrm>
          <a:off x="1205202" y="12513268"/>
          <a:ext cx="2507603" cy="372342"/>
        </a:xfrm>
        <a:prstGeom prst="rect">
          <a:avLst/>
        </a:prstGeom>
      </xdr:spPr>
    </xdr:pic>
    <xdr:clientData/>
  </xdr:twoCellAnchor>
  <xdr:twoCellAnchor>
    <xdr:from>
      <xdr:col>4</xdr:col>
      <xdr:colOff>340179</xdr:colOff>
      <xdr:row>60</xdr:row>
      <xdr:rowOff>184669</xdr:rowOff>
    </xdr:from>
    <xdr:to>
      <xdr:col>7</xdr:col>
      <xdr:colOff>174949</xdr:colOff>
      <xdr:row>60</xdr:row>
      <xdr:rowOff>184669</xdr:rowOff>
    </xdr:to>
    <xdr:cxnSp macro="">
      <xdr:nvCxnSpPr>
        <xdr:cNvPr id="50" name="49 Conector recto de flecha">
          <a:extLst>
            <a:ext uri="{FF2B5EF4-FFF2-40B4-BE49-F238E27FC236}">
              <a16:creationId xmlns:a16="http://schemas.microsoft.com/office/drawing/2014/main" id="{00000000-0008-0000-0300-000032000000}"/>
            </a:ext>
          </a:extLst>
        </xdr:cNvPr>
        <xdr:cNvCxnSpPr/>
      </xdr:nvCxnSpPr>
      <xdr:spPr>
        <a:xfrm>
          <a:off x="4432041" y="12703240"/>
          <a:ext cx="1487066" cy="0"/>
        </a:xfrm>
        <a:prstGeom prst="straightConnector1">
          <a:avLst/>
        </a:prstGeom>
        <a:ln>
          <a:solidFill>
            <a:schemeClr val="accent1">
              <a:lumMod val="40000"/>
              <a:lumOff val="60000"/>
            </a:schemeClr>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660918</xdr:colOff>
      <xdr:row>56</xdr:row>
      <xdr:rowOff>38878</xdr:rowOff>
    </xdr:from>
    <xdr:to>
      <xdr:col>1</xdr:col>
      <xdr:colOff>43610</xdr:colOff>
      <xdr:row>57</xdr:row>
      <xdr:rowOff>10142</xdr:rowOff>
    </xdr:to>
    <xdr:sp macro="" textlink="">
      <xdr:nvSpPr>
        <xdr:cNvPr id="51" name="50 Triángulo isósceles">
          <a:extLst>
            <a:ext uri="{FF2B5EF4-FFF2-40B4-BE49-F238E27FC236}">
              <a16:creationId xmlns:a16="http://schemas.microsoft.com/office/drawing/2014/main" id="{00000000-0008-0000-0300-000033000000}"/>
            </a:ext>
          </a:extLst>
        </xdr:cNvPr>
        <xdr:cNvSpPr/>
      </xdr:nvSpPr>
      <xdr:spPr>
        <a:xfrm rot="5400000">
          <a:off x="648494" y="11792322"/>
          <a:ext cx="165652" cy="140804"/>
        </a:xfrm>
        <a:prstGeom prst="triangle">
          <a:avLst/>
        </a:prstGeom>
        <a:solidFill>
          <a:srgbClr val="009999"/>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145792</xdr:colOff>
      <xdr:row>55</xdr:row>
      <xdr:rowOff>106913</xdr:rowOff>
    </xdr:from>
    <xdr:to>
      <xdr:col>2</xdr:col>
      <xdr:colOff>926236</xdr:colOff>
      <xdr:row>57</xdr:row>
      <xdr:rowOff>127662</xdr:rowOff>
    </xdr:to>
    <xdr:pic>
      <xdr:nvPicPr>
        <xdr:cNvPr id="54" name="53 Imagen">
          <a:extLst>
            <a:ext uri="{FF2B5EF4-FFF2-40B4-BE49-F238E27FC236}">
              <a16:creationId xmlns:a16="http://schemas.microsoft.com/office/drawing/2014/main" id="{00000000-0008-0000-0300-000036000000}"/>
            </a:ext>
          </a:extLst>
        </xdr:cNvPr>
        <xdr:cNvPicPr>
          <a:picLocks noChangeAspect="1"/>
        </xdr:cNvPicPr>
      </xdr:nvPicPr>
      <xdr:blipFill>
        <a:blip xmlns:r="http://schemas.openxmlformats.org/officeDocument/2006/relationships" r:embed="rId4"/>
        <a:stretch>
          <a:fillRect/>
        </a:stretch>
      </xdr:blipFill>
      <xdr:spPr>
        <a:xfrm>
          <a:off x="903904" y="11653546"/>
          <a:ext cx="2028572" cy="409524"/>
        </a:xfrm>
        <a:prstGeom prst="rect">
          <a:avLst/>
        </a:prstGeom>
      </xdr:spPr>
    </xdr:pic>
    <xdr:clientData/>
  </xdr:twoCellAnchor>
  <xdr:twoCellAnchor>
    <xdr:from>
      <xdr:col>1</xdr:col>
      <xdr:colOff>194388</xdr:colOff>
      <xdr:row>57</xdr:row>
      <xdr:rowOff>174950</xdr:rowOff>
    </xdr:from>
    <xdr:to>
      <xdr:col>5</xdr:col>
      <xdr:colOff>233265</xdr:colOff>
      <xdr:row>57</xdr:row>
      <xdr:rowOff>175609</xdr:rowOff>
    </xdr:to>
    <xdr:cxnSp macro="">
      <xdr:nvCxnSpPr>
        <xdr:cNvPr id="57" name="26 Conector recto">
          <a:extLst>
            <a:ext uri="{FF2B5EF4-FFF2-40B4-BE49-F238E27FC236}">
              <a16:creationId xmlns:a16="http://schemas.microsoft.com/office/drawing/2014/main" id="{00000000-0008-0000-0300-000039000000}"/>
            </a:ext>
          </a:extLst>
        </xdr:cNvPr>
        <xdr:cNvCxnSpPr/>
      </xdr:nvCxnSpPr>
      <xdr:spPr>
        <a:xfrm>
          <a:off x="952500" y="12110358"/>
          <a:ext cx="4500076" cy="659"/>
        </a:xfrm>
        <a:prstGeom prst="line">
          <a:avLst/>
        </a:prstGeom>
        <a:ln>
          <a:solidFill>
            <a:schemeClr val="bg1">
              <a:lumMod val="8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60</xdr:row>
      <xdr:rowOff>220793</xdr:rowOff>
    </xdr:from>
    <xdr:to>
      <xdr:col>15</xdr:col>
      <xdr:colOff>0</xdr:colOff>
      <xdr:row>88</xdr:row>
      <xdr:rowOff>166688</xdr:rowOff>
    </xdr:to>
    <xdr:sp macro="" textlink="">
      <xdr:nvSpPr>
        <xdr:cNvPr id="59" name="58 Rectángulo">
          <a:extLst>
            <a:ext uri="{FF2B5EF4-FFF2-40B4-BE49-F238E27FC236}">
              <a16:creationId xmlns:a16="http://schemas.microsoft.com/office/drawing/2014/main" id="{00000000-0008-0000-0300-00003B000000}"/>
            </a:ext>
          </a:extLst>
        </xdr:cNvPr>
        <xdr:cNvSpPr/>
      </xdr:nvSpPr>
      <xdr:spPr>
        <a:xfrm>
          <a:off x="0" y="11305512"/>
          <a:ext cx="14180344" cy="5398957"/>
        </a:xfrm>
        <a:prstGeom prst="rect">
          <a:avLst/>
        </a:prstGeom>
        <a:solidFill>
          <a:srgbClr val="FFFFFF">
            <a:alpha val="509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356153</xdr:colOff>
      <xdr:row>58</xdr:row>
      <xdr:rowOff>107673</xdr:rowOff>
    </xdr:from>
    <xdr:ext cx="1051057" cy="241028"/>
    <xdr:sp macro="" textlink="">
      <xdr:nvSpPr>
        <xdr:cNvPr id="17" name="16 CuadroTexto">
          <a:extLst>
            <a:ext uri="{FF2B5EF4-FFF2-40B4-BE49-F238E27FC236}">
              <a16:creationId xmlns:a16="http://schemas.microsoft.com/office/drawing/2014/main" id="{00000000-0008-0000-0300-000011000000}"/>
            </a:ext>
          </a:extLst>
        </xdr:cNvPr>
        <xdr:cNvSpPr txBox="1"/>
      </xdr:nvSpPr>
      <xdr:spPr>
        <a:xfrm>
          <a:off x="6104283" y="12026347"/>
          <a:ext cx="1051057" cy="241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solidFill>
                <a:schemeClr val="tx1">
                  <a:lumMod val="50000"/>
                  <a:lumOff val="50000"/>
                </a:schemeClr>
              </a:solidFill>
              <a:latin typeface="Gill Sans MT" panose="020B0502020104020203" pitchFamily="34" charset="0"/>
              <a:ea typeface="+mn-ea"/>
              <a:cs typeface="+mn-cs"/>
            </a:rPr>
            <a:t>Lista desplegable</a:t>
          </a:r>
        </a:p>
      </xdr:txBody>
    </xdr:sp>
    <xdr:clientData/>
  </xdr:oneCellAnchor>
  <xdr:twoCellAnchor>
    <xdr:from>
      <xdr:col>9</xdr:col>
      <xdr:colOff>198784</xdr:colOff>
      <xdr:row>58</xdr:row>
      <xdr:rowOff>149086</xdr:rowOff>
    </xdr:from>
    <xdr:to>
      <xdr:col>9</xdr:col>
      <xdr:colOff>198784</xdr:colOff>
      <xdr:row>59</xdr:row>
      <xdr:rowOff>115956</xdr:rowOff>
    </xdr:to>
    <xdr:cxnSp macro="">
      <xdr:nvCxnSpPr>
        <xdr:cNvPr id="36" name="35 Conector recto de flecha">
          <a:extLst>
            <a:ext uri="{FF2B5EF4-FFF2-40B4-BE49-F238E27FC236}">
              <a16:creationId xmlns:a16="http://schemas.microsoft.com/office/drawing/2014/main" id="{00000000-0008-0000-0300-000024000000}"/>
            </a:ext>
          </a:extLst>
        </xdr:cNvPr>
        <xdr:cNvCxnSpPr/>
      </xdr:nvCxnSpPr>
      <xdr:spPr>
        <a:xfrm>
          <a:off x="7156175" y="12067760"/>
          <a:ext cx="0" cy="157370"/>
        </a:xfrm>
        <a:prstGeom prst="straightConnector1">
          <a:avLst/>
        </a:prstGeom>
        <a:ln>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xdr:row>
      <xdr:rowOff>45600</xdr:rowOff>
    </xdr:from>
    <xdr:to>
      <xdr:col>15</xdr:col>
      <xdr:colOff>0</xdr:colOff>
      <xdr:row>27</xdr:row>
      <xdr:rowOff>170586</xdr:rowOff>
    </xdr:to>
    <xdr:graphicFrame macro="">
      <xdr:nvGraphicFramePr>
        <xdr:cNvPr id="52" name="Gráfico 27">
          <a:extLst>
            <a:ext uri="{FF2B5EF4-FFF2-40B4-BE49-F238E27FC236}">
              <a16:creationId xmlns:a16="http://schemas.microsoft.com/office/drawing/2014/main" id="{00000000-0008-0000-03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0</xdr:col>
      <xdr:colOff>328919</xdr:colOff>
      <xdr:row>28</xdr:row>
      <xdr:rowOff>74759</xdr:rowOff>
    </xdr:from>
    <xdr:to>
      <xdr:col>4</xdr:col>
      <xdr:colOff>71466</xdr:colOff>
      <xdr:row>30</xdr:row>
      <xdr:rowOff>168320</xdr:rowOff>
    </xdr:to>
    <xdr:pic>
      <xdr:nvPicPr>
        <xdr:cNvPr id="61" name="35 Imagen">
          <a:extLst>
            <a:ext uri="{FF2B5EF4-FFF2-40B4-BE49-F238E27FC236}">
              <a16:creationId xmlns:a16="http://schemas.microsoft.com/office/drawing/2014/main" id="{00000000-0008-0000-0300-00003D000000}"/>
            </a:ext>
          </a:extLst>
        </xdr:cNvPr>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28919" y="5080676"/>
          <a:ext cx="4081714" cy="474561"/>
        </a:xfrm>
        <a:prstGeom prst="rect">
          <a:avLst/>
        </a:prstGeom>
      </xdr:spPr>
    </xdr:pic>
    <xdr:clientData/>
  </xdr:twoCellAnchor>
  <xdr:twoCellAnchor editAs="absolute">
    <xdr:from>
      <xdr:col>0</xdr:col>
      <xdr:colOff>381001</xdr:colOff>
      <xdr:row>31</xdr:row>
      <xdr:rowOff>18467</xdr:rowOff>
    </xdr:from>
    <xdr:to>
      <xdr:col>13</xdr:col>
      <xdr:colOff>222724</xdr:colOff>
      <xdr:row>31</xdr:row>
      <xdr:rowOff>27467</xdr:rowOff>
    </xdr:to>
    <xdr:sp macro="" textlink="">
      <xdr:nvSpPr>
        <xdr:cNvPr id="63" name="Line 1">
          <a:extLst>
            <a:ext uri="{FF2B5EF4-FFF2-40B4-BE49-F238E27FC236}">
              <a16:creationId xmlns:a16="http://schemas.microsoft.com/office/drawing/2014/main" id="{00000000-0008-0000-0300-00003F000000}"/>
            </a:ext>
          </a:extLst>
        </xdr:cNvPr>
        <xdr:cNvSpPr/>
      </xdr:nvSpPr>
      <xdr:spPr>
        <a:xfrm flipV="1">
          <a:off x="381001" y="5595884"/>
          <a:ext cx="12584056" cy="9000"/>
        </a:xfrm>
        <a:prstGeom prst="line">
          <a:avLst/>
        </a:prstGeom>
        <a:ln w="6480">
          <a:solidFill>
            <a:srgbClr val="808080"/>
          </a:solidFill>
          <a:custDash>
            <a:ds d="140000" sp="105000"/>
          </a:custDash>
          <a:miter/>
        </a:ln>
      </xdr:spPr>
    </xdr:sp>
    <xdr:clientData/>
  </xdr:twoCellAnchor>
  <xdr:twoCellAnchor>
    <xdr:from>
      <xdr:col>7</xdr:col>
      <xdr:colOff>106475</xdr:colOff>
      <xdr:row>32</xdr:row>
      <xdr:rowOff>132921</xdr:rowOff>
    </xdr:from>
    <xdr:to>
      <xdr:col>15</xdr:col>
      <xdr:colOff>0</xdr:colOff>
      <xdr:row>54</xdr:row>
      <xdr:rowOff>34401</xdr:rowOff>
    </xdr:to>
    <xdr:graphicFrame macro="">
      <xdr:nvGraphicFramePr>
        <xdr:cNvPr id="67" name="16 Gráfico">
          <a:extLst>
            <a:ext uri="{FF2B5EF4-FFF2-40B4-BE49-F238E27FC236}">
              <a16:creationId xmlns:a16="http://schemas.microsoft.com/office/drawing/2014/main" id="{00000000-0008-0000-03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320681</xdr:colOff>
      <xdr:row>52</xdr:row>
      <xdr:rowOff>45055</xdr:rowOff>
    </xdr:from>
    <xdr:to>
      <xdr:col>13</xdr:col>
      <xdr:colOff>631980</xdr:colOff>
      <xdr:row>54</xdr:row>
      <xdr:rowOff>181049</xdr:rowOff>
    </xdr:to>
    <xdr:sp macro="" textlink="$C$51">
      <xdr:nvSpPr>
        <xdr:cNvPr id="65" name="TextBox 37">
          <a:extLst>
            <a:ext uri="{FF2B5EF4-FFF2-40B4-BE49-F238E27FC236}">
              <a16:creationId xmlns:a16="http://schemas.microsoft.com/office/drawing/2014/main" id="{00000000-0008-0000-0300-000041000000}"/>
            </a:ext>
          </a:extLst>
        </xdr:cNvPr>
        <xdr:cNvSpPr txBox="1"/>
      </xdr:nvSpPr>
      <xdr:spPr>
        <a:xfrm>
          <a:off x="7978781" y="9570055"/>
          <a:ext cx="5388124" cy="5360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12DA085-7AAB-497D-8D67-C23516C76BE3}" type="TxLink">
            <a:rPr lang="en-US" sz="2400" b="1" i="0" u="none" strike="noStrike">
              <a:solidFill>
                <a:schemeClr val="tx1">
                  <a:lumMod val="65000"/>
                  <a:lumOff val="35000"/>
                </a:schemeClr>
              </a:solidFill>
              <a:latin typeface="Gill Sans MT" panose="020B0502020104020203" pitchFamily="34" charset="0"/>
              <a:cs typeface="Calibri"/>
            </a:rPr>
            <a:pPr algn="ctr"/>
            <a:t>8  Kennedy</a:t>
          </a:fld>
          <a:endParaRPr lang="en-US" sz="4400" b="1">
            <a:solidFill>
              <a:schemeClr val="tx1">
                <a:lumMod val="65000"/>
                <a:lumOff val="35000"/>
              </a:schemeClr>
            </a:solidFill>
            <a:latin typeface="Gill Sans MT" panose="020B0502020104020203" pitchFamily="34" charset="0"/>
          </a:endParaRPr>
        </a:p>
      </xdr:txBody>
    </xdr:sp>
    <xdr:clientData/>
  </xdr:twoCellAnchor>
  <xdr:twoCellAnchor editAs="absolute">
    <xdr:from>
      <xdr:col>0</xdr:col>
      <xdr:colOff>0</xdr:colOff>
      <xdr:row>91</xdr:row>
      <xdr:rowOff>136730</xdr:rowOff>
    </xdr:from>
    <xdr:to>
      <xdr:col>15</xdr:col>
      <xdr:colOff>0</xdr:colOff>
      <xdr:row>91</xdr:row>
      <xdr:rowOff>185318</xdr:rowOff>
    </xdr:to>
    <xdr:sp macro="" textlink="">
      <xdr:nvSpPr>
        <xdr:cNvPr id="38" name="CustomShape 1">
          <a:extLst>
            <a:ext uri="{FF2B5EF4-FFF2-40B4-BE49-F238E27FC236}">
              <a16:creationId xmlns:a16="http://schemas.microsoft.com/office/drawing/2014/main" id="{00000000-0008-0000-0300-000026000000}"/>
            </a:ext>
          </a:extLst>
        </xdr:cNvPr>
        <xdr:cNvSpPr/>
      </xdr:nvSpPr>
      <xdr:spPr>
        <a:xfrm flipV="1">
          <a:off x="0" y="18227174"/>
          <a:ext cx="16213667" cy="48588"/>
        </a:xfrm>
        <a:prstGeom prst="rect">
          <a:avLst/>
        </a:prstGeom>
        <a:solidFill>
          <a:srgbClr val="92D050"/>
        </a:solidFill>
      </xdr:spPr>
    </xdr:sp>
    <xdr:clientData/>
  </xdr:twoCellAnchor>
  <xdr:twoCellAnchor editAs="oneCell">
    <xdr:from>
      <xdr:col>0</xdr:col>
      <xdr:colOff>140710</xdr:colOff>
      <xdr:row>1</xdr:row>
      <xdr:rowOff>0</xdr:rowOff>
    </xdr:from>
    <xdr:to>
      <xdr:col>1</xdr:col>
      <xdr:colOff>302410</xdr:colOff>
      <xdr:row>4</xdr:row>
      <xdr:rowOff>1003</xdr:rowOff>
    </xdr:to>
    <xdr:pic>
      <xdr:nvPicPr>
        <xdr:cNvPr id="40" name="39 Imagen">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140710" y="194830"/>
          <a:ext cx="919370" cy="585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381724</xdr:colOff>
      <xdr:row>91</xdr:row>
      <xdr:rowOff>187928</xdr:rowOff>
    </xdr:from>
    <xdr:ext cx="6921125" cy="462947"/>
    <xdr:sp macro="" textlink="">
      <xdr:nvSpPr>
        <xdr:cNvPr id="28" name="33 CuadroTexto">
          <a:extLst>
            <a:ext uri="{FF2B5EF4-FFF2-40B4-BE49-F238E27FC236}">
              <a16:creationId xmlns:a16="http://schemas.microsoft.com/office/drawing/2014/main" id="{00000000-0008-0000-0300-00001C000000}"/>
            </a:ext>
          </a:extLst>
        </xdr:cNvPr>
        <xdr:cNvSpPr txBox="1"/>
      </xdr:nvSpPr>
      <xdr:spPr>
        <a:xfrm>
          <a:off x="4017099" y="17729803"/>
          <a:ext cx="6921125" cy="462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400" b="1">
              <a:solidFill>
                <a:schemeClr val="tx1">
                  <a:lumMod val="50000"/>
                  <a:lumOff val="50000"/>
                </a:schemeClr>
              </a:solidFill>
              <a:latin typeface="Gill Sans MT Condensed" panose="020B0506020104020203" pitchFamily="34" charset="0"/>
            </a:rPr>
            <a:t>Subdirección General de Desarrollo</a:t>
          </a:r>
          <a:r>
            <a:rPr lang="es-CO" sz="2400" b="1" baseline="0">
              <a:solidFill>
                <a:schemeClr val="tx1">
                  <a:lumMod val="50000"/>
                  <a:lumOff val="50000"/>
                </a:schemeClr>
              </a:solidFill>
              <a:latin typeface="Gill Sans MT Condensed" panose="020B0506020104020203" pitchFamily="34" charset="0"/>
            </a:rPr>
            <a:t> Urbano - Dirección Técnica Estratégica</a:t>
          </a:r>
          <a:endParaRPr lang="es-CO" sz="2400" b="1">
            <a:solidFill>
              <a:schemeClr val="tx1">
                <a:lumMod val="50000"/>
                <a:lumOff val="50000"/>
              </a:schemeClr>
            </a:solidFill>
            <a:latin typeface="Gill Sans MT Condensed" panose="020B0506020104020203" pitchFamily="34" charset="0"/>
          </a:endParaRPr>
        </a:p>
      </xdr:txBody>
    </xdr:sp>
    <xdr:clientData/>
  </xdr:oneCellAnchor>
  <xdr:twoCellAnchor>
    <xdr:from>
      <xdr:col>0</xdr:col>
      <xdr:colOff>488908</xdr:colOff>
      <xdr:row>61</xdr:row>
      <xdr:rowOff>102606</xdr:rowOff>
    </xdr:from>
    <xdr:to>
      <xdr:col>14</xdr:col>
      <xdr:colOff>739588</xdr:colOff>
      <xdr:row>89</xdr:row>
      <xdr:rowOff>536605</xdr:rowOff>
    </xdr:to>
    <xdr:grpSp>
      <xdr:nvGrpSpPr>
        <xdr:cNvPr id="5" name="4 Grupo">
          <a:extLst>
            <a:ext uri="{FF2B5EF4-FFF2-40B4-BE49-F238E27FC236}">
              <a16:creationId xmlns:a16="http://schemas.microsoft.com/office/drawing/2014/main" id="{00000000-0008-0000-0300-000005000000}"/>
            </a:ext>
          </a:extLst>
        </xdr:cNvPr>
        <xdr:cNvGrpSpPr/>
      </xdr:nvGrpSpPr>
      <xdr:grpSpPr>
        <a:xfrm>
          <a:off x="488908" y="11500856"/>
          <a:ext cx="13691513" cy="5767999"/>
          <a:chOff x="488908" y="11498988"/>
          <a:chExt cx="13764974" cy="5767999"/>
        </a:xfrm>
      </xdr:grpSpPr>
      <xdr:grpSp>
        <xdr:nvGrpSpPr>
          <xdr:cNvPr id="18" name="17 Grupo">
            <a:extLst>
              <a:ext uri="{FF2B5EF4-FFF2-40B4-BE49-F238E27FC236}">
                <a16:creationId xmlns:a16="http://schemas.microsoft.com/office/drawing/2014/main" id="{00000000-0008-0000-0300-000012000000}"/>
              </a:ext>
            </a:extLst>
          </xdr:cNvPr>
          <xdr:cNvGrpSpPr/>
        </xdr:nvGrpSpPr>
        <xdr:grpSpPr>
          <a:xfrm>
            <a:off x="488908" y="11498988"/>
            <a:ext cx="13391382" cy="5767999"/>
            <a:chOff x="182451" y="12476822"/>
            <a:chExt cx="10387718" cy="5140287"/>
          </a:xfrm>
        </xdr:grpSpPr>
        <xdr:grpSp>
          <xdr:nvGrpSpPr>
            <xdr:cNvPr id="21" name="20 Grupo">
              <a:extLst>
                <a:ext uri="{FF2B5EF4-FFF2-40B4-BE49-F238E27FC236}">
                  <a16:creationId xmlns:a16="http://schemas.microsoft.com/office/drawing/2014/main" id="{00000000-0008-0000-0300-000015000000}"/>
                </a:ext>
              </a:extLst>
            </xdr:cNvPr>
            <xdr:cNvGrpSpPr/>
          </xdr:nvGrpSpPr>
          <xdr:grpSpPr>
            <a:xfrm>
              <a:off x="182451" y="12476822"/>
              <a:ext cx="10387718" cy="5140287"/>
              <a:chOff x="723370" y="12970304"/>
              <a:chExt cx="9696824" cy="5052068"/>
            </a:xfrm>
          </xdr:grpSpPr>
          <mc:AlternateContent xmlns:mc="http://schemas.openxmlformats.org/markup-compatibility/2006" xmlns:a14="http://schemas.microsoft.com/office/drawing/2010/main">
            <mc:Choice Requires="a14">
              <xdr:pic>
                <xdr:nvPicPr>
                  <xdr:cNvPr id="32" name="Picture 2">
                    <a:extLst>
                      <a:ext uri="{FF2B5EF4-FFF2-40B4-BE49-F238E27FC236}">
                        <a16:creationId xmlns:a16="http://schemas.microsoft.com/office/drawing/2014/main" id="{00000000-0008-0000-0300-000020000000}"/>
                      </a:ext>
                    </a:extLst>
                  </xdr:cNvPr>
                  <xdr:cNvPicPr>
                    <a:picLocks noChangeAspect="1" noChangeArrowheads="1"/>
                    <a:extLst>
                      <a:ext uri="{84589F7E-364E-4C9E-8A38-B11213B215E9}">
                        <a14:cameraTool cellRange="IMAGEN5" spid="_x0000_s34102"/>
                      </a:ext>
                    </a:extLst>
                  </xdr:cNvPicPr>
                </xdr:nvPicPr>
                <xdr:blipFill>
                  <a:blip xmlns:r="http://schemas.openxmlformats.org/officeDocument/2006/relationships" r:embed="rId9"/>
                  <a:srcRect/>
                  <a:stretch>
                    <a:fillRect/>
                  </a:stretch>
                </xdr:blipFill>
                <xdr:spPr bwMode="auto">
                  <a:xfrm>
                    <a:off x="1305763" y="13149004"/>
                    <a:ext cx="5449567" cy="4490802"/>
                  </a:xfrm>
                  <a:prstGeom prst="rect">
                    <a:avLst/>
                  </a:prstGeom>
                  <a:noFill/>
                  <a:ln w="9525">
                    <a:noFill/>
                    <a:miter lim="800000"/>
                    <a:headEnd/>
                    <a:tailEnd/>
                  </a:ln>
                  <a:extLst>
                    <a:ext uri="{909E8E84-426E-40DD-AFC4-6F175D3DCCD1}">
                      <a14:hiddenFill>
                        <a:solidFill>
                          <a:srgbClr val="FFFFFF" mc:Ignorable="a14" a14:legacySpreadsheetColorIndex="9"/>
                        </a:solidFill>
                      </a14:hiddenFill>
                    </a:ext>
                  </a:extLst>
                </xdr:spPr>
              </xdr:pic>
            </mc:Choice>
            <mc:Fallback xmlns=""/>
          </mc:AlternateContent>
          <xdr:sp macro="" textlink="">
            <xdr:nvSpPr>
              <xdr:cNvPr id="20" name="19 Rectángulo">
                <a:extLst>
                  <a:ext uri="{FF2B5EF4-FFF2-40B4-BE49-F238E27FC236}">
                    <a16:creationId xmlns:a16="http://schemas.microsoft.com/office/drawing/2014/main" id="{00000000-0008-0000-0300-000014000000}"/>
                  </a:ext>
                </a:extLst>
              </xdr:cNvPr>
              <xdr:cNvSpPr/>
            </xdr:nvSpPr>
            <xdr:spPr>
              <a:xfrm>
                <a:off x="1215843" y="13114766"/>
                <a:ext cx="8452033" cy="16994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30" name="29 Rectángulo">
                <a:extLst>
                  <a:ext uri="{FF2B5EF4-FFF2-40B4-BE49-F238E27FC236}">
                    <a16:creationId xmlns:a16="http://schemas.microsoft.com/office/drawing/2014/main" id="{00000000-0008-0000-0300-00001E000000}"/>
                  </a:ext>
                </a:extLst>
              </xdr:cNvPr>
              <xdr:cNvSpPr/>
            </xdr:nvSpPr>
            <xdr:spPr>
              <a:xfrm>
                <a:off x="9705819" y="13136858"/>
                <a:ext cx="714375" cy="48855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33" name="32 Rectángulo">
                <a:extLst>
                  <a:ext uri="{FF2B5EF4-FFF2-40B4-BE49-F238E27FC236}">
                    <a16:creationId xmlns:a16="http://schemas.microsoft.com/office/drawing/2014/main" id="{00000000-0008-0000-0300-000021000000}"/>
                  </a:ext>
                </a:extLst>
              </xdr:cNvPr>
              <xdr:cNvSpPr/>
            </xdr:nvSpPr>
            <xdr:spPr>
              <a:xfrm>
                <a:off x="723370" y="12970304"/>
                <a:ext cx="714375" cy="498448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sp macro="" textlink="">
          <xdr:nvSpPr>
            <xdr:cNvPr id="46" name="45 Rectángulo">
              <a:extLst>
                <a:ext uri="{FF2B5EF4-FFF2-40B4-BE49-F238E27FC236}">
                  <a16:creationId xmlns:a16="http://schemas.microsoft.com/office/drawing/2014/main" id="{00000000-0008-0000-0300-00002E000000}"/>
                </a:ext>
              </a:extLst>
            </xdr:cNvPr>
            <xdr:cNvSpPr/>
          </xdr:nvSpPr>
          <xdr:spPr>
            <a:xfrm>
              <a:off x="8274325" y="12730370"/>
              <a:ext cx="765274" cy="48121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sp macro="" textlink="">
        <xdr:nvSpPr>
          <xdr:cNvPr id="4" name="3 Rectángulo">
            <a:extLst>
              <a:ext uri="{FF2B5EF4-FFF2-40B4-BE49-F238E27FC236}">
                <a16:creationId xmlns:a16="http://schemas.microsoft.com/office/drawing/2014/main" id="{00000000-0008-0000-0300-000004000000}"/>
              </a:ext>
            </a:extLst>
          </xdr:cNvPr>
          <xdr:cNvSpPr/>
        </xdr:nvSpPr>
        <xdr:spPr>
          <a:xfrm>
            <a:off x="8650941" y="11799794"/>
            <a:ext cx="5602941" cy="50090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absolute">
    <xdr:from>
      <xdr:col>0</xdr:col>
      <xdr:colOff>633236</xdr:colOff>
      <xdr:row>26</xdr:row>
      <xdr:rowOff>29986</xdr:rowOff>
    </xdr:from>
    <xdr:to>
      <xdr:col>10</xdr:col>
      <xdr:colOff>11814</xdr:colOff>
      <xdr:row>28</xdr:row>
      <xdr:rowOff>62541</xdr:rowOff>
    </xdr:to>
    <xdr:sp macro="" textlink="">
      <xdr:nvSpPr>
        <xdr:cNvPr id="47" name="CustomShape 1">
          <a:extLst>
            <a:ext uri="{FF2B5EF4-FFF2-40B4-BE49-F238E27FC236}">
              <a16:creationId xmlns:a16="http://schemas.microsoft.com/office/drawing/2014/main" id="{6A3922D9-C7CB-8048-B597-6DA6FEA64C69}"/>
            </a:ext>
          </a:extLst>
        </xdr:cNvPr>
        <xdr:cNvSpPr/>
      </xdr:nvSpPr>
      <xdr:spPr>
        <a:xfrm>
          <a:off x="633236" y="4813653"/>
          <a:ext cx="10907356" cy="427666"/>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editAs="absolute">
    <xdr:from>
      <xdr:col>0</xdr:col>
      <xdr:colOff>324558</xdr:colOff>
      <xdr:row>49</xdr:row>
      <xdr:rowOff>112889</xdr:rowOff>
    </xdr:from>
    <xdr:to>
      <xdr:col>5</xdr:col>
      <xdr:colOff>1157113</xdr:colOff>
      <xdr:row>51</xdr:row>
      <xdr:rowOff>131333</xdr:rowOff>
    </xdr:to>
    <xdr:sp macro="" textlink="">
      <xdr:nvSpPr>
        <xdr:cNvPr id="49" name="CustomShape 1">
          <a:extLst>
            <a:ext uri="{FF2B5EF4-FFF2-40B4-BE49-F238E27FC236}">
              <a16:creationId xmlns:a16="http://schemas.microsoft.com/office/drawing/2014/main" id="{188A4353-B094-B142-9673-9D0ABFDFE54C}"/>
            </a:ext>
          </a:extLst>
        </xdr:cNvPr>
        <xdr:cNvSpPr/>
      </xdr:nvSpPr>
      <xdr:spPr>
        <a:xfrm>
          <a:off x="324558" y="9285111"/>
          <a:ext cx="6970888" cy="413555"/>
        </a:xfrm>
        <a:prstGeom prst="rect">
          <a:avLst/>
        </a:prstGeom>
        <a:solidFill>
          <a:schemeClr val="bg1"/>
        </a:solidFill>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editAs="absolute">
    <xdr:from>
      <xdr:col>1</xdr:col>
      <xdr:colOff>635001</xdr:colOff>
      <xdr:row>89</xdr:row>
      <xdr:rowOff>465666</xdr:rowOff>
    </xdr:from>
    <xdr:to>
      <xdr:col>13</xdr:col>
      <xdr:colOff>540277</xdr:colOff>
      <xdr:row>89</xdr:row>
      <xdr:rowOff>879221</xdr:rowOff>
    </xdr:to>
    <xdr:sp macro="" textlink="">
      <xdr:nvSpPr>
        <xdr:cNvPr id="53" name="CustomShape 1">
          <a:extLst>
            <a:ext uri="{FF2B5EF4-FFF2-40B4-BE49-F238E27FC236}">
              <a16:creationId xmlns:a16="http://schemas.microsoft.com/office/drawing/2014/main" id="{26D9F395-F19D-4F45-B8F4-1A3A03F77937}"/>
            </a:ext>
          </a:extLst>
        </xdr:cNvPr>
        <xdr:cNvSpPr/>
      </xdr:nvSpPr>
      <xdr:spPr>
        <a:xfrm>
          <a:off x="1495779" y="17610666"/>
          <a:ext cx="13536609" cy="413555"/>
        </a:xfrm>
        <a:prstGeom prst="rect">
          <a:avLst/>
        </a:prstGeom>
      </xdr:spPr>
      <xdr:txBody>
        <a:bodyPr lIns="90000" tIns="45000" rIns="90000" bIns="45000"/>
        <a:lstStyle/>
        <a:p>
          <a:r>
            <a:rPr lang="es-CO" sz="1100">
              <a:solidFill>
                <a:srgbClr val="808080"/>
              </a:solidFill>
              <a:latin typeface="Gill Sans MT"/>
            </a:rPr>
            <a:t>Fuente: Sistema de información geográfica –SIGIDU-. Diciembre 31 de 2020.</a:t>
          </a:r>
          <a:endParaRPr sz="1100"/>
        </a:p>
        <a:p>
          <a:r>
            <a:rPr lang="es-CO" sz="1100">
              <a:solidFill>
                <a:srgbClr val="808080"/>
              </a:solidFill>
              <a:latin typeface="Gill Sans MT"/>
            </a:rPr>
            <a:t>Las cifras presentadas en la gráfica pueden diferir de las fuentes originales de los datos por</a:t>
          </a:r>
          <a:r>
            <a:rPr lang="es-CO" sz="1100" baseline="0">
              <a:solidFill>
                <a:srgbClr val="808080"/>
              </a:solidFill>
              <a:latin typeface="Gill Sans MT"/>
            </a:rPr>
            <a:t> </a:t>
          </a:r>
          <a:r>
            <a:rPr lang="es-CO" sz="1100">
              <a:solidFill>
                <a:srgbClr val="808080"/>
              </a:solidFill>
              <a:latin typeface="Gill Sans MT"/>
            </a:rPr>
            <a:t>efecto de redondeo.</a:t>
          </a:r>
          <a:endParaRPr sz="1100"/>
        </a:p>
      </xdr:txBody>
    </xdr:sp>
    <xdr:clientData/>
  </xdr:twoCellAnchor>
  <xdr:twoCellAnchor editAs="oneCell">
    <xdr:from>
      <xdr:col>0</xdr:col>
      <xdr:colOff>370416</xdr:colOff>
      <xdr:row>32</xdr:row>
      <xdr:rowOff>169334</xdr:rowOff>
    </xdr:from>
    <xdr:to>
      <xdr:col>5</xdr:col>
      <xdr:colOff>1407583</xdr:colOff>
      <xdr:row>42</xdr:row>
      <xdr:rowOff>74084</xdr:rowOff>
    </xdr:to>
    <mc:AlternateContent xmlns:mc="http://schemas.openxmlformats.org/markup-compatibility/2006" xmlns:a14="http://schemas.microsoft.com/office/drawing/2010/main">
      <mc:Choice Requires="a14">
        <xdr:graphicFrame macro="">
          <xdr:nvGraphicFramePr>
            <xdr:cNvPr id="3" name="Localidad 3">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Localidad 3"/>
            </a:graphicData>
          </a:graphic>
        </xdr:graphicFrame>
      </mc:Choice>
      <mc:Fallback xmlns="">
        <xdr:sp macro="" textlink="">
          <xdr:nvSpPr>
            <xdr:cNvPr id="0" name=""/>
            <xdr:cNvSpPr>
              <a:spLocks noTextEdit="1"/>
            </xdr:cNvSpPr>
          </xdr:nvSpPr>
          <xdr:spPr>
            <a:xfrm>
              <a:off x="370416" y="5916084"/>
              <a:ext cx="7164917" cy="1809750"/>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13</xdr:col>
      <xdr:colOff>541992</xdr:colOff>
      <xdr:row>0</xdr:row>
      <xdr:rowOff>91999</xdr:rowOff>
    </xdr:from>
    <xdr:to>
      <xdr:col>14</xdr:col>
      <xdr:colOff>632945</xdr:colOff>
      <xdr:row>4</xdr:row>
      <xdr:rowOff>43462</xdr:rowOff>
    </xdr:to>
    <xdr:grpSp>
      <xdr:nvGrpSpPr>
        <xdr:cNvPr id="7" name="18 Grupo">
          <a:hlinkClick xmlns:r="http://schemas.openxmlformats.org/officeDocument/2006/relationships" r:id="rId10" tooltip=" "/>
          <a:extLst>
            <a:ext uri="{FF2B5EF4-FFF2-40B4-BE49-F238E27FC236}">
              <a16:creationId xmlns:a16="http://schemas.microsoft.com/office/drawing/2014/main" id="{00000000-0008-0000-0300-000007000000}"/>
            </a:ext>
          </a:extLst>
        </xdr:cNvPr>
        <xdr:cNvGrpSpPr/>
      </xdr:nvGrpSpPr>
      <xdr:grpSpPr>
        <a:xfrm>
          <a:off x="13231409" y="91999"/>
          <a:ext cx="842369" cy="713463"/>
          <a:chOff x="6762814" y="3556279"/>
          <a:chExt cx="1082767" cy="906800"/>
        </a:xfrm>
      </xdr:grpSpPr>
      <xdr:pic>
        <xdr:nvPicPr>
          <xdr:cNvPr id="8" name="19 Imagen">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a:xfrm>
            <a:off x="6762814" y="3556279"/>
            <a:ext cx="1082767" cy="906800"/>
          </a:xfrm>
          <a:prstGeom prst="rect">
            <a:avLst/>
          </a:prstGeom>
        </xdr:spPr>
      </xdr:pic>
      <xdr:sp macro="" textlink="">
        <xdr:nvSpPr>
          <xdr:cNvPr id="9" name="20 CuadroTexto">
            <a:extLst>
              <a:ext uri="{FF2B5EF4-FFF2-40B4-BE49-F238E27FC236}">
                <a16:creationId xmlns:a16="http://schemas.microsoft.com/office/drawing/2014/main" id="{00000000-0008-0000-0300-000009000000}"/>
              </a:ext>
            </a:extLst>
          </xdr:cNvPr>
          <xdr:cNvSpPr txBox="1"/>
        </xdr:nvSpPr>
        <xdr:spPr>
          <a:xfrm>
            <a:off x="6817037" y="3623404"/>
            <a:ext cx="820360" cy="3483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b="1">
                <a:solidFill>
                  <a:schemeClr val="bg1"/>
                </a:solidFill>
              </a:rPr>
              <a:t>Inicio</a:t>
            </a:r>
          </a:p>
        </xdr:txBody>
      </xdr:sp>
    </xdr:grpSp>
    <xdr:clientData/>
  </xdr:twoCellAnchor>
  <xdr:twoCellAnchor>
    <xdr:from>
      <xdr:col>5</xdr:col>
      <xdr:colOff>338168</xdr:colOff>
      <xdr:row>1</xdr:row>
      <xdr:rowOff>172527</xdr:rowOff>
    </xdr:from>
    <xdr:to>
      <xdr:col>9</xdr:col>
      <xdr:colOff>345281</xdr:colOff>
      <xdr:row>3</xdr:row>
      <xdr:rowOff>130968</xdr:rowOff>
    </xdr:to>
    <xdr:sp macro="" textlink="">
      <xdr:nvSpPr>
        <xdr:cNvPr id="41" name="CuadroTexto 40">
          <a:extLst>
            <a:ext uri="{FF2B5EF4-FFF2-40B4-BE49-F238E27FC236}">
              <a16:creationId xmlns:a16="http://schemas.microsoft.com/office/drawing/2014/main" id="{B0C6B4F7-085A-45D0-B38A-FF27302A85D8}"/>
            </a:ext>
          </a:extLst>
        </xdr:cNvPr>
        <xdr:cNvSpPr txBox="1"/>
      </xdr:nvSpPr>
      <xdr:spPr>
        <a:xfrm>
          <a:off x="5707887" y="363027"/>
          <a:ext cx="3448019" cy="339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solidFill>
                <a:schemeClr val="bg1">
                  <a:lumMod val="50000"/>
                </a:schemeClr>
              </a:solidFill>
              <a:latin typeface="Gill Sans MT" panose="020B0502020104020203" pitchFamily="34" charset="0"/>
            </a:rPr>
            <a:t>Corte de información:</a:t>
          </a:r>
          <a:r>
            <a:rPr lang="es-CO" sz="1400" baseline="0">
              <a:solidFill>
                <a:schemeClr val="bg1">
                  <a:lumMod val="50000"/>
                </a:schemeClr>
              </a:solidFill>
              <a:latin typeface="Gill Sans MT" panose="020B0502020104020203" pitchFamily="34" charset="0"/>
            </a:rPr>
            <a:t> 31 de diciembre 2020</a:t>
          </a:r>
          <a:endParaRPr lang="es-CO" sz="1400">
            <a:solidFill>
              <a:schemeClr val="bg1">
                <a:lumMod val="50000"/>
              </a:schemeClr>
            </a:solidFill>
            <a:latin typeface="Gill Sans MT" panose="020B0502020104020203"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32657</xdr:colOff>
      <xdr:row>4</xdr:row>
      <xdr:rowOff>174771</xdr:rowOff>
    </xdr:from>
    <xdr:to>
      <xdr:col>17</xdr:col>
      <xdr:colOff>0</xdr:colOff>
      <xdr:row>5</xdr:row>
      <xdr:rowOff>59069</xdr:rowOff>
    </xdr:to>
    <xdr:sp macro="" textlink="">
      <xdr:nvSpPr>
        <xdr:cNvPr id="2" name="CustomShape 1">
          <a:extLst>
            <a:ext uri="{FF2B5EF4-FFF2-40B4-BE49-F238E27FC236}">
              <a16:creationId xmlns:a16="http://schemas.microsoft.com/office/drawing/2014/main" id="{00000000-0008-0000-0400-000002000000}"/>
            </a:ext>
          </a:extLst>
        </xdr:cNvPr>
        <xdr:cNvSpPr/>
      </xdr:nvSpPr>
      <xdr:spPr>
        <a:xfrm>
          <a:off x="32657" y="942678"/>
          <a:ext cx="15177808" cy="76275"/>
        </a:xfrm>
        <a:prstGeom prst="rect">
          <a:avLst/>
        </a:prstGeom>
        <a:solidFill>
          <a:srgbClr val="92D050"/>
        </a:solidFill>
      </xdr:spPr>
    </xdr:sp>
    <xdr:clientData/>
  </xdr:twoCellAnchor>
  <xdr:twoCellAnchor editAs="absolute">
    <xdr:from>
      <xdr:col>2</xdr:col>
      <xdr:colOff>787007</xdr:colOff>
      <xdr:row>70</xdr:row>
      <xdr:rowOff>76571</xdr:rowOff>
    </xdr:from>
    <xdr:to>
      <xdr:col>2</xdr:col>
      <xdr:colOff>1003898</xdr:colOff>
      <xdr:row>71</xdr:row>
      <xdr:rowOff>142388</xdr:rowOff>
    </xdr:to>
    <xdr:sp macro="" textlink="">
      <xdr:nvSpPr>
        <xdr:cNvPr id="4" name="CustomShape 1">
          <a:extLst>
            <a:ext uri="{FF2B5EF4-FFF2-40B4-BE49-F238E27FC236}">
              <a16:creationId xmlns:a16="http://schemas.microsoft.com/office/drawing/2014/main" id="{00000000-0008-0000-0400-000004000000}"/>
            </a:ext>
          </a:extLst>
        </xdr:cNvPr>
        <xdr:cNvSpPr/>
      </xdr:nvSpPr>
      <xdr:spPr>
        <a:xfrm>
          <a:off x="2692007" y="12248640"/>
          <a:ext cx="216891" cy="258577"/>
        </a:xfrm>
        <a:prstGeom prst="rect">
          <a:avLst/>
        </a:prstGeom>
      </xdr:spPr>
      <xdr:txBody>
        <a:bodyPr wrap="none" lIns="90000" tIns="45000" rIns="90000" bIns="45000"/>
        <a:lstStyle/>
        <a:p>
          <a:pPr>
            <a:lnSpc>
              <a:spcPct val="100000"/>
            </a:lnSpc>
          </a:pPr>
          <a:r>
            <a:rPr lang="es-CO" sz="1100">
              <a:solidFill>
                <a:srgbClr val="000000"/>
              </a:solidFill>
              <a:latin typeface="Calibri"/>
            </a:rPr>
            <a:t> </a:t>
          </a:r>
          <a:endParaRPr/>
        </a:p>
      </xdr:txBody>
    </xdr:sp>
    <xdr:clientData/>
  </xdr:twoCellAnchor>
  <xdr:twoCellAnchor editAs="absolute">
    <xdr:from>
      <xdr:col>14</xdr:col>
      <xdr:colOff>641461</xdr:colOff>
      <xdr:row>0</xdr:row>
      <xdr:rowOff>176400</xdr:rowOff>
    </xdr:from>
    <xdr:to>
      <xdr:col>15</xdr:col>
      <xdr:colOff>475975</xdr:colOff>
      <xdr:row>2</xdr:row>
      <xdr:rowOff>55800</xdr:rowOff>
    </xdr:to>
    <xdr:sp macro="" textlink="">
      <xdr:nvSpPr>
        <xdr:cNvPr id="5" name="CustomShape 1">
          <a:extLst>
            <a:ext uri="{FF2B5EF4-FFF2-40B4-BE49-F238E27FC236}">
              <a16:creationId xmlns:a16="http://schemas.microsoft.com/office/drawing/2014/main" id="{00000000-0008-0000-0400-000005000000}"/>
            </a:ext>
          </a:extLst>
        </xdr:cNvPr>
        <xdr:cNvSpPr/>
      </xdr:nvSpPr>
      <xdr:spPr>
        <a:xfrm>
          <a:off x="12100036" y="176400"/>
          <a:ext cx="567939" cy="260400"/>
        </a:xfrm>
        <a:prstGeom prst="rect">
          <a:avLst/>
        </a:prstGeom>
      </xdr:spPr>
      <xdr:txBody>
        <a:bodyPr lIns="90000" tIns="45000" rIns="90000" bIns="45000"/>
        <a:lstStyle/>
        <a:p>
          <a:r>
            <a:rPr lang="es-CO" sz="1100" b="1">
              <a:solidFill>
                <a:srgbClr val="FFFFFF"/>
              </a:solidFill>
              <a:latin typeface="Calibri"/>
            </a:rPr>
            <a:t>Inicio</a:t>
          </a:r>
          <a:endParaRPr/>
        </a:p>
      </xdr:txBody>
    </xdr:sp>
    <xdr:clientData/>
  </xdr:twoCellAnchor>
  <xdr:twoCellAnchor editAs="absolute">
    <xdr:from>
      <xdr:col>0</xdr:col>
      <xdr:colOff>285840</xdr:colOff>
      <xdr:row>27</xdr:row>
      <xdr:rowOff>52920</xdr:rowOff>
    </xdr:from>
    <xdr:to>
      <xdr:col>4</xdr:col>
      <xdr:colOff>225784</xdr:colOff>
      <xdr:row>29</xdr:row>
      <xdr:rowOff>142200</xdr:rowOff>
    </xdr:to>
    <xdr:pic>
      <xdr:nvPicPr>
        <xdr:cNvPr id="8" name="35 Imagen">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85840" y="5196420"/>
          <a:ext cx="4083319" cy="470280"/>
        </a:xfrm>
        <a:prstGeom prst="rect">
          <a:avLst/>
        </a:prstGeom>
      </xdr:spPr>
    </xdr:pic>
    <xdr:clientData/>
  </xdr:twoCellAnchor>
  <xdr:twoCellAnchor editAs="absolute">
    <xdr:from>
      <xdr:col>0</xdr:col>
      <xdr:colOff>73338</xdr:colOff>
      <xdr:row>30</xdr:row>
      <xdr:rowOff>21957</xdr:rowOff>
    </xdr:from>
    <xdr:to>
      <xdr:col>15</xdr:col>
      <xdr:colOff>435428</xdr:colOff>
      <xdr:row>30</xdr:row>
      <xdr:rowOff>30957</xdr:rowOff>
    </xdr:to>
    <xdr:sp macro="" textlink="">
      <xdr:nvSpPr>
        <xdr:cNvPr id="9" name="Line 1">
          <a:extLst>
            <a:ext uri="{FF2B5EF4-FFF2-40B4-BE49-F238E27FC236}">
              <a16:creationId xmlns:a16="http://schemas.microsoft.com/office/drawing/2014/main" id="{00000000-0008-0000-0400-000009000000}"/>
            </a:ext>
          </a:extLst>
        </xdr:cNvPr>
        <xdr:cNvSpPr/>
      </xdr:nvSpPr>
      <xdr:spPr>
        <a:xfrm flipV="1">
          <a:off x="73338" y="5736957"/>
          <a:ext cx="12554090" cy="9000"/>
        </a:xfrm>
        <a:prstGeom prst="line">
          <a:avLst/>
        </a:prstGeom>
        <a:ln w="6480">
          <a:solidFill>
            <a:srgbClr val="808080"/>
          </a:solidFill>
          <a:custDash>
            <a:ds d="140000" sp="105000"/>
          </a:custDash>
          <a:miter/>
        </a:ln>
      </xdr:spPr>
    </xdr:sp>
    <xdr:clientData/>
  </xdr:twoCellAnchor>
  <xdr:twoCellAnchor>
    <xdr:from>
      <xdr:col>0</xdr:col>
      <xdr:colOff>0</xdr:colOff>
      <xdr:row>7</xdr:row>
      <xdr:rowOff>0</xdr:rowOff>
    </xdr:from>
    <xdr:to>
      <xdr:col>16</xdr:col>
      <xdr:colOff>372240</xdr:colOff>
      <xdr:row>24</xdr:row>
      <xdr:rowOff>120431</xdr:rowOff>
    </xdr:to>
    <xdr:graphicFrame macro="">
      <xdr:nvGraphicFramePr>
        <xdr:cNvPr id="10" name="Gráfico 27">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243789</xdr:colOff>
      <xdr:row>69</xdr:row>
      <xdr:rowOff>53163</xdr:rowOff>
    </xdr:from>
    <xdr:to>
      <xdr:col>5</xdr:col>
      <xdr:colOff>352646</xdr:colOff>
      <xdr:row>71</xdr:row>
      <xdr:rowOff>247</xdr:rowOff>
    </xdr:to>
    <xdr:sp macro="" textlink="$C$45">
      <xdr:nvSpPr>
        <xdr:cNvPr id="19" name="TextBox 25">
          <a:extLst>
            <a:ext uri="{FF2B5EF4-FFF2-40B4-BE49-F238E27FC236}">
              <a16:creationId xmlns:a16="http://schemas.microsoft.com/office/drawing/2014/main" id="{00000000-0008-0000-0400-000013000000}"/>
            </a:ext>
          </a:extLst>
        </xdr:cNvPr>
        <xdr:cNvSpPr txBox="1"/>
      </xdr:nvSpPr>
      <xdr:spPr>
        <a:xfrm>
          <a:off x="243789" y="12147698"/>
          <a:ext cx="6133973" cy="331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89AEA4E-EB70-4B35-817C-519A2825F76F}" type="TxLink">
            <a:rPr lang="en-US" sz="2000" b="1" i="0" u="none" strike="noStrike">
              <a:solidFill>
                <a:schemeClr val="tx1">
                  <a:lumMod val="65000"/>
                  <a:lumOff val="35000"/>
                </a:schemeClr>
              </a:solidFill>
              <a:latin typeface="Gill Sans MT" panose="020B0502020104020203" pitchFamily="34" charset="0"/>
              <a:cs typeface="Calibri"/>
            </a:rPr>
            <a:pPr algn="ctr"/>
            <a:t>16  Puente Aranda</a:t>
          </a:fld>
          <a:endParaRPr lang="en-US" sz="2000" b="1">
            <a:solidFill>
              <a:schemeClr val="tx1">
                <a:lumMod val="65000"/>
                <a:lumOff val="35000"/>
              </a:schemeClr>
            </a:solidFill>
            <a:latin typeface="Gill Sans MT" panose="020B0502020104020203" pitchFamily="34" charset="0"/>
          </a:endParaRPr>
        </a:p>
      </xdr:txBody>
    </xdr:sp>
    <xdr:clientData/>
  </xdr:twoCellAnchor>
  <xdr:twoCellAnchor editAs="absolute">
    <xdr:from>
      <xdr:col>0</xdr:col>
      <xdr:colOff>0</xdr:colOff>
      <xdr:row>65567</xdr:row>
      <xdr:rowOff>115297</xdr:rowOff>
    </xdr:from>
    <xdr:to>
      <xdr:col>17</xdr:col>
      <xdr:colOff>0</xdr:colOff>
      <xdr:row>65567</xdr:row>
      <xdr:rowOff>162149</xdr:rowOff>
    </xdr:to>
    <xdr:sp macro="" textlink="">
      <xdr:nvSpPr>
        <xdr:cNvPr id="24" name="CustomShape 1">
          <a:extLst>
            <a:ext uri="{FF2B5EF4-FFF2-40B4-BE49-F238E27FC236}">
              <a16:creationId xmlns:a16="http://schemas.microsoft.com/office/drawing/2014/main" id="{00000000-0008-0000-0400-000018000000}"/>
            </a:ext>
          </a:extLst>
        </xdr:cNvPr>
        <xdr:cNvSpPr/>
      </xdr:nvSpPr>
      <xdr:spPr>
        <a:xfrm flipV="1">
          <a:off x="0" y="13079323"/>
          <a:ext cx="13304921" cy="46852"/>
        </a:xfrm>
        <a:prstGeom prst="rect">
          <a:avLst/>
        </a:prstGeom>
        <a:solidFill>
          <a:srgbClr val="92D050"/>
        </a:solidFill>
      </xdr:spPr>
    </xdr:sp>
    <xdr:clientData/>
  </xdr:twoCellAnchor>
  <xdr:twoCellAnchor editAs="absolute">
    <xdr:from>
      <xdr:col>3</xdr:col>
      <xdr:colOff>172438</xdr:colOff>
      <xdr:row>65567</xdr:row>
      <xdr:rowOff>158245</xdr:rowOff>
    </xdr:from>
    <xdr:to>
      <xdr:col>11</xdr:col>
      <xdr:colOff>618716</xdr:colOff>
      <xdr:row>65570</xdr:row>
      <xdr:rowOff>55142</xdr:rowOff>
    </xdr:to>
    <xdr:sp macro="" textlink="">
      <xdr:nvSpPr>
        <xdr:cNvPr id="25" name="CustomShape 1">
          <a:extLst>
            <a:ext uri="{FF2B5EF4-FFF2-40B4-BE49-F238E27FC236}">
              <a16:creationId xmlns:a16="http://schemas.microsoft.com/office/drawing/2014/main" id="{00000000-0008-0000-0400-000019000000}"/>
            </a:ext>
          </a:extLst>
        </xdr:cNvPr>
        <xdr:cNvSpPr/>
      </xdr:nvSpPr>
      <xdr:spPr>
        <a:xfrm>
          <a:off x="3180333" y="13122271"/>
          <a:ext cx="6692672" cy="468397"/>
        </a:xfrm>
        <a:prstGeom prst="rect">
          <a:avLst/>
        </a:prstGeom>
      </xdr:spPr>
      <xdr:txBody>
        <a:bodyPr wrap="none" lIns="90000" tIns="45000" rIns="90000" bIns="45000"/>
        <a:lstStyle/>
        <a:p>
          <a:r>
            <a:rPr lang="es-CO" sz="2400" b="1">
              <a:solidFill>
                <a:srgbClr val="808080"/>
              </a:solidFill>
              <a:latin typeface="Gill Sans MT Condensed"/>
            </a:rPr>
            <a:t>Subdirección General de Desarrollo Urbano - Dirección Técnica Estratégica</a:t>
          </a:r>
          <a:endParaRPr/>
        </a:p>
      </xdr:txBody>
    </xdr:sp>
    <xdr:clientData/>
  </xdr:twoCellAnchor>
  <xdr:twoCellAnchor editAs="oneCell">
    <xdr:from>
      <xdr:col>0</xdr:col>
      <xdr:colOff>32107</xdr:colOff>
      <xdr:row>0</xdr:row>
      <xdr:rowOff>139129</xdr:rowOff>
    </xdr:from>
    <xdr:to>
      <xdr:col>1</xdr:col>
      <xdr:colOff>213022</xdr:colOff>
      <xdr:row>3</xdr:row>
      <xdr:rowOff>146699</xdr:rowOff>
    </xdr:to>
    <xdr:pic>
      <xdr:nvPicPr>
        <xdr:cNvPr id="27" name="26 Imagen">
          <a:extLst>
            <a:ext uri="{FF2B5EF4-FFF2-40B4-BE49-F238E27FC236}">
              <a16:creationId xmlns:a16="http://schemas.microsoft.com/office/drawing/2014/main" id="{00000000-0008-0000-0400-00001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2107" y="139129"/>
          <a:ext cx="919370" cy="585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118141</xdr:colOff>
      <xdr:row>48</xdr:row>
      <xdr:rowOff>82222</xdr:rowOff>
    </xdr:from>
    <xdr:to>
      <xdr:col>5</xdr:col>
      <xdr:colOff>1291551</xdr:colOff>
      <xdr:row>69</xdr:row>
      <xdr:rowOff>31750</xdr:rowOff>
    </xdr:to>
    <xdr:graphicFrame macro="">
      <xdr:nvGraphicFramePr>
        <xdr:cNvPr id="11" name="16 Gráfico">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285749</xdr:colOff>
      <xdr:row>1</xdr:row>
      <xdr:rowOff>0</xdr:rowOff>
    </xdr:from>
    <xdr:to>
      <xdr:col>2</xdr:col>
      <xdr:colOff>852969</xdr:colOff>
      <xdr:row>3</xdr:row>
      <xdr:rowOff>126359</xdr:rowOff>
    </xdr:to>
    <xdr:pic>
      <xdr:nvPicPr>
        <xdr:cNvPr id="26" name="26 Imagen">
          <a:extLst>
            <a:ext uri="{FF2B5EF4-FFF2-40B4-BE49-F238E27FC236}">
              <a16:creationId xmlns:a16="http://schemas.microsoft.com/office/drawing/2014/main" id="{00000000-0008-0000-0400-00001A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015999" y="190500"/>
          <a:ext cx="1731387" cy="507359"/>
        </a:xfrm>
        <a:prstGeom prst="rect">
          <a:avLst/>
        </a:prstGeom>
      </xdr:spPr>
    </xdr:pic>
    <xdr:clientData/>
  </xdr:twoCellAnchor>
  <xdr:twoCellAnchor editAs="absolute">
    <xdr:from>
      <xdr:col>0</xdr:col>
      <xdr:colOff>561163</xdr:colOff>
      <xdr:row>23</xdr:row>
      <xdr:rowOff>177209</xdr:rowOff>
    </xdr:from>
    <xdr:to>
      <xdr:col>15</xdr:col>
      <xdr:colOff>157307</xdr:colOff>
      <xdr:row>26</xdr:row>
      <xdr:rowOff>14834</xdr:rowOff>
    </xdr:to>
    <xdr:sp macro="" textlink="">
      <xdr:nvSpPr>
        <xdr:cNvPr id="30" name="CustomShape 1">
          <a:extLst>
            <a:ext uri="{FF2B5EF4-FFF2-40B4-BE49-F238E27FC236}">
              <a16:creationId xmlns:a16="http://schemas.microsoft.com/office/drawing/2014/main" id="{42520C4A-AD3A-8D45-972D-30021CBDE67A}"/>
            </a:ext>
          </a:extLst>
        </xdr:cNvPr>
        <xdr:cNvSpPr/>
      </xdr:nvSpPr>
      <xdr:spPr>
        <a:xfrm>
          <a:off x="561163" y="4592674"/>
          <a:ext cx="13536609"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editAs="absolute">
    <xdr:from>
      <xdr:col>0</xdr:col>
      <xdr:colOff>398720</xdr:colOff>
      <xdr:row>71</xdr:row>
      <xdr:rowOff>162443</xdr:rowOff>
    </xdr:from>
    <xdr:to>
      <xdr:col>15</xdr:col>
      <xdr:colOff>1583</xdr:colOff>
      <xdr:row>74</xdr:row>
      <xdr:rowOff>0</xdr:rowOff>
    </xdr:to>
    <xdr:sp macro="" textlink="">
      <xdr:nvSpPr>
        <xdr:cNvPr id="33" name="CustomShape 1">
          <a:extLst>
            <a:ext uri="{FF2B5EF4-FFF2-40B4-BE49-F238E27FC236}">
              <a16:creationId xmlns:a16="http://schemas.microsoft.com/office/drawing/2014/main" id="{7322DE52-AF13-474F-A568-9CC9D1454525}"/>
            </a:ext>
          </a:extLst>
        </xdr:cNvPr>
        <xdr:cNvSpPr/>
      </xdr:nvSpPr>
      <xdr:spPr>
        <a:xfrm>
          <a:off x="398720" y="12640931"/>
          <a:ext cx="13536609"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editAs="oneCell">
    <xdr:from>
      <xdr:col>8</xdr:col>
      <xdr:colOff>269874</xdr:colOff>
      <xdr:row>30</xdr:row>
      <xdr:rowOff>136071</xdr:rowOff>
    </xdr:from>
    <xdr:to>
      <xdr:col>15</xdr:col>
      <xdr:colOff>95250</xdr:colOff>
      <xdr:row>73</xdr:row>
      <xdr:rowOff>0</xdr:rowOff>
    </xdr:to>
    <xdr:pic>
      <xdr:nvPicPr>
        <xdr:cNvPr id="22" name="Imagen 21">
          <a:extLst>
            <a:ext uri="{FF2B5EF4-FFF2-40B4-BE49-F238E27FC236}">
              <a16:creationId xmlns:a16="http://schemas.microsoft.com/office/drawing/2014/main" id="{5FD691DE-CBDF-CF45-9CED-3E7B321FEAF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7590517" y="5851071"/>
          <a:ext cx="4696733" cy="6966858"/>
        </a:xfrm>
        <a:prstGeom prst="rect">
          <a:avLst/>
        </a:prstGeom>
      </xdr:spPr>
    </xdr:pic>
    <xdr:clientData/>
  </xdr:twoCellAnchor>
  <xdr:twoCellAnchor>
    <xdr:from>
      <xdr:col>15</xdr:col>
      <xdr:colOff>54429</xdr:colOff>
      <xdr:row>0</xdr:row>
      <xdr:rowOff>81643</xdr:rowOff>
    </xdr:from>
    <xdr:to>
      <xdr:col>16</xdr:col>
      <xdr:colOff>302525</xdr:colOff>
      <xdr:row>4</xdr:row>
      <xdr:rowOff>105665</xdr:rowOff>
    </xdr:to>
    <xdr:grpSp>
      <xdr:nvGrpSpPr>
        <xdr:cNvPr id="16" name="Group 22">
          <a:extLst>
            <a:ext uri="{FF2B5EF4-FFF2-40B4-BE49-F238E27FC236}">
              <a16:creationId xmlns:a16="http://schemas.microsoft.com/office/drawing/2014/main" id="{00000000-0008-0000-0400-000010000000}"/>
            </a:ext>
          </a:extLst>
        </xdr:cNvPr>
        <xdr:cNvGrpSpPr/>
      </xdr:nvGrpSpPr>
      <xdr:grpSpPr>
        <a:xfrm>
          <a:off x="12193512" y="81643"/>
          <a:ext cx="999513" cy="786022"/>
          <a:chOff x="12070592" y="119880"/>
          <a:chExt cx="1021936" cy="768739"/>
        </a:xfrm>
      </xdr:grpSpPr>
      <xdr:pic>
        <xdr:nvPicPr>
          <xdr:cNvPr id="17" name="19 Imagen">
            <a:hlinkClick xmlns:r="http://schemas.openxmlformats.org/officeDocument/2006/relationships" r:id="rId7" tooltip=" "/>
            <a:extLst>
              <a:ext uri="{FF2B5EF4-FFF2-40B4-BE49-F238E27FC236}">
                <a16:creationId xmlns:a16="http://schemas.microsoft.com/office/drawing/2014/main" id="{00000000-0008-0000-0400-000011000000}"/>
              </a:ext>
            </a:extLst>
          </xdr:cNvPr>
          <xdr:cNvPicPr/>
        </xdr:nvPicPr>
        <xdr:blipFill>
          <a:blip xmlns:r="http://schemas.openxmlformats.org/officeDocument/2006/relationships" r:embed="rId8"/>
          <a:stretch>
            <a:fillRect/>
          </a:stretch>
        </xdr:blipFill>
        <xdr:spPr>
          <a:xfrm>
            <a:off x="12070592" y="119880"/>
            <a:ext cx="1021936" cy="768739"/>
          </a:xfrm>
          <a:prstGeom prst="rect">
            <a:avLst/>
          </a:prstGeom>
        </xdr:spPr>
      </xdr:pic>
      <xdr:sp macro="" textlink="">
        <xdr:nvSpPr>
          <xdr:cNvPr id="18" name="CustomShape 1">
            <a:hlinkClick xmlns:r="http://schemas.openxmlformats.org/officeDocument/2006/relationships" r:id="rId7" tooltip=" "/>
            <a:extLst>
              <a:ext uri="{FF2B5EF4-FFF2-40B4-BE49-F238E27FC236}">
                <a16:creationId xmlns:a16="http://schemas.microsoft.com/office/drawing/2014/main" id="{00000000-0008-0000-0400-000012000000}"/>
              </a:ext>
            </a:extLst>
          </xdr:cNvPr>
          <xdr:cNvSpPr/>
        </xdr:nvSpPr>
        <xdr:spPr>
          <a:xfrm>
            <a:off x="12139676" y="188912"/>
            <a:ext cx="575219" cy="254769"/>
          </a:xfrm>
          <a:prstGeom prst="rect">
            <a:avLst/>
          </a:prstGeom>
        </xdr:spPr>
        <xdr:txBody>
          <a:bodyPr lIns="90000" tIns="45000" rIns="90000" bIns="45000"/>
          <a:lstStyle/>
          <a:p>
            <a:r>
              <a:rPr lang="es-CO" sz="1100" b="1">
                <a:solidFill>
                  <a:srgbClr val="FFFFFF"/>
                </a:solidFill>
                <a:latin typeface="Calibri"/>
              </a:rPr>
              <a:t>Inicio</a:t>
            </a:r>
            <a:endParaRPr/>
          </a:p>
        </xdr:txBody>
      </xdr:sp>
    </xdr:grpSp>
    <xdr:clientData/>
  </xdr:twoCellAnchor>
  <xdr:twoCellAnchor editAs="oneCell">
    <xdr:from>
      <xdr:col>0</xdr:col>
      <xdr:colOff>365375</xdr:colOff>
      <xdr:row>31</xdr:row>
      <xdr:rowOff>36601</xdr:rowOff>
    </xdr:from>
    <xdr:to>
      <xdr:col>7</xdr:col>
      <xdr:colOff>10702</xdr:colOff>
      <xdr:row>40</xdr:row>
      <xdr:rowOff>32106</xdr:rowOff>
    </xdr:to>
    <mc:AlternateContent xmlns:mc="http://schemas.openxmlformats.org/markup-compatibility/2006" xmlns:a14="http://schemas.microsoft.com/office/drawing/2010/main">
      <mc:Choice Requires="a14">
        <xdr:graphicFrame macro="">
          <xdr:nvGraphicFramePr>
            <xdr:cNvPr id="23" name="Localidad 2">
              <a:extLst>
                <a:ext uri="{FF2B5EF4-FFF2-40B4-BE49-F238E27FC236}">
                  <a16:creationId xmlns:a16="http://schemas.microsoft.com/office/drawing/2014/main" id="{00000000-0008-0000-0400-000017000000}"/>
                </a:ext>
              </a:extLst>
            </xdr:cNvPr>
            <xdr:cNvGraphicFramePr/>
          </xdr:nvGraphicFramePr>
          <xdr:xfrm>
            <a:off x="0" y="0"/>
            <a:ext cx="0" cy="0"/>
          </xdr:xfrm>
          <a:graphic>
            <a:graphicData uri="http://schemas.microsoft.com/office/drawing/2010/slicer">
              <sle:slicer xmlns:sle="http://schemas.microsoft.com/office/drawing/2010/slicer" name="Localidad 2"/>
            </a:graphicData>
          </a:graphic>
        </xdr:graphicFrame>
      </mc:Choice>
      <mc:Fallback xmlns="">
        <xdr:sp macro="" textlink="">
          <xdr:nvSpPr>
            <xdr:cNvPr id="0" name=""/>
            <xdr:cNvSpPr>
              <a:spLocks noTextEdit="1"/>
            </xdr:cNvSpPr>
          </xdr:nvSpPr>
          <xdr:spPr>
            <a:xfrm>
              <a:off x="365375" y="5942101"/>
              <a:ext cx="7503452" cy="1821130"/>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4</xdr:col>
      <xdr:colOff>988218</xdr:colOff>
      <xdr:row>1</xdr:row>
      <xdr:rowOff>142875</xdr:rowOff>
    </xdr:from>
    <xdr:to>
      <xdr:col>10</xdr:col>
      <xdr:colOff>66643</xdr:colOff>
      <xdr:row>3</xdr:row>
      <xdr:rowOff>101316</xdr:rowOff>
    </xdr:to>
    <xdr:sp macro="" textlink="">
      <xdr:nvSpPr>
        <xdr:cNvPr id="29" name="CuadroTexto 28">
          <a:extLst>
            <a:ext uri="{FF2B5EF4-FFF2-40B4-BE49-F238E27FC236}">
              <a16:creationId xmlns:a16="http://schemas.microsoft.com/office/drawing/2014/main" id="{C3C64C55-A120-46B8-8950-FF8BA62DA24B}"/>
            </a:ext>
          </a:extLst>
        </xdr:cNvPr>
        <xdr:cNvSpPr txBox="1"/>
      </xdr:nvSpPr>
      <xdr:spPr>
        <a:xfrm>
          <a:off x="5119687" y="333375"/>
          <a:ext cx="3448019" cy="339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solidFill>
                <a:schemeClr val="bg1">
                  <a:lumMod val="50000"/>
                </a:schemeClr>
              </a:solidFill>
              <a:latin typeface="Gill Sans MT" panose="020B0502020104020203" pitchFamily="34" charset="0"/>
            </a:rPr>
            <a:t>Corte de información:</a:t>
          </a:r>
          <a:r>
            <a:rPr lang="es-CO" sz="1400" baseline="0">
              <a:solidFill>
                <a:schemeClr val="bg1">
                  <a:lumMod val="50000"/>
                </a:schemeClr>
              </a:solidFill>
              <a:latin typeface="Gill Sans MT" panose="020B0502020104020203" pitchFamily="34" charset="0"/>
            </a:rPr>
            <a:t> 31 de diciembre 2020</a:t>
          </a:r>
          <a:endParaRPr lang="es-CO" sz="1400">
            <a:solidFill>
              <a:schemeClr val="bg1">
                <a:lumMod val="50000"/>
              </a:schemeClr>
            </a:solidFill>
            <a:latin typeface="Gill Sans MT" panose="020B0502020104020203"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16</xdr:col>
      <xdr:colOff>372240</xdr:colOff>
      <xdr:row>24</xdr:row>
      <xdr:rowOff>120431</xdr:rowOff>
    </xdr:to>
    <xdr:graphicFrame macro="">
      <xdr:nvGraphicFramePr>
        <xdr:cNvPr id="12" name="Gráfico 27">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12889</xdr:colOff>
      <xdr:row>4</xdr:row>
      <xdr:rowOff>88088</xdr:rowOff>
    </xdr:from>
    <xdr:to>
      <xdr:col>17</xdr:col>
      <xdr:colOff>0</xdr:colOff>
      <xdr:row>4</xdr:row>
      <xdr:rowOff>155221</xdr:rowOff>
    </xdr:to>
    <xdr:sp macro="" textlink="">
      <xdr:nvSpPr>
        <xdr:cNvPr id="3" name="CustomShape 1">
          <a:extLst>
            <a:ext uri="{FF2B5EF4-FFF2-40B4-BE49-F238E27FC236}">
              <a16:creationId xmlns:a16="http://schemas.microsoft.com/office/drawing/2014/main" id="{00000000-0008-0000-0500-000003000000}"/>
            </a:ext>
          </a:extLst>
        </xdr:cNvPr>
        <xdr:cNvSpPr/>
      </xdr:nvSpPr>
      <xdr:spPr>
        <a:xfrm>
          <a:off x="12889" y="1005310"/>
          <a:ext cx="14987222" cy="67133"/>
        </a:xfrm>
        <a:prstGeom prst="rect">
          <a:avLst/>
        </a:prstGeom>
        <a:solidFill>
          <a:srgbClr val="92D050"/>
        </a:solidFill>
      </xdr:spPr>
    </xdr:sp>
    <xdr:clientData/>
  </xdr:twoCellAnchor>
  <xdr:twoCellAnchor editAs="absolute">
    <xdr:from>
      <xdr:col>2</xdr:col>
      <xdr:colOff>894051</xdr:colOff>
      <xdr:row>58</xdr:row>
      <xdr:rowOff>870632</xdr:rowOff>
    </xdr:from>
    <xdr:to>
      <xdr:col>3</xdr:col>
      <xdr:colOff>196542</xdr:colOff>
      <xdr:row>59</xdr:row>
      <xdr:rowOff>49986</xdr:rowOff>
    </xdr:to>
    <xdr:sp macro="" textlink="">
      <xdr:nvSpPr>
        <xdr:cNvPr id="4" name="CustomShape 1">
          <a:extLst>
            <a:ext uri="{FF2B5EF4-FFF2-40B4-BE49-F238E27FC236}">
              <a16:creationId xmlns:a16="http://schemas.microsoft.com/office/drawing/2014/main" id="{00000000-0008-0000-0500-000004000000}"/>
            </a:ext>
          </a:extLst>
        </xdr:cNvPr>
        <xdr:cNvSpPr/>
      </xdr:nvSpPr>
      <xdr:spPr>
        <a:xfrm>
          <a:off x="2694276" y="12059165"/>
          <a:ext cx="216891" cy="255681"/>
        </a:xfrm>
        <a:prstGeom prst="rect">
          <a:avLst/>
        </a:prstGeom>
      </xdr:spPr>
      <xdr:txBody>
        <a:bodyPr wrap="none" lIns="90000" tIns="45000" rIns="90000" bIns="45000"/>
        <a:lstStyle/>
        <a:p>
          <a:pPr>
            <a:lnSpc>
              <a:spcPct val="100000"/>
            </a:lnSpc>
          </a:pPr>
          <a:r>
            <a:rPr lang="es-CO" sz="1100">
              <a:solidFill>
                <a:srgbClr val="000000"/>
              </a:solidFill>
              <a:latin typeface="Calibri"/>
            </a:rPr>
            <a:t> </a:t>
          </a:r>
          <a:endParaRPr/>
        </a:p>
      </xdr:txBody>
    </xdr:sp>
    <xdr:clientData/>
  </xdr:twoCellAnchor>
  <xdr:twoCellAnchor editAs="absolute">
    <xdr:from>
      <xdr:col>0</xdr:col>
      <xdr:colOff>285840</xdr:colOff>
      <xdr:row>26</xdr:row>
      <xdr:rowOff>91116</xdr:rowOff>
    </xdr:from>
    <xdr:to>
      <xdr:col>4</xdr:col>
      <xdr:colOff>623111</xdr:colOff>
      <xdr:row>29</xdr:row>
      <xdr:rowOff>2455</xdr:rowOff>
    </xdr:to>
    <xdr:pic>
      <xdr:nvPicPr>
        <xdr:cNvPr id="7" name="35 Imagen">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5840" y="5177466"/>
          <a:ext cx="4080596" cy="470279"/>
        </a:xfrm>
        <a:prstGeom prst="rect">
          <a:avLst/>
        </a:prstGeom>
      </xdr:spPr>
    </xdr:pic>
    <xdr:clientData/>
  </xdr:twoCellAnchor>
  <xdr:twoCellAnchor editAs="absolute">
    <xdr:from>
      <xdr:col>0</xdr:col>
      <xdr:colOff>368295</xdr:colOff>
      <xdr:row>29</xdr:row>
      <xdr:rowOff>4576</xdr:rowOff>
    </xdr:from>
    <xdr:to>
      <xdr:col>16</xdr:col>
      <xdr:colOff>89942</xdr:colOff>
      <xdr:row>29</xdr:row>
      <xdr:rowOff>13576</xdr:rowOff>
    </xdr:to>
    <xdr:sp macro="" textlink="">
      <xdr:nvSpPr>
        <xdr:cNvPr id="8" name="Line 1">
          <a:extLst>
            <a:ext uri="{FF2B5EF4-FFF2-40B4-BE49-F238E27FC236}">
              <a16:creationId xmlns:a16="http://schemas.microsoft.com/office/drawing/2014/main" id="{00000000-0008-0000-0500-000008000000}"/>
            </a:ext>
          </a:extLst>
        </xdr:cNvPr>
        <xdr:cNvSpPr/>
      </xdr:nvSpPr>
      <xdr:spPr>
        <a:xfrm flipV="1">
          <a:off x="368295" y="5662426"/>
          <a:ext cx="12551822" cy="9000"/>
        </a:xfrm>
        <a:prstGeom prst="line">
          <a:avLst/>
        </a:prstGeom>
        <a:ln w="6480">
          <a:solidFill>
            <a:srgbClr val="808080"/>
          </a:solidFill>
          <a:custDash>
            <a:ds d="140000" sp="105000"/>
          </a:custDash>
          <a:miter/>
        </a:ln>
      </xdr:spPr>
    </xdr:sp>
    <xdr:clientData/>
  </xdr:twoCellAnchor>
  <xdr:twoCellAnchor>
    <xdr:from>
      <xdr:col>0</xdr:col>
      <xdr:colOff>0</xdr:colOff>
      <xdr:row>46</xdr:row>
      <xdr:rowOff>181780</xdr:rowOff>
    </xdr:from>
    <xdr:to>
      <xdr:col>7</xdr:col>
      <xdr:colOff>426102</xdr:colOff>
      <xdr:row>58</xdr:row>
      <xdr:rowOff>723092</xdr:rowOff>
    </xdr:to>
    <xdr:graphicFrame macro="">
      <xdr:nvGraphicFramePr>
        <xdr:cNvPr id="13" name="16 Gráfico">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153467</xdr:colOff>
      <xdr:row>58</xdr:row>
      <xdr:rowOff>746646</xdr:rowOff>
    </xdr:from>
    <xdr:to>
      <xdr:col>4</xdr:col>
      <xdr:colOff>1163870</xdr:colOff>
      <xdr:row>59</xdr:row>
      <xdr:rowOff>65476</xdr:rowOff>
    </xdr:to>
    <xdr:sp macro="" textlink="$C$43">
      <xdr:nvSpPr>
        <xdr:cNvPr id="21" name="TextBox 29">
          <a:extLst>
            <a:ext uri="{FF2B5EF4-FFF2-40B4-BE49-F238E27FC236}">
              <a16:creationId xmlns:a16="http://schemas.microsoft.com/office/drawing/2014/main" id="{00000000-0008-0000-0500-000015000000}"/>
            </a:ext>
          </a:extLst>
        </xdr:cNvPr>
        <xdr:cNvSpPr txBox="1"/>
      </xdr:nvSpPr>
      <xdr:spPr>
        <a:xfrm>
          <a:off x="890067" y="11986146"/>
          <a:ext cx="4020303" cy="385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93E176E-5BAB-42FF-A7B6-8A6C3C014AB8}" type="TxLink">
            <a:rPr lang="en-US" sz="2400" b="1" i="0" u="none" strike="noStrike">
              <a:solidFill>
                <a:schemeClr val="tx1">
                  <a:lumMod val="65000"/>
                  <a:lumOff val="35000"/>
                </a:schemeClr>
              </a:solidFill>
              <a:latin typeface="Gill Sans MT" panose="020B0502020104020203" pitchFamily="34" charset="0"/>
              <a:cs typeface="Calibri"/>
            </a:rPr>
            <a:pPr algn="ctr"/>
            <a:t>1  Usaquén</a:t>
          </a:fld>
          <a:endParaRPr lang="en-US" sz="2400" b="1">
            <a:solidFill>
              <a:schemeClr val="tx1">
                <a:lumMod val="65000"/>
                <a:lumOff val="35000"/>
              </a:schemeClr>
            </a:solidFill>
            <a:latin typeface="Gill Sans MT" panose="020B0502020104020203" pitchFamily="34" charset="0"/>
          </a:endParaRPr>
        </a:p>
      </xdr:txBody>
    </xdr:sp>
    <xdr:clientData/>
  </xdr:twoCellAnchor>
  <xdr:twoCellAnchor editAs="oneCell">
    <xdr:from>
      <xdr:col>0</xdr:col>
      <xdr:colOff>32107</xdr:colOff>
      <xdr:row>0</xdr:row>
      <xdr:rowOff>181938</xdr:rowOff>
    </xdr:from>
    <xdr:to>
      <xdr:col>1</xdr:col>
      <xdr:colOff>213022</xdr:colOff>
      <xdr:row>3</xdr:row>
      <xdr:rowOff>61081</xdr:rowOff>
    </xdr:to>
    <xdr:pic>
      <xdr:nvPicPr>
        <xdr:cNvPr id="26" name="25 Imagen">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32107" y="181938"/>
          <a:ext cx="919370" cy="585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10948</xdr:colOff>
      <xdr:row>73</xdr:row>
      <xdr:rowOff>54741</xdr:rowOff>
    </xdr:from>
    <xdr:to>
      <xdr:col>16</xdr:col>
      <xdr:colOff>340027</xdr:colOff>
      <xdr:row>73</xdr:row>
      <xdr:rowOff>114435</xdr:rowOff>
    </xdr:to>
    <xdr:sp macro="" textlink="">
      <xdr:nvSpPr>
        <xdr:cNvPr id="25" name="CustomShape 1">
          <a:extLst>
            <a:ext uri="{FF2B5EF4-FFF2-40B4-BE49-F238E27FC236}">
              <a16:creationId xmlns:a16="http://schemas.microsoft.com/office/drawing/2014/main" id="{00000000-0008-0000-0500-000019000000}"/>
            </a:ext>
          </a:extLst>
        </xdr:cNvPr>
        <xdr:cNvSpPr/>
      </xdr:nvSpPr>
      <xdr:spPr>
        <a:xfrm flipV="1">
          <a:off x="10948" y="12732844"/>
          <a:ext cx="13160458" cy="59694"/>
        </a:xfrm>
        <a:prstGeom prst="rect">
          <a:avLst/>
        </a:prstGeom>
        <a:solidFill>
          <a:srgbClr val="92D050"/>
        </a:solidFill>
      </xdr:spPr>
    </xdr:sp>
    <xdr:clientData/>
  </xdr:twoCellAnchor>
  <xdr:twoCellAnchor editAs="absolute">
    <xdr:from>
      <xdr:col>3</xdr:col>
      <xdr:colOff>398095</xdr:colOff>
      <xdr:row>73</xdr:row>
      <xdr:rowOff>109483</xdr:rowOff>
    </xdr:from>
    <xdr:to>
      <xdr:col>12</xdr:col>
      <xdr:colOff>186122</xdr:colOff>
      <xdr:row>1048576</xdr:row>
      <xdr:rowOff>32844</xdr:rowOff>
    </xdr:to>
    <xdr:sp macro="" textlink="">
      <xdr:nvSpPr>
        <xdr:cNvPr id="30" name="CustomShape 1">
          <a:extLst>
            <a:ext uri="{FF2B5EF4-FFF2-40B4-BE49-F238E27FC236}">
              <a16:creationId xmlns:a16="http://schemas.microsoft.com/office/drawing/2014/main" id="{00000000-0008-0000-0500-00001E000000}"/>
            </a:ext>
          </a:extLst>
        </xdr:cNvPr>
        <xdr:cNvSpPr/>
      </xdr:nvSpPr>
      <xdr:spPr>
        <a:xfrm>
          <a:off x="3113267" y="12787586"/>
          <a:ext cx="6970096" cy="481724"/>
        </a:xfrm>
        <a:prstGeom prst="rect">
          <a:avLst/>
        </a:prstGeom>
      </xdr:spPr>
      <xdr:txBody>
        <a:bodyPr wrap="none" lIns="90000" tIns="45000" rIns="90000" bIns="45000"/>
        <a:lstStyle/>
        <a:p>
          <a:r>
            <a:rPr lang="es-CO" sz="2400" b="1">
              <a:solidFill>
                <a:srgbClr val="808080"/>
              </a:solidFill>
              <a:latin typeface="Gill Sans MT Condensed"/>
            </a:rPr>
            <a:t>Subdirección General de Desarrollo Urbano - Dirección Técnica Estratégica</a:t>
          </a:r>
          <a:endParaRPr/>
        </a:p>
      </xdr:txBody>
    </xdr:sp>
    <xdr:clientData/>
  </xdr:twoCellAnchor>
  <xdr:oneCellAnchor>
    <xdr:from>
      <xdr:col>1</xdr:col>
      <xdr:colOff>273707</xdr:colOff>
      <xdr:row>0</xdr:row>
      <xdr:rowOff>175173</xdr:rowOff>
    </xdr:from>
    <xdr:ext cx="1498316" cy="587740"/>
    <xdr:pic>
      <xdr:nvPicPr>
        <xdr:cNvPr id="22" name="34 Imagen">
          <a:extLst>
            <a:ext uri="{FF2B5EF4-FFF2-40B4-BE49-F238E27FC236}">
              <a16:creationId xmlns:a16="http://schemas.microsoft.com/office/drawing/2014/main" id="{00000000-0008-0000-0500-000016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007241" y="175173"/>
          <a:ext cx="1498316" cy="587740"/>
        </a:xfrm>
        <a:prstGeom prst="rect">
          <a:avLst/>
        </a:prstGeom>
      </xdr:spPr>
    </xdr:pic>
    <xdr:clientData/>
  </xdr:oneCellAnchor>
  <xdr:twoCellAnchor editAs="oneCell">
    <xdr:from>
      <xdr:col>9</xdr:col>
      <xdr:colOff>0</xdr:colOff>
      <xdr:row>30</xdr:row>
      <xdr:rowOff>0</xdr:rowOff>
    </xdr:from>
    <xdr:to>
      <xdr:col>9</xdr:col>
      <xdr:colOff>304800</xdr:colOff>
      <xdr:row>31</xdr:row>
      <xdr:rowOff>114300</xdr:rowOff>
    </xdr:to>
    <xdr:sp macro="" textlink="">
      <xdr:nvSpPr>
        <xdr:cNvPr id="21505" name="AutoShape 1" descr="AnalisisIDWKRG_MVA_TRONCAL_2019_1.jpg">
          <a:extLst>
            <a:ext uri="{FF2B5EF4-FFF2-40B4-BE49-F238E27FC236}">
              <a16:creationId xmlns:a16="http://schemas.microsoft.com/office/drawing/2014/main" id="{00000000-0008-0000-0500-000001540000}"/>
            </a:ext>
          </a:extLst>
        </xdr:cNvPr>
        <xdr:cNvSpPr>
          <a:spLocks noChangeAspect="1" noChangeArrowheads="1"/>
        </xdr:cNvSpPr>
      </xdr:nvSpPr>
      <xdr:spPr bwMode="auto">
        <a:xfrm>
          <a:off x="7962900" y="584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564444</xdr:colOff>
      <xdr:row>23</xdr:row>
      <xdr:rowOff>169333</xdr:rowOff>
    </xdr:from>
    <xdr:to>
      <xdr:col>15</xdr:col>
      <xdr:colOff>328609</xdr:colOff>
      <xdr:row>26</xdr:row>
      <xdr:rowOff>260</xdr:rowOff>
    </xdr:to>
    <xdr:sp macro="" textlink="">
      <xdr:nvSpPr>
        <xdr:cNvPr id="28" name="CustomShape 1">
          <a:extLst>
            <a:ext uri="{FF2B5EF4-FFF2-40B4-BE49-F238E27FC236}">
              <a16:creationId xmlns:a16="http://schemas.microsoft.com/office/drawing/2014/main" id="{E2F2A2BF-FAF9-5B4D-BCA7-F6590BA8348B}"/>
            </a:ext>
          </a:extLst>
        </xdr:cNvPr>
        <xdr:cNvSpPr/>
      </xdr:nvSpPr>
      <xdr:spPr>
        <a:xfrm>
          <a:off x="564444" y="4840111"/>
          <a:ext cx="13536609"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editAs="absolute">
    <xdr:from>
      <xdr:col>1</xdr:col>
      <xdr:colOff>457</xdr:colOff>
      <xdr:row>59</xdr:row>
      <xdr:rowOff>169333</xdr:rowOff>
    </xdr:from>
    <xdr:to>
      <xdr:col>15</xdr:col>
      <xdr:colOff>74610</xdr:colOff>
      <xdr:row>72</xdr:row>
      <xdr:rowOff>145443</xdr:rowOff>
    </xdr:to>
    <xdr:sp macro="" textlink="">
      <xdr:nvSpPr>
        <xdr:cNvPr id="32" name="CustomShape 1">
          <a:extLst>
            <a:ext uri="{FF2B5EF4-FFF2-40B4-BE49-F238E27FC236}">
              <a16:creationId xmlns:a16="http://schemas.microsoft.com/office/drawing/2014/main" id="{D22A5B61-6746-7849-9B71-2BF5C1DD01E7}"/>
            </a:ext>
          </a:extLst>
        </xdr:cNvPr>
        <xdr:cNvSpPr/>
      </xdr:nvSpPr>
      <xdr:spPr>
        <a:xfrm>
          <a:off x="747889" y="12502444"/>
          <a:ext cx="13099165"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editAs="oneCell">
    <xdr:from>
      <xdr:col>9</xdr:col>
      <xdr:colOff>317500</xdr:colOff>
      <xdr:row>29</xdr:row>
      <xdr:rowOff>123265</xdr:rowOff>
    </xdr:from>
    <xdr:to>
      <xdr:col>16</xdr:col>
      <xdr:colOff>56029</xdr:colOff>
      <xdr:row>73</xdr:row>
      <xdr:rowOff>11206</xdr:rowOff>
    </xdr:to>
    <xdr:pic>
      <xdr:nvPicPr>
        <xdr:cNvPr id="24" name="Imagen 23">
          <a:extLst>
            <a:ext uri="{FF2B5EF4-FFF2-40B4-BE49-F238E27FC236}">
              <a16:creationId xmlns:a16="http://schemas.microsoft.com/office/drawing/2014/main" id="{2B90DD99-7A7B-0E4F-86AC-685C676CD0E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8251265" y="5793441"/>
          <a:ext cx="4579470" cy="7149353"/>
        </a:xfrm>
        <a:prstGeom prst="rect">
          <a:avLst/>
        </a:prstGeom>
      </xdr:spPr>
    </xdr:pic>
    <xdr:clientData/>
  </xdr:twoCellAnchor>
  <xdr:twoCellAnchor>
    <xdr:from>
      <xdr:col>14</xdr:col>
      <xdr:colOff>720940</xdr:colOff>
      <xdr:row>0</xdr:row>
      <xdr:rowOff>62068</xdr:rowOff>
    </xdr:from>
    <xdr:to>
      <xdr:col>16</xdr:col>
      <xdr:colOff>272350</xdr:colOff>
      <xdr:row>3</xdr:row>
      <xdr:rowOff>124190</xdr:rowOff>
    </xdr:to>
    <xdr:grpSp>
      <xdr:nvGrpSpPr>
        <xdr:cNvPr id="18" name="Group 26">
          <a:extLst>
            <a:ext uri="{FF2B5EF4-FFF2-40B4-BE49-F238E27FC236}">
              <a16:creationId xmlns:a16="http://schemas.microsoft.com/office/drawing/2014/main" id="{00000000-0008-0000-0500-000012000000}"/>
            </a:ext>
          </a:extLst>
        </xdr:cNvPr>
        <xdr:cNvGrpSpPr/>
      </xdr:nvGrpSpPr>
      <xdr:grpSpPr>
        <a:xfrm>
          <a:off x="12038881" y="62068"/>
          <a:ext cx="1008175" cy="779298"/>
          <a:chOff x="12070592" y="119880"/>
          <a:chExt cx="1021936" cy="768739"/>
        </a:xfrm>
      </xdr:grpSpPr>
      <xdr:pic>
        <xdr:nvPicPr>
          <xdr:cNvPr id="19" name="19 Imagen">
            <a:hlinkClick xmlns:r="http://schemas.openxmlformats.org/officeDocument/2006/relationships" r:id="rId7" tooltip=" "/>
            <a:extLst>
              <a:ext uri="{FF2B5EF4-FFF2-40B4-BE49-F238E27FC236}">
                <a16:creationId xmlns:a16="http://schemas.microsoft.com/office/drawing/2014/main" id="{00000000-0008-0000-0500-000013000000}"/>
              </a:ext>
            </a:extLst>
          </xdr:cNvPr>
          <xdr:cNvPicPr/>
        </xdr:nvPicPr>
        <xdr:blipFill>
          <a:blip xmlns:r="http://schemas.openxmlformats.org/officeDocument/2006/relationships" r:embed="rId8"/>
          <a:stretch>
            <a:fillRect/>
          </a:stretch>
        </xdr:blipFill>
        <xdr:spPr>
          <a:xfrm>
            <a:off x="12070592" y="119880"/>
            <a:ext cx="1021936" cy="768739"/>
          </a:xfrm>
          <a:prstGeom prst="rect">
            <a:avLst/>
          </a:prstGeom>
        </xdr:spPr>
      </xdr:pic>
      <xdr:sp macro="" textlink="">
        <xdr:nvSpPr>
          <xdr:cNvPr id="20" name="CustomShape 1">
            <a:hlinkClick xmlns:r="http://schemas.openxmlformats.org/officeDocument/2006/relationships" r:id="rId7" tooltip=" "/>
            <a:extLst>
              <a:ext uri="{FF2B5EF4-FFF2-40B4-BE49-F238E27FC236}">
                <a16:creationId xmlns:a16="http://schemas.microsoft.com/office/drawing/2014/main" id="{00000000-0008-0000-0500-000014000000}"/>
              </a:ext>
            </a:extLst>
          </xdr:cNvPr>
          <xdr:cNvSpPr/>
        </xdr:nvSpPr>
        <xdr:spPr>
          <a:xfrm>
            <a:off x="12139676" y="188912"/>
            <a:ext cx="575219" cy="254769"/>
          </a:xfrm>
          <a:prstGeom prst="rect">
            <a:avLst/>
          </a:prstGeom>
        </xdr:spPr>
        <xdr:txBody>
          <a:bodyPr lIns="90000" tIns="45000" rIns="90000" bIns="45000"/>
          <a:lstStyle/>
          <a:p>
            <a:r>
              <a:rPr lang="es-CO" sz="1100" b="1">
                <a:solidFill>
                  <a:srgbClr val="FFFFFF"/>
                </a:solidFill>
                <a:latin typeface="Calibri"/>
              </a:rPr>
              <a:t>Inicio</a:t>
            </a:r>
            <a:endParaRPr/>
          </a:p>
        </xdr:txBody>
      </xdr:sp>
    </xdr:grpSp>
    <xdr:clientData/>
  </xdr:twoCellAnchor>
  <xdr:twoCellAnchor editAs="oneCell">
    <xdr:from>
      <xdr:col>0</xdr:col>
      <xdr:colOff>354672</xdr:colOff>
      <xdr:row>29</xdr:row>
      <xdr:rowOff>180653</xdr:rowOff>
    </xdr:from>
    <xdr:to>
      <xdr:col>8</xdr:col>
      <xdr:colOff>503004</xdr:colOff>
      <xdr:row>39</xdr:row>
      <xdr:rowOff>64214</xdr:rowOff>
    </xdr:to>
    <mc:AlternateContent xmlns:mc="http://schemas.openxmlformats.org/markup-compatibility/2006" xmlns:a14="http://schemas.microsoft.com/office/drawing/2010/main">
      <mc:Choice Requires="a14">
        <xdr:graphicFrame macro="">
          <xdr:nvGraphicFramePr>
            <xdr:cNvPr id="23" name="Localidad 1">
              <a:extLst>
                <a:ext uri="{FF2B5EF4-FFF2-40B4-BE49-F238E27FC236}">
                  <a16:creationId xmlns:a16="http://schemas.microsoft.com/office/drawing/2014/main" id="{00000000-0008-0000-0500-000017000000}"/>
                </a:ext>
              </a:extLst>
            </xdr:cNvPr>
            <xdr:cNvGraphicFramePr/>
          </xdr:nvGraphicFramePr>
          <xdr:xfrm>
            <a:off x="0" y="0"/>
            <a:ext cx="0" cy="0"/>
          </xdr:xfrm>
          <a:graphic>
            <a:graphicData uri="http://schemas.microsoft.com/office/drawing/2010/slicer">
              <sle:slicer xmlns:sle="http://schemas.microsoft.com/office/drawing/2010/slicer" name="Localidad 1"/>
            </a:graphicData>
          </a:graphic>
        </xdr:graphicFrame>
      </mc:Choice>
      <mc:Fallback xmlns="">
        <xdr:sp macro="" textlink="">
          <xdr:nvSpPr>
            <xdr:cNvPr id="0" name=""/>
            <xdr:cNvSpPr>
              <a:spLocks noTextEdit="1"/>
            </xdr:cNvSpPr>
          </xdr:nvSpPr>
          <xdr:spPr>
            <a:xfrm>
              <a:off x="354672" y="5848028"/>
              <a:ext cx="8403332" cy="1788561"/>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4</xdr:col>
      <xdr:colOff>1012031</xdr:colOff>
      <xdr:row>0</xdr:row>
      <xdr:rowOff>321468</xdr:rowOff>
    </xdr:from>
    <xdr:to>
      <xdr:col>9</xdr:col>
      <xdr:colOff>245238</xdr:colOff>
      <xdr:row>2</xdr:row>
      <xdr:rowOff>137034</xdr:rowOff>
    </xdr:to>
    <xdr:sp macro="" textlink="">
      <xdr:nvSpPr>
        <xdr:cNvPr id="29" name="CuadroTexto 28">
          <a:extLst>
            <a:ext uri="{FF2B5EF4-FFF2-40B4-BE49-F238E27FC236}">
              <a16:creationId xmlns:a16="http://schemas.microsoft.com/office/drawing/2014/main" id="{567FCA2F-2802-4FCD-9304-DAA0B344A058}"/>
            </a:ext>
          </a:extLst>
        </xdr:cNvPr>
        <xdr:cNvSpPr txBox="1"/>
      </xdr:nvSpPr>
      <xdr:spPr>
        <a:xfrm>
          <a:off x="4762500" y="321468"/>
          <a:ext cx="3448019" cy="339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solidFill>
                <a:schemeClr val="bg1">
                  <a:lumMod val="50000"/>
                </a:schemeClr>
              </a:solidFill>
              <a:latin typeface="Gill Sans MT" panose="020B0502020104020203" pitchFamily="34" charset="0"/>
            </a:rPr>
            <a:t>Corte de información:</a:t>
          </a:r>
          <a:r>
            <a:rPr lang="es-CO" sz="1400" baseline="0">
              <a:solidFill>
                <a:schemeClr val="bg1">
                  <a:lumMod val="50000"/>
                </a:schemeClr>
              </a:solidFill>
              <a:latin typeface="Gill Sans MT" panose="020B0502020104020203" pitchFamily="34" charset="0"/>
            </a:rPr>
            <a:t> 31 de diciembre 2020</a:t>
          </a:r>
          <a:endParaRPr lang="es-CO" sz="1400">
            <a:solidFill>
              <a:schemeClr val="bg1">
                <a:lumMod val="50000"/>
              </a:schemeClr>
            </a:solidFill>
            <a:latin typeface="Gill Sans MT" panose="020B0502020104020203"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149679</xdr:colOff>
      <xdr:row>9</xdr:row>
      <xdr:rowOff>136071</xdr:rowOff>
    </xdr:from>
    <xdr:to>
      <xdr:col>13</xdr:col>
      <xdr:colOff>142875</xdr:colOff>
      <xdr:row>39</xdr:row>
      <xdr:rowOff>27213</xdr:rowOff>
    </xdr:to>
    <xdr:pic>
      <xdr:nvPicPr>
        <xdr:cNvPr id="41" name="Imagen 40">
          <a:extLst>
            <a:ext uri="{FF2B5EF4-FFF2-40B4-BE49-F238E27FC236}">
              <a16:creationId xmlns:a16="http://schemas.microsoft.com/office/drawing/2014/main" id="{FE0084B2-D2FD-6149-B684-D09F846264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45429" y="1850571"/>
          <a:ext cx="4088946" cy="5755821"/>
        </a:xfrm>
        <a:prstGeom prst="rect">
          <a:avLst/>
        </a:prstGeom>
      </xdr:spPr>
    </xdr:pic>
    <xdr:clientData/>
  </xdr:twoCellAnchor>
  <xdr:twoCellAnchor>
    <xdr:from>
      <xdr:col>0</xdr:col>
      <xdr:colOff>0</xdr:colOff>
      <xdr:row>43</xdr:row>
      <xdr:rowOff>158750</xdr:rowOff>
    </xdr:from>
    <xdr:to>
      <xdr:col>22</xdr:col>
      <xdr:colOff>0</xdr:colOff>
      <xdr:row>64</xdr:row>
      <xdr:rowOff>0</xdr:rowOff>
    </xdr:to>
    <xdr:graphicFrame macro="">
      <xdr:nvGraphicFramePr>
        <xdr:cNvPr id="55" name="Gráfico 27">
          <a:extLst>
            <a:ext uri="{FF2B5EF4-FFF2-40B4-BE49-F238E27FC236}">
              <a16:creationId xmlns:a16="http://schemas.microsoft.com/office/drawing/2014/main" id="{00000000-0008-0000-0F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463550</xdr:colOff>
      <xdr:row>22</xdr:row>
      <xdr:rowOff>50801</xdr:rowOff>
    </xdr:from>
    <xdr:to>
      <xdr:col>5</xdr:col>
      <xdr:colOff>301226</xdr:colOff>
      <xdr:row>28</xdr:row>
      <xdr:rowOff>145896</xdr:rowOff>
    </xdr:to>
    <xdr:pic>
      <xdr:nvPicPr>
        <xdr:cNvPr id="2" name="1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3"/>
        <a:stretch>
          <a:fillRect/>
        </a:stretch>
      </xdr:blipFill>
      <xdr:spPr>
        <a:xfrm>
          <a:off x="463550" y="10909301"/>
          <a:ext cx="3180951" cy="1238095"/>
        </a:xfrm>
        <a:prstGeom prst="rect">
          <a:avLst/>
        </a:prstGeom>
      </xdr:spPr>
    </xdr:pic>
    <xdr:clientData/>
  </xdr:twoCellAnchor>
  <xdr:twoCellAnchor>
    <xdr:from>
      <xdr:col>0</xdr:col>
      <xdr:colOff>0</xdr:colOff>
      <xdr:row>75</xdr:row>
      <xdr:rowOff>139096</xdr:rowOff>
    </xdr:from>
    <xdr:to>
      <xdr:col>21</xdr:col>
      <xdr:colOff>201083</xdr:colOff>
      <xdr:row>93</xdr:row>
      <xdr:rowOff>167821</xdr:rowOff>
    </xdr:to>
    <xdr:graphicFrame macro="">
      <xdr:nvGraphicFramePr>
        <xdr:cNvPr id="3" name="66 Gráfico">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32657</xdr:colOff>
      <xdr:row>5</xdr:row>
      <xdr:rowOff>47471</xdr:rowOff>
    </xdr:from>
    <xdr:to>
      <xdr:col>22</xdr:col>
      <xdr:colOff>0</xdr:colOff>
      <xdr:row>5</xdr:row>
      <xdr:rowOff>136071</xdr:rowOff>
    </xdr:to>
    <xdr:sp macro="" textlink="">
      <xdr:nvSpPr>
        <xdr:cNvPr id="7" name="CustomShape 1">
          <a:extLst>
            <a:ext uri="{FF2B5EF4-FFF2-40B4-BE49-F238E27FC236}">
              <a16:creationId xmlns:a16="http://schemas.microsoft.com/office/drawing/2014/main" id="{00000000-0008-0000-0F00-000007000000}"/>
            </a:ext>
          </a:extLst>
        </xdr:cNvPr>
        <xdr:cNvSpPr/>
      </xdr:nvSpPr>
      <xdr:spPr>
        <a:xfrm>
          <a:off x="32657" y="999971"/>
          <a:ext cx="18318843" cy="88600"/>
        </a:xfrm>
        <a:prstGeom prst="rect">
          <a:avLst/>
        </a:prstGeom>
        <a:solidFill>
          <a:srgbClr val="92D050"/>
        </a:solidFill>
      </xdr:spPr>
    </xdr:sp>
    <xdr:clientData/>
  </xdr:twoCellAnchor>
  <xdr:twoCellAnchor editAs="absolute">
    <xdr:from>
      <xdr:col>4</xdr:col>
      <xdr:colOff>15482</xdr:colOff>
      <xdr:row>62</xdr:row>
      <xdr:rowOff>91080</xdr:rowOff>
    </xdr:from>
    <xdr:to>
      <xdr:col>4</xdr:col>
      <xdr:colOff>232373</xdr:colOff>
      <xdr:row>63</xdr:row>
      <xdr:rowOff>156897</xdr:rowOff>
    </xdr:to>
    <xdr:sp macro="" textlink="">
      <xdr:nvSpPr>
        <xdr:cNvPr id="8" name="CustomShape 1">
          <a:extLst>
            <a:ext uri="{FF2B5EF4-FFF2-40B4-BE49-F238E27FC236}">
              <a16:creationId xmlns:a16="http://schemas.microsoft.com/office/drawing/2014/main" id="{00000000-0008-0000-0F00-000008000000}"/>
            </a:ext>
          </a:extLst>
        </xdr:cNvPr>
        <xdr:cNvSpPr/>
      </xdr:nvSpPr>
      <xdr:spPr>
        <a:xfrm>
          <a:off x="2682482" y="12036551"/>
          <a:ext cx="216891" cy="256317"/>
        </a:xfrm>
        <a:prstGeom prst="rect">
          <a:avLst/>
        </a:prstGeom>
      </xdr:spPr>
      <xdr:txBody>
        <a:bodyPr wrap="none" lIns="90000" tIns="45000" rIns="90000" bIns="45000"/>
        <a:lstStyle/>
        <a:p>
          <a:pPr>
            <a:lnSpc>
              <a:spcPct val="100000"/>
            </a:lnSpc>
          </a:pPr>
          <a:r>
            <a:rPr lang="es-CO" sz="1100">
              <a:solidFill>
                <a:srgbClr val="000000"/>
              </a:solidFill>
              <a:latin typeface="Calibri"/>
            </a:rPr>
            <a:t> </a:t>
          </a:r>
          <a:endParaRPr/>
        </a:p>
      </xdr:txBody>
    </xdr:sp>
    <xdr:clientData/>
  </xdr:twoCellAnchor>
  <xdr:twoCellAnchor editAs="absolute">
    <xdr:from>
      <xdr:col>17</xdr:col>
      <xdr:colOff>1925</xdr:colOff>
      <xdr:row>0</xdr:row>
      <xdr:rowOff>176400</xdr:rowOff>
    </xdr:from>
    <xdr:to>
      <xdr:col>17</xdr:col>
      <xdr:colOff>569864</xdr:colOff>
      <xdr:row>2</xdr:row>
      <xdr:rowOff>30400</xdr:rowOff>
    </xdr:to>
    <xdr:sp macro="" textlink="">
      <xdr:nvSpPr>
        <xdr:cNvPr id="9" name="CustomShape 1">
          <a:extLst>
            <a:ext uri="{FF2B5EF4-FFF2-40B4-BE49-F238E27FC236}">
              <a16:creationId xmlns:a16="http://schemas.microsoft.com/office/drawing/2014/main" id="{00000000-0008-0000-0F00-000009000000}"/>
            </a:ext>
          </a:extLst>
        </xdr:cNvPr>
        <xdr:cNvSpPr/>
      </xdr:nvSpPr>
      <xdr:spPr>
        <a:xfrm>
          <a:off x="12071461" y="176400"/>
          <a:ext cx="567939" cy="235000"/>
        </a:xfrm>
        <a:prstGeom prst="rect">
          <a:avLst/>
        </a:prstGeom>
      </xdr:spPr>
      <xdr:txBody>
        <a:bodyPr lIns="90000" tIns="45000" rIns="90000" bIns="45000"/>
        <a:lstStyle/>
        <a:p>
          <a:r>
            <a:rPr lang="es-CO" sz="1100" b="1">
              <a:solidFill>
                <a:srgbClr val="FFFFFF"/>
              </a:solidFill>
              <a:latin typeface="Calibri"/>
            </a:rPr>
            <a:t>Inicio</a:t>
          </a:r>
          <a:endParaRPr/>
        </a:p>
      </xdr:txBody>
    </xdr:sp>
    <xdr:clientData/>
  </xdr:twoCellAnchor>
  <xdr:twoCellAnchor editAs="oneCell">
    <xdr:from>
      <xdr:col>0</xdr:col>
      <xdr:colOff>262388</xdr:colOff>
      <xdr:row>0</xdr:row>
      <xdr:rowOff>181711</xdr:rowOff>
    </xdr:from>
    <xdr:to>
      <xdr:col>1</xdr:col>
      <xdr:colOff>586178</xdr:colOff>
      <xdr:row>3</xdr:row>
      <xdr:rowOff>151181</xdr:rowOff>
    </xdr:to>
    <xdr:pic>
      <xdr:nvPicPr>
        <xdr:cNvPr id="10" name="26 Imagen">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62388" y="181711"/>
          <a:ext cx="912099" cy="557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555625</xdr:colOff>
      <xdr:row>92</xdr:row>
      <xdr:rowOff>77316</xdr:rowOff>
    </xdr:from>
    <xdr:to>
      <xdr:col>7</xdr:col>
      <xdr:colOff>70237</xdr:colOff>
      <xdr:row>94</xdr:row>
      <xdr:rowOff>117369</xdr:rowOff>
    </xdr:to>
    <xdr:pic>
      <xdr:nvPicPr>
        <xdr:cNvPr id="12" name="Imagen 19">
          <a:extLst>
            <a:ext uri="{FF2B5EF4-FFF2-40B4-BE49-F238E27FC236}">
              <a16:creationId xmlns:a16="http://schemas.microsoft.com/office/drawing/2014/main" id="{00000000-0008-0000-0F00-00000C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l="12100" t="4634" r="17373" b="74050"/>
        <a:stretch/>
      </xdr:blipFill>
      <xdr:spPr>
        <a:xfrm>
          <a:off x="2762250" y="19444816"/>
          <a:ext cx="2308612" cy="421053"/>
        </a:xfrm>
        <a:prstGeom prst="rect">
          <a:avLst/>
        </a:prstGeom>
      </xdr:spPr>
    </xdr:pic>
    <xdr:clientData/>
  </xdr:twoCellAnchor>
  <xdr:twoCellAnchor editAs="oneCell">
    <xdr:from>
      <xdr:col>9</xdr:col>
      <xdr:colOff>95372</xdr:colOff>
      <xdr:row>92</xdr:row>
      <xdr:rowOff>55527</xdr:rowOff>
    </xdr:from>
    <xdr:to>
      <xdr:col>12</xdr:col>
      <xdr:colOff>222888</xdr:colOff>
      <xdr:row>94</xdr:row>
      <xdr:rowOff>165747</xdr:rowOff>
    </xdr:to>
    <xdr:pic>
      <xdr:nvPicPr>
        <xdr:cNvPr id="13" name="Imagen 20">
          <a:extLst>
            <a:ext uri="{FF2B5EF4-FFF2-40B4-BE49-F238E27FC236}">
              <a16:creationId xmlns:a16="http://schemas.microsoft.com/office/drawing/2014/main" id="{00000000-0008-0000-0F00-00000D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l="12101" t="29680" r="18190" b="46339"/>
        <a:stretch/>
      </xdr:blipFill>
      <xdr:spPr>
        <a:xfrm>
          <a:off x="5614987" y="19887065"/>
          <a:ext cx="2056939" cy="500990"/>
        </a:xfrm>
        <a:prstGeom prst="rect">
          <a:avLst/>
        </a:prstGeom>
      </xdr:spPr>
    </xdr:pic>
    <xdr:clientData/>
  </xdr:twoCellAnchor>
  <xdr:twoCellAnchor editAs="oneCell">
    <xdr:from>
      <xdr:col>13</xdr:col>
      <xdr:colOff>530135</xdr:colOff>
      <xdr:row>92</xdr:row>
      <xdr:rowOff>52539</xdr:rowOff>
    </xdr:from>
    <xdr:to>
      <xdr:col>16</xdr:col>
      <xdr:colOff>304994</xdr:colOff>
      <xdr:row>94</xdr:row>
      <xdr:rowOff>130673</xdr:rowOff>
    </xdr:to>
    <xdr:pic>
      <xdr:nvPicPr>
        <xdr:cNvPr id="14" name="Imagen 21">
          <a:extLst>
            <a:ext uri="{FF2B5EF4-FFF2-40B4-BE49-F238E27FC236}">
              <a16:creationId xmlns:a16="http://schemas.microsoft.com/office/drawing/2014/main" id="{00000000-0008-0000-0F00-00000E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l="2161" t="53482" r="9046" b="23426"/>
        <a:stretch/>
      </xdr:blipFill>
      <xdr:spPr>
        <a:xfrm>
          <a:off x="8711866" y="19884077"/>
          <a:ext cx="2583513" cy="468904"/>
        </a:xfrm>
        <a:prstGeom prst="rect">
          <a:avLst/>
        </a:prstGeom>
      </xdr:spPr>
    </xdr:pic>
    <xdr:clientData/>
  </xdr:twoCellAnchor>
  <xdr:twoCellAnchor editAs="oneCell">
    <xdr:from>
      <xdr:col>17</xdr:col>
      <xdr:colOff>387862</xdr:colOff>
      <xdr:row>92</xdr:row>
      <xdr:rowOff>51108</xdr:rowOff>
    </xdr:from>
    <xdr:to>
      <xdr:col>18</xdr:col>
      <xdr:colOff>845189</xdr:colOff>
      <xdr:row>94</xdr:row>
      <xdr:rowOff>129242</xdr:rowOff>
    </xdr:to>
    <xdr:pic>
      <xdr:nvPicPr>
        <xdr:cNvPr id="15" name="Imagen 22">
          <a:extLst>
            <a:ext uri="{FF2B5EF4-FFF2-40B4-BE49-F238E27FC236}">
              <a16:creationId xmlns:a16="http://schemas.microsoft.com/office/drawing/2014/main" id="{00000000-0008-0000-0F00-00000F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l="21377" t="76573" r="22962" b="335"/>
        <a:stretch/>
      </xdr:blipFill>
      <xdr:spPr>
        <a:xfrm>
          <a:off x="12428439" y="19882646"/>
          <a:ext cx="1605212" cy="468904"/>
        </a:xfrm>
        <a:prstGeom prst="rect">
          <a:avLst/>
        </a:prstGeom>
      </xdr:spPr>
    </xdr:pic>
    <xdr:clientData/>
  </xdr:twoCellAnchor>
  <xdr:twoCellAnchor>
    <xdr:from>
      <xdr:col>0</xdr:col>
      <xdr:colOff>193674</xdr:colOff>
      <xdr:row>23</xdr:row>
      <xdr:rowOff>81085</xdr:rowOff>
    </xdr:from>
    <xdr:to>
      <xdr:col>0</xdr:col>
      <xdr:colOff>508000</xdr:colOff>
      <xdr:row>26</xdr:row>
      <xdr:rowOff>84671</xdr:rowOff>
    </xdr:to>
    <xdr:sp macro="" textlink="">
      <xdr:nvSpPr>
        <xdr:cNvPr id="33" name="25 Triángulo isósceles">
          <a:extLst>
            <a:ext uri="{FF2B5EF4-FFF2-40B4-BE49-F238E27FC236}">
              <a16:creationId xmlns:a16="http://schemas.microsoft.com/office/drawing/2014/main" id="{00000000-0008-0000-0F00-000021000000}"/>
            </a:ext>
          </a:extLst>
        </xdr:cNvPr>
        <xdr:cNvSpPr/>
      </xdr:nvSpPr>
      <xdr:spPr>
        <a:xfrm rot="5400000">
          <a:off x="54890" y="4730237"/>
          <a:ext cx="591894" cy="314326"/>
        </a:xfrm>
        <a:prstGeom prst="triangle">
          <a:avLst/>
        </a:prstGeom>
        <a:solidFill>
          <a:srgbClr val="FFC00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431800</xdr:colOff>
      <xdr:row>13</xdr:row>
      <xdr:rowOff>168275</xdr:rowOff>
    </xdr:from>
    <xdr:to>
      <xdr:col>20</xdr:col>
      <xdr:colOff>680358</xdr:colOff>
      <xdr:row>32</xdr:row>
      <xdr:rowOff>25400</xdr:rowOff>
    </xdr:to>
    <xdr:graphicFrame macro="">
      <xdr:nvGraphicFramePr>
        <xdr:cNvPr id="35" name="66 Gráfico">
          <a:extLst>
            <a:ext uri="{FF2B5EF4-FFF2-40B4-BE49-F238E27FC236}">
              <a16:creationId xmlns:a16="http://schemas.microsoft.com/office/drawing/2014/main" id="{00000000-0008-0000-0F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127001</xdr:colOff>
      <xdr:row>8</xdr:row>
      <xdr:rowOff>152402</xdr:rowOff>
    </xdr:from>
    <xdr:to>
      <xdr:col>21</xdr:col>
      <xdr:colOff>54430</xdr:colOff>
      <xdr:row>39</xdr:row>
      <xdr:rowOff>42022</xdr:rowOff>
    </xdr:to>
    <xdr:sp macro="" textlink="">
      <xdr:nvSpPr>
        <xdr:cNvPr id="36" name="10 Rectángulo">
          <a:extLst>
            <a:ext uri="{FF2B5EF4-FFF2-40B4-BE49-F238E27FC236}">
              <a16:creationId xmlns:a16="http://schemas.microsoft.com/office/drawing/2014/main" id="{00000000-0008-0000-0F00-000024000000}"/>
            </a:ext>
          </a:extLst>
        </xdr:cNvPr>
        <xdr:cNvSpPr/>
      </xdr:nvSpPr>
      <xdr:spPr>
        <a:xfrm>
          <a:off x="127001" y="1721226"/>
          <a:ext cx="16260003" cy="6108884"/>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15</xdr:col>
      <xdr:colOff>3175</xdr:colOff>
      <xdr:row>31</xdr:row>
      <xdr:rowOff>1</xdr:rowOff>
    </xdr:from>
    <xdr:to>
      <xdr:col>18</xdr:col>
      <xdr:colOff>1119321</xdr:colOff>
      <xdr:row>33</xdr:row>
      <xdr:rowOff>88901</xdr:rowOff>
    </xdr:to>
    <xdr:pic>
      <xdr:nvPicPr>
        <xdr:cNvPr id="39" name="38 Imagen">
          <a:extLst>
            <a:ext uri="{FF2B5EF4-FFF2-40B4-BE49-F238E27FC236}">
              <a16:creationId xmlns:a16="http://schemas.microsoft.com/office/drawing/2014/main" id="{00000000-0008-0000-0F00-000027000000}"/>
            </a:ext>
          </a:extLst>
        </xdr:cNvPr>
        <xdr:cNvPicPr>
          <a:picLocks noChangeAspect="1"/>
        </xdr:cNvPicPr>
      </xdr:nvPicPr>
      <xdr:blipFill>
        <a:blip xmlns:r="http://schemas.openxmlformats.org/officeDocument/2006/relationships" r:embed="rId8"/>
        <a:stretch>
          <a:fillRect/>
        </a:stretch>
      </xdr:blipFill>
      <xdr:spPr>
        <a:xfrm>
          <a:off x="11242675" y="6048376"/>
          <a:ext cx="4942021" cy="469900"/>
        </a:xfrm>
        <a:prstGeom prst="rect">
          <a:avLst/>
        </a:prstGeom>
      </xdr:spPr>
    </xdr:pic>
    <xdr:clientData/>
  </xdr:twoCellAnchor>
  <xdr:twoCellAnchor editAs="oneCell">
    <xdr:from>
      <xdr:col>0</xdr:col>
      <xdr:colOff>493058</xdr:colOff>
      <xdr:row>72</xdr:row>
      <xdr:rowOff>28725</xdr:rowOff>
    </xdr:from>
    <xdr:to>
      <xdr:col>7</xdr:col>
      <xdr:colOff>110454</xdr:colOff>
      <xdr:row>75</xdr:row>
      <xdr:rowOff>104844</xdr:rowOff>
    </xdr:to>
    <xdr:pic>
      <xdr:nvPicPr>
        <xdr:cNvPr id="42" name="41 Imagen">
          <a:extLst>
            <a:ext uri="{FF2B5EF4-FFF2-40B4-BE49-F238E27FC236}">
              <a16:creationId xmlns:a16="http://schemas.microsoft.com/office/drawing/2014/main" id="{00000000-0008-0000-0F00-00002A000000}"/>
            </a:ext>
          </a:extLst>
        </xdr:cNvPr>
        <xdr:cNvPicPr>
          <a:picLocks noChangeAspect="1"/>
        </xdr:cNvPicPr>
      </xdr:nvPicPr>
      <xdr:blipFill>
        <a:blip xmlns:r="http://schemas.openxmlformats.org/officeDocument/2006/relationships" r:embed="rId9"/>
        <a:stretch>
          <a:fillRect/>
        </a:stretch>
      </xdr:blipFill>
      <xdr:spPr>
        <a:xfrm>
          <a:off x="493058" y="13699901"/>
          <a:ext cx="3973683" cy="664428"/>
        </a:xfrm>
        <a:prstGeom prst="rect">
          <a:avLst/>
        </a:prstGeom>
      </xdr:spPr>
    </xdr:pic>
    <xdr:clientData/>
  </xdr:twoCellAnchor>
  <xdr:oneCellAnchor>
    <xdr:from>
      <xdr:col>8</xdr:col>
      <xdr:colOff>234344</xdr:colOff>
      <xdr:row>127</xdr:row>
      <xdr:rowOff>75818</xdr:rowOff>
    </xdr:from>
    <xdr:ext cx="6921125" cy="462947"/>
    <xdr:sp macro="" textlink="">
      <xdr:nvSpPr>
        <xdr:cNvPr id="54" name="33 CuadroTexto">
          <a:extLst>
            <a:ext uri="{FF2B5EF4-FFF2-40B4-BE49-F238E27FC236}">
              <a16:creationId xmlns:a16="http://schemas.microsoft.com/office/drawing/2014/main" id="{00000000-0008-0000-0F00-000036000000}"/>
            </a:ext>
          </a:extLst>
        </xdr:cNvPr>
        <xdr:cNvSpPr txBox="1"/>
      </xdr:nvSpPr>
      <xdr:spPr>
        <a:xfrm>
          <a:off x="5024859" y="25036921"/>
          <a:ext cx="6921125" cy="462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400" b="1">
              <a:solidFill>
                <a:schemeClr val="tx1">
                  <a:lumMod val="50000"/>
                  <a:lumOff val="50000"/>
                </a:schemeClr>
              </a:solidFill>
              <a:latin typeface="Gill Sans MT Condensed" panose="020B0506020104020203" pitchFamily="34" charset="0"/>
            </a:rPr>
            <a:t>Subdirección General de Desarrollo</a:t>
          </a:r>
          <a:r>
            <a:rPr lang="es-CO" sz="2400" b="1" baseline="0">
              <a:solidFill>
                <a:schemeClr val="tx1">
                  <a:lumMod val="50000"/>
                  <a:lumOff val="50000"/>
                </a:schemeClr>
              </a:solidFill>
              <a:latin typeface="Gill Sans MT Condensed" panose="020B0506020104020203" pitchFamily="34" charset="0"/>
            </a:rPr>
            <a:t> Urbano - Dirección Técnica Estratégica</a:t>
          </a:r>
          <a:endParaRPr lang="es-CO" sz="2400" b="1">
            <a:solidFill>
              <a:schemeClr val="tx1">
                <a:lumMod val="50000"/>
                <a:lumOff val="50000"/>
              </a:schemeClr>
            </a:solidFill>
            <a:latin typeface="Gill Sans MT Condensed" panose="020B0506020104020203" pitchFamily="34" charset="0"/>
          </a:endParaRPr>
        </a:p>
      </xdr:txBody>
    </xdr:sp>
    <xdr:clientData/>
  </xdr:oneCellAnchor>
  <xdr:twoCellAnchor editAs="oneCell">
    <xdr:from>
      <xdr:col>0</xdr:col>
      <xdr:colOff>476249</xdr:colOff>
      <xdr:row>40</xdr:row>
      <xdr:rowOff>126067</xdr:rowOff>
    </xdr:from>
    <xdr:to>
      <xdr:col>5</xdr:col>
      <xdr:colOff>378198</xdr:colOff>
      <xdr:row>43</xdr:row>
      <xdr:rowOff>39509</xdr:rowOff>
    </xdr:to>
    <xdr:pic>
      <xdr:nvPicPr>
        <xdr:cNvPr id="59" name="58 Imagen">
          <a:extLst>
            <a:ext uri="{FF2B5EF4-FFF2-40B4-BE49-F238E27FC236}">
              <a16:creationId xmlns:a16="http://schemas.microsoft.com/office/drawing/2014/main" id="{00000000-0008-0000-0F00-00003B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76249" y="8110258"/>
          <a:ext cx="3235699" cy="501751"/>
        </a:xfrm>
        <a:prstGeom prst="rect">
          <a:avLst/>
        </a:prstGeom>
      </xdr:spPr>
    </xdr:pic>
    <xdr:clientData/>
  </xdr:twoCellAnchor>
  <xdr:twoCellAnchor>
    <xdr:from>
      <xdr:col>0</xdr:col>
      <xdr:colOff>125320</xdr:colOff>
      <xdr:row>43</xdr:row>
      <xdr:rowOff>140073</xdr:rowOff>
    </xdr:from>
    <xdr:to>
      <xdr:col>21</xdr:col>
      <xdr:colOff>52749</xdr:colOff>
      <xdr:row>71</xdr:row>
      <xdr:rowOff>884465</xdr:rowOff>
    </xdr:to>
    <xdr:sp macro="" textlink="">
      <xdr:nvSpPr>
        <xdr:cNvPr id="60" name="10 Rectángulo">
          <a:extLst>
            <a:ext uri="{FF2B5EF4-FFF2-40B4-BE49-F238E27FC236}">
              <a16:creationId xmlns:a16="http://schemas.microsoft.com/office/drawing/2014/main" id="{00000000-0008-0000-0F00-00003C000000}"/>
            </a:ext>
          </a:extLst>
        </xdr:cNvPr>
        <xdr:cNvSpPr/>
      </xdr:nvSpPr>
      <xdr:spPr>
        <a:xfrm>
          <a:off x="125320" y="8481252"/>
          <a:ext cx="14813643" cy="6731534"/>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210110</xdr:colOff>
      <xdr:row>41</xdr:row>
      <xdr:rowOff>14007</xdr:rowOff>
    </xdr:from>
    <xdr:to>
      <xdr:col>0</xdr:col>
      <xdr:colOff>398370</xdr:colOff>
      <xdr:row>43</xdr:row>
      <xdr:rowOff>0</xdr:rowOff>
    </xdr:to>
    <xdr:sp macro="" textlink="">
      <xdr:nvSpPr>
        <xdr:cNvPr id="62" name="25 Triángulo isósceles">
          <a:extLst>
            <a:ext uri="{FF2B5EF4-FFF2-40B4-BE49-F238E27FC236}">
              <a16:creationId xmlns:a16="http://schemas.microsoft.com/office/drawing/2014/main" id="{00000000-0008-0000-0F00-00003E000000}"/>
            </a:ext>
          </a:extLst>
        </xdr:cNvPr>
        <xdr:cNvSpPr/>
      </xdr:nvSpPr>
      <xdr:spPr>
        <a:xfrm rot="5400000">
          <a:off x="115140" y="8289271"/>
          <a:ext cx="378199" cy="188260"/>
        </a:xfrm>
        <a:prstGeom prst="triangle">
          <a:avLst/>
        </a:prstGeom>
        <a:solidFill>
          <a:srgbClr val="FFC00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210110</xdr:colOff>
      <xdr:row>72</xdr:row>
      <xdr:rowOff>168089</xdr:rowOff>
    </xdr:from>
    <xdr:to>
      <xdr:col>0</xdr:col>
      <xdr:colOff>398370</xdr:colOff>
      <xdr:row>74</xdr:row>
      <xdr:rowOff>154083</xdr:rowOff>
    </xdr:to>
    <xdr:sp macro="" textlink="">
      <xdr:nvSpPr>
        <xdr:cNvPr id="63" name="25 Triángulo isósceles">
          <a:extLst>
            <a:ext uri="{FF2B5EF4-FFF2-40B4-BE49-F238E27FC236}">
              <a16:creationId xmlns:a16="http://schemas.microsoft.com/office/drawing/2014/main" id="{00000000-0008-0000-0F00-00003F000000}"/>
            </a:ext>
          </a:extLst>
        </xdr:cNvPr>
        <xdr:cNvSpPr/>
      </xdr:nvSpPr>
      <xdr:spPr>
        <a:xfrm rot="5400000">
          <a:off x="115140" y="13934235"/>
          <a:ext cx="378200" cy="188260"/>
        </a:xfrm>
        <a:prstGeom prst="triangle">
          <a:avLst/>
        </a:prstGeom>
        <a:solidFill>
          <a:srgbClr val="FFC00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126</xdr:row>
      <xdr:rowOff>154080</xdr:rowOff>
    </xdr:from>
    <xdr:to>
      <xdr:col>22</xdr:col>
      <xdr:colOff>0</xdr:colOff>
      <xdr:row>127</xdr:row>
      <xdr:rowOff>73269</xdr:rowOff>
    </xdr:to>
    <xdr:sp macro="" textlink="">
      <xdr:nvSpPr>
        <xdr:cNvPr id="65" name="7 Rectángulo">
          <a:extLst>
            <a:ext uri="{FF2B5EF4-FFF2-40B4-BE49-F238E27FC236}">
              <a16:creationId xmlns:a16="http://schemas.microsoft.com/office/drawing/2014/main" id="{00000000-0008-0000-0F00-000041000000}"/>
            </a:ext>
          </a:extLst>
        </xdr:cNvPr>
        <xdr:cNvSpPr/>
      </xdr:nvSpPr>
      <xdr:spPr>
        <a:xfrm>
          <a:off x="0" y="26592061"/>
          <a:ext cx="16070385" cy="114573"/>
        </a:xfrm>
        <a:prstGeom prst="rect">
          <a:avLst/>
        </a:prstGeom>
        <a:solidFill>
          <a:srgbClr val="92D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70037</xdr:colOff>
      <xdr:row>0</xdr:row>
      <xdr:rowOff>168088</xdr:rowOff>
    </xdr:from>
    <xdr:to>
      <xdr:col>7</xdr:col>
      <xdr:colOff>308161</xdr:colOff>
      <xdr:row>2</xdr:row>
      <xdr:rowOff>135044</xdr:rowOff>
    </xdr:to>
    <xdr:pic>
      <xdr:nvPicPr>
        <xdr:cNvPr id="67" name="66 Imagen">
          <a:extLst>
            <a:ext uri="{FF2B5EF4-FFF2-40B4-BE49-F238E27FC236}">
              <a16:creationId xmlns:a16="http://schemas.microsoft.com/office/drawing/2014/main" id="{00000000-0008-0000-0F00-000043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330699" y="168088"/>
          <a:ext cx="3333749" cy="359162"/>
        </a:xfrm>
        <a:prstGeom prst="rect">
          <a:avLst/>
        </a:prstGeom>
      </xdr:spPr>
    </xdr:pic>
    <xdr:clientData/>
  </xdr:twoCellAnchor>
  <xdr:twoCellAnchor editAs="oneCell">
    <xdr:from>
      <xdr:col>18</xdr:col>
      <xdr:colOff>271363</xdr:colOff>
      <xdr:row>6</xdr:row>
      <xdr:rowOff>132817</xdr:rowOff>
    </xdr:from>
    <xdr:to>
      <xdr:col>20</xdr:col>
      <xdr:colOff>451503</xdr:colOff>
      <xdr:row>8</xdr:row>
      <xdr:rowOff>135917</xdr:rowOff>
    </xdr:to>
    <xdr:pic>
      <xdr:nvPicPr>
        <xdr:cNvPr id="49" name="61 Imagen">
          <a:extLst>
            <a:ext uri="{FF2B5EF4-FFF2-40B4-BE49-F238E27FC236}">
              <a16:creationId xmlns:a16="http://schemas.microsoft.com/office/drawing/2014/main" id="{00000000-0008-0000-0F00-000031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3498124" y="1301794"/>
          <a:ext cx="2117612" cy="392759"/>
        </a:xfrm>
        <a:prstGeom prst="rect">
          <a:avLst/>
        </a:prstGeom>
      </xdr:spPr>
    </xdr:pic>
    <xdr:clientData/>
  </xdr:twoCellAnchor>
  <xdr:twoCellAnchor>
    <xdr:from>
      <xdr:col>0</xdr:col>
      <xdr:colOff>173867</xdr:colOff>
      <xdr:row>75</xdr:row>
      <xdr:rowOff>84044</xdr:rowOff>
    </xdr:from>
    <xdr:to>
      <xdr:col>21</xdr:col>
      <xdr:colOff>63499</xdr:colOff>
      <xdr:row>122</xdr:row>
      <xdr:rowOff>14008</xdr:rowOff>
    </xdr:to>
    <xdr:sp macro="" textlink="">
      <xdr:nvSpPr>
        <xdr:cNvPr id="43" name="10 Rectángulo">
          <a:extLst>
            <a:ext uri="{FF2B5EF4-FFF2-40B4-BE49-F238E27FC236}">
              <a16:creationId xmlns:a16="http://schemas.microsoft.com/office/drawing/2014/main" id="{00000000-0008-0000-0F00-00002B000000}"/>
            </a:ext>
          </a:extLst>
        </xdr:cNvPr>
        <xdr:cNvSpPr/>
      </xdr:nvSpPr>
      <xdr:spPr>
        <a:xfrm>
          <a:off x="173867" y="14343529"/>
          <a:ext cx="16222206" cy="9679082"/>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0</a:t>
          </a:r>
        </a:p>
      </xdr:txBody>
    </xdr:sp>
    <xdr:clientData/>
  </xdr:twoCellAnchor>
  <xdr:twoCellAnchor editAs="absolute">
    <xdr:from>
      <xdr:col>14</xdr:col>
      <xdr:colOff>0</xdr:colOff>
      <xdr:row>35</xdr:row>
      <xdr:rowOff>0</xdr:rowOff>
    </xdr:from>
    <xdr:to>
      <xdr:col>16384</xdr:col>
      <xdr:colOff>827084</xdr:colOff>
      <xdr:row>37</xdr:row>
      <xdr:rowOff>32555</xdr:rowOff>
    </xdr:to>
    <xdr:sp macro="" textlink="">
      <xdr:nvSpPr>
        <xdr:cNvPr id="47" name="CustomShape 1">
          <a:extLst>
            <a:ext uri="{FF2B5EF4-FFF2-40B4-BE49-F238E27FC236}">
              <a16:creationId xmlns:a16="http://schemas.microsoft.com/office/drawing/2014/main" id="{CA6E0E1B-1D90-A045-9053-FB64C7B5ED64}"/>
            </a:ext>
          </a:extLst>
        </xdr:cNvPr>
        <xdr:cNvSpPr/>
      </xdr:nvSpPr>
      <xdr:spPr>
        <a:xfrm>
          <a:off x="10302875" y="6810375"/>
          <a:ext cx="8875709"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editAs="absolute">
    <xdr:from>
      <xdr:col>0</xdr:col>
      <xdr:colOff>396875</xdr:colOff>
      <xdr:row>71</xdr:row>
      <xdr:rowOff>412750</xdr:rowOff>
    </xdr:from>
    <xdr:to>
      <xdr:col>17</xdr:col>
      <xdr:colOff>185734</xdr:colOff>
      <xdr:row>71</xdr:row>
      <xdr:rowOff>826305</xdr:rowOff>
    </xdr:to>
    <xdr:sp macro="" textlink="">
      <xdr:nvSpPr>
        <xdr:cNvPr id="51" name="CustomShape 1">
          <a:extLst>
            <a:ext uri="{FF2B5EF4-FFF2-40B4-BE49-F238E27FC236}">
              <a16:creationId xmlns:a16="http://schemas.microsoft.com/office/drawing/2014/main" id="{A5291D1E-1D02-6B4E-BEC2-4C68EEBC945D}"/>
            </a:ext>
          </a:extLst>
        </xdr:cNvPr>
        <xdr:cNvSpPr/>
      </xdr:nvSpPr>
      <xdr:spPr>
        <a:xfrm>
          <a:off x="396875" y="14652625"/>
          <a:ext cx="13536609"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editAs="absolute">
    <xdr:from>
      <xdr:col>0</xdr:col>
      <xdr:colOff>206375</xdr:colOff>
      <xdr:row>122</xdr:row>
      <xdr:rowOff>111125</xdr:rowOff>
    </xdr:from>
    <xdr:to>
      <xdr:col>16</xdr:col>
      <xdr:colOff>1185859</xdr:colOff>
      <xdr:row>124</xdr:row>
      <xdr:rowOff>143680</xdr:rowOff>
    </xdr:to>
    <xdr:sp macro="" textlink="">
      <xdr:nvSpPr>
        <xdr:cNvPr id="52" name="CustomShape 1">
          <a:extLst>
            <a:ext uri="{FF2B5EF4-FFF2-40B4-BE49-F238E27FC236}">
              <a16:creationId xmlns:a16="http://schemas.microsoft.com/office/drawing/2014/main" id="{BC1372AE-04A5-0343-A3BC-5231E08EC92C}"/>
            </a:ext>
          </a:extLst>
        </xdr:cNvPr>
        <xdr:cNvSpPr/>
      </xdr:nvSpPr>
      <xdr:spPr>
        <a:xfrm>
          <a:off x="206375" y="25193625"/>
          <a:ext cx="13536609"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editAs="oneCell">
    <xdr:from>
      <xdr:col>8</xdr:col>
      <xdr:colOff>142875</xdr:colOff>
      <xdr:row>94</xdr:row>
      <xdr:rowOff>149679</xdr:rowOff>
    </xdr:from>
    <xdr:to>
      <xdr:col>12</xdr:col>
      <xdr:colOff>733425</xdr:colOff>
      <xdr:row>121</xdr:row>
      <xdr:rowOff>176893</xdr:rowOff>
    </xdr:to>
    <xdr:pic>
      <xdr:nvPicPr>
        <xdr:cNvPr id="6" name="Imagen 5">
          <a:extLst>
            <a:ext uri="{FF2B5EF4-FFF2-40B4-BE49-F238E27FC236}">
              <a16:creationId xmlns:a16="http://schemas.microsoft.com/office/drawing/2014/main" id="{2B55A9B3-05DA-1B41-A6DA-D6D951402C6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932589" y="19961679"/>
          <a:ext cx="3257550" cy="5170714"/>
        </a:xfrm>
        <a:prstGeom prst="rect">
          <a:avLst/>
        </a:prstGeom>
      </xdr:spPr>
    </xdr:pic>
    <xdr:clientData/>
  </xdr:twoCellAnchor>
  <xdr:twoCellAnchor editAs="oneCell">
    <xdr:from>
      <xdr:col>12</xdr:col>
      <xdr:colOff>733425</xdr:colOff>
      <xdr:row>94</xdr:row>
      <xdr:rowOff>122464</xdr:rowOff>
    </xdr:from>
    <xdr:to>
      <xdr:col>16</xdr:col>
      <xdr:colOff>396875</xdr:colOff>
      <xdr:row>122</xdr:row>
      <xdr:rowOff>13607</xdr:rowOff>
    </xdr:to>
    <xdr:pic>
      <xdr:nvPicPr>
        <xdr:cNvPr id="16" name="Imagen 15">
          <a:extLst>
            <a:ext uri="{FF2B5EF4-FFF2-40B4-BE49-F238E27FC236}">
              <a16:creationId xmlns:a16="http://schemas.microsoft.com/office/drawing/2014/main" id="{6E93F78E-B613-3D47-B859-7CA8A51A8DA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8190139" y="19934464"/>
          <a:ext cx="3187700" cy="5225143"/>
        </a:xfrm>
        <a:prstGeom prst="rect">
          <a:avLst/>
        </a:prstGeom>
      </xdr:spPr>
    </xdr:pic>
    <xdr:clientData/>
  </xdr:twoCellAnchor>
  <xdr:twoCellAnchor editAs="oneCell">
    <xdr:from>
      <xdr:col>16</xdr:col>
      <xdr:colOff>460375</xdr:colOff>
      <xdr:row>94</xdr:row>
      <xdr:rowOff>122464</xdr:rowOff>
    </xdr:from>
    <xdr:to>
      <xdr:col>19</xdr:col>
      <xdr:colOff>365125</xdr:colOff>
      <xdr:row>122</xdr:row>
      <xdr:rowOff>27214</xdr:rowOff>
    </xdr:to>
    <xdr:pic>
      <xdr:nvPicPr>
        <xdr:cNvPr id="17" name="Imagen 16">
          <a:extLst>
            <a:ext uri="{FF2B5EF4-FFF2-40B4-BE49-F238E27FC236}">
              <a16:creationId xmlns:a16="http://schemas.microsoft.com/office/drawing/2014/main" id="{0C667BA6-0354-3144-AD5E-C23EA82C3E6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441339" y="19934464"/>
          <a:ext cx="3320143" cy="5238750"/>
        </a:xfrm>
        <a:prstGeom prst="rect">
          <a:avLst/>
        </a:prstGeom>
      </xdr:spPr>
    </xdr:pic>
    <xdr:clientData/>
  </xdr:twoCellAnchor>
  <xdr:twoCellAnchor editAs="oneCell">
    <xdr:from>
      <xdr:col>0</xdr:col>
      <xdr:colOff>435429</xdr:colOff>
      <xdr:row>64</xdr:row>
      <xdr:rowOff>464002</xdr:rowOff>
    </xdr:from>
    <xdr:to>
      <xdr:col>13</xdr:col>
      <xdr:colOff>462643</xdr:colOff>
      <xdr:row>71</xdr:row>
      <xdr:rowOff>326572</xdr:rowOff>
    </xdr:to>
    <mc:AlternateContent xmlns:mc="http://schemas.openxmlformats.org/markup-compatibility/2006" xmlns:a14="http://schemas.microsoft.com/office/drawing/2010/main">
      <mc:Choice Requires="a14">
        <xdr:graphicFrame macro="">
          <xdr:nvGraphicFramePr>
            <xdr:cNvPr id="11" name="Localidad 4">
              <a:extLst>
                <a:ext uri="{FF2B5EF4-FFF2-40B4-BE49-F238E27FC236}">
                  <a16:creationId xmlns:a16="http://schemas.microsoft.com/office/drawing/2014/main" id="{00000000-0008-0000-0F00-00000B000000}"/>
                </a:ext>
              </a:extLst>
            </xdr:cNvPr>
            <xdr:cNvGraphicFramePr/>
          </xdr:nvGraphicFramePr>
          <xdr:xfrm>
            <a:off x="0" y="0"/>
            <a:ext cx="0" cy="0"/>
          </xdr:xfrm>
          <a:graphic>
            <a:graphicData uri="http://schemas.microsoft.com/office/drawing/2010/slicer">
              <sle:slicer xmlns:sle="http://schemas.microsoft.com/office/drawing/2010/slicer" name="Localidad 4"/>
            </a:graphicData>
          </a:graphic>
        </xdr:graphicFrame>
      </mc:Choice>
      <mc:Fallback xmlns="">
        <xdr:sp macro="" textlink="">
          <xdr:nvSpPr>
            <xdr:cNvPr id="0" name=""/>
            <xdr:cNvSpPr>
              <a:spLocks noTextEdit="1"/>
            </xdr:cNvSpPr>
          </xdr:nvSpPr>
          <xdr:spPr>
            <a:xfrm>
              <a:off x="435429" y="12798877"/>
              <a:ext cx="9393464" cy="1767570"/>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19</xdr:col>
      <xdr:colOff>227344</xdr:colOff>
      <xdr:row>0</xdr:row>
      <xdr:rowOff>107287</xdr:rowOff>
    </xdr:from>
    <xdr:to>
      <xdr:col>20</xdr:col>
      <xdr:colOff>523875</xdr:colOff>
      <xdr:row>4</xdr:row>
      <xdr:rowOff>131309</xdr:rowOff>
    </xdr:to>
    <xdr:grpSp>
      <xdr:nvGrpSpPr>
        <xdr:cNvPr id="21" name="Group 22">
          <a:extLst>
            <a:ext uri="{FF2B5EF4-FFF2-40B4-BE49-F238E27FC236}">
              <a16:creationId xmlns:a16="http://schemas.microsoft.com/office/drawing/2014/main" id="{00000000-0008-0000-0F00-000015000000}"/>
            </a:ext>
          </a:extLst>
        </xdr:cNvPr>
        <xdr:cNvGrpSpPr/>
      </xdr:nvGrpSpPr>
      <xdr:grpSpPr>
        <a:xfrm>
          <a:off x="14623701" y="107287"/>
          <a:ext cx="1017710" cy="786022"/>
          <a:chOff x="12070592" y="119880"/>
          <a:chExt cx="1021936" cy="768739"/>
        </a:xfrm>
      </xdr:grpSpPr>
      <xdr:pic>
        <xdr:nvPicPr>
          <xdr:cNvPr id="22" name="19 Imagen">
            <a:hlinkClick xmlns:r="http://schemas.openxmlformats.org/officeDocument/2006/relationships" r:id="rId15" tooltip=" "/>
            <a:extLst>
              <a:ext uri="{FF2B5EF4-FFF2-40B4-BE49-F238E27FC236}">
                <a16:creationId xmlns:a16="http://schemas.microsoft.com/office/drawing/2014/main" id="{00000000-0008-0000-0F00-000016000000}"/>
              </a:ext>
            </a:extLst>
          </xdr:cNvPr>
          <xdr:cNvPicPr/>
        </xdr:nvPicPr>
        <xdr:blipFill>
          <a:blip xmlns:r="http://schemas.openxmlformats.org/officeDocument/2006/relationships" r:embed="rId16"/>
          <a:stretch>
            <a:fillRect/>
          </a:stretch>
        </xdr:blipFill>
        <xdr:spPr>
          <a:xfrm>
            <a:off x="12070592" y="119880"/>
            <a:ext cx="1021936" cy="768739"/>
          </a:xfrm>
          <a:prstGeom prst="rect">
            <a:avLst/>
          </a:prstGeom>
        </xdr:spPr>
      </xdr:pic>
      <xdr:sp macro="" textlink="">
        <xdr:nvSpPr>
          <xdr:cNvPr id="23" name="CustomShape 1">
            <a:hlinkClick xmlns:r="http://schemas.openxmlformats.org/officeDocument/2006/relationships" r:id="rId15" tooltip=" "/>
            <a:extLst>
              <a:ext uri="{FF2B5EF4-FFF2-40B4-BE49-F238E27FC236}">
                <a16:creationId xmlns:a16="http://schemas.microsoft.com/office/drawing/2014/main" id="{00000000-0008-0000-0F00-000017000000}"/>
              </a:ext>
            </a:extLst>
          </xdr:cNvPr>
          <xdr:cNvSpPr/>
        </xdr:nvSpPr>
        <xdr:spPr>
          <a:xfrm>
            <a:off x="12139676" y="188912"/>
            <a:ext cx="575219" cy="254769"/>
          </a:xfrm>
          <a:prstGeom prst="rect">
            <a:avLst/>
          </a:prstGeom>
        </xdr:spPr>
        <xdr:txBody>
          <a:bodyPr lIns="90000" tIns="45000" rIns="90000" bIns="45000"/>
          <a:lstStyle/>
          <a:p>
            <a:r>
              <a:rPr lang="es-CO" sz="1100" b="1">
                <a:solidFill>
                  <a:srgbClr val="FFFFFF"/>
                </a:solidFill>
                <a:latin typeface="Calibri"/>
              </a:rPr>
              <a:t>Inicio</a:t>
            </a:r>
            <a:endParaRPr/>
          </a:p>
        </xdr:txBody>
      </xdr:sp>
    </xdr:grpSp>
    <xdr:clientData/>
  </xdr:twoCellAnchor>
  <xdr:twoCellAnchor>
    <xdr:from>
      <xdr:col>2</xdr:col>
      <xdr:colOff>71437</xdr:colOff>
      <xdr:row>2</xdr:row>
      <xdr:rowOff>95250</xdr:rowOff>
    </xdr:from>
    <xdr:to>
      <xdr:col>8</xdr:col>
      <xdr:colOff>7112</xdr:colOff>
      <xdr:row>4</xdr:row>
      <xdr:rowOff>53691</xdr:rowOff>
    </xdr:to>
    <xdr:sp macro="" textlink="">
      <xdr:nvSpPr>
        <xdr:cNvPr id="44" name="CuadroTexto 43">
          <a:extLst>
            <a:ext uri="{FF2B5EF4-FFF2-40B4-BE49-F238E27FC236}">
              <a16:creationId xmlns:a16="http://schemas.microsoft.com/office/drawing/2014/main" id="{392D1AA1-0995-49A0-9ECD-83B9B195F961}"/>
            </a:ext>
          </a:extLst>
        </xdr:cNvPr>
        <xdr:cNvSpPr txBox="1"/>
      </xdr:nvSpPr>
      <xdr:spPr>
        <a:xfrm>
          <a:off x="1345406" y="476250"/>
          <a:ext cx="3448019" cy="339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solidFill>
                <a:schemeClr val="bg1">
                  <a:lumMod val="50000"/>
                </a:schemeClr>
              </a:solidFill>
              <a:latin typeface="Gill Sans MT" panose="020B0502020104020203" pitchFamily="34" charset="0"/>
            </a:rPr>
            <a:t>Corte de información:</a:t>
          </a:r>
          <a:r>
            <a:rPr lang="es-CO" sz="1400" baseline="0">
              <a:solidFill>
                <a:schemeClr val="bg1">
                  <a:lumMod val="50000"/>
                </a:schemeClr>
              </a:solidFill>
              <a:latin typeface="Gill Sans MT" panose="020B0502020104020203" pitchFamily="34" charset="0"/>
            </a:rPr>
            <a:t> 31 de diciembre 2020</a:t>
          </a:r>
          <a:endParaRPr lang="es-CO" sz="1400">
            <a:solidFill>
              <a:schemeClr val="bg1">
                <a:lumMod val="50000"/>
              </a:schemeClr>
            </a:solidFill>
            <a:latin typeface="Gill Sans MT" panose="020B0502020104020203" pitchFamily="34" charset="0"/>
          </a:endParaRPr>
        </a:p>
      </xdr:txBody>
    </xdr:sp>
    <xdr:clientData/>
  </xdr:twoCellAnchor>
  <xdr:twoCellAnchor>
    <xdr:from>
      <xdr:col>18</xdr:col>
      <xdr:colOff>202406</xdr:colOff>
      <xdr:row>9</xdr:row>
      <xdr:rowOff>11906</xdr:rowOff>
    </xdr:from>
    <xdr:to>
      <xdr:col>21</xdr:col>
      <xdr:colOff>23813</xdr:colOff>
      <xdr:row>12</xdr:row>
      <xdr:rowOff>154781</xdr:rowOff>
    </xdr:to>
    <xdr:sp macro="" textlink="">
      <xdr:nvSpPr>
        <xdr:cNvPr id="18" name="Rectángulo 17">
          <a:extLst>
            <a:ext uri="{FF2B5EF4-FFF2-40B4-BE49-F238E27FC236}">
              <a16:creationId xmlns:a16="http://schemas.microsoft.com/office/drawing/2014/main" id="{29527B98-71B9-4563-BB6F-BF1041EDE484}"/>
            </a:ext>
          </a:extLst>
        </xdr:cNvPr>
        <xdr:cNvSpPr/>
      </xdr:nvSpPr>
      <xdr:spPr>
        <a:xfrm>
          <a:off x="13406437" y="1726406"/>
          <a:ext cx="2488407" cy="714375"/>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solidFill>
                <a:schemeClr val="bg1">
                  <a:lumMod val="50000"/>
                </a:schemeClr>
              </a:solidFill>
              <a:latin typeface="Bahnschrift SemiBold Condensed" panose="020B0502040204020203" pitchFamily="34" charset="0"/>
            </a:rPr>
            <a:t>13.076</a:t>
          </a:r>
          <a:r>
            <a:rPr lang="es-CO" sz="2400" baseline="0">
              <a:solidFill>
                <a:schemeClr val="bg1">
                  <a:lumMod val="50000"/>
                </a:schemeClr>
              </a:solidFill>
              <a:latin typeface="Bahnschrift SemiBold Condensed" panose="020B0502040204020203" pitchFamily="34" charset="0"/>
            </a:rPr>
            <a:t> Km - Carril</a:t>
          </a:r>
          <a:endParaRPr lang="es-CO" sz="2400">
            <a:solidFill>
              <a:schemeClr val="bg1">
                <a:lumMod val="50000"/>
              </a:schemeClr>
            </a:solidFill>
            <a:latin typeface="Bahnschrift SemiBold Condensed" panose="020B0502040204020203" pitchFamily="34" charset="0"/>
          </a:endParaRPr>
        </a:p>
      </xdr:txBody>
    </xdr:sp>
    <xdr:clientData/>
  </xdr:twoCellAnchor>
  <xdr:twoCellAnchor editAs="oneCell">
    <xdr:from>
      <xdr:col>2</xdr:col>
      <xdr:colOff>202405</xdr:colOff>
      <xdr:row>94</xdr:row>
      <xdr:rowOff>166689</xdr:rowOff>
    </xdr:from>
    <xdr:to>
      <xdr:col>8</xdr:col>
      <xdr:colOff>21446</xdr:colOff>
      <xdr:row>122</xdr:row>
      <xdr:rowOff>0</xdr:rowOff>
    </xdr:to>
    <xdr:pic>
      <xdr:nvPicPr>
        <xdr:cNvPr id="5" name="Imagen 4">
          <a:extLst>
            <a:ext uri="{FF2B5EF4-FFF2-40B4-BE49-F238E27FC236}">
              <a16:creationId xmlns:a16="http://schemas.microsoft.com/office/drawing/2014/main" id="{BAC2C95A-042F-407A-83B2-AEE7C27E4E06}"/>
            </a:ext>
          </a:extLst>
        </xdr:cNvPr>
        <xdr:cNvPicPr>
          <a:picLocks noChangeAspect="1"/>
        </xdr:cNvPicPr>
      </xdr:nvPicPr>
      <xdr:blipFill rotWithShape="1">
        <a:blip xmlns:r="http://schemas.openxmlformats.org/officeDocument/2006/relationships" r:embed="rId17"/>
        <a:srcRect l="23063" t="16658" r="46004" b="5499"/>
        <a:stretch/>
      </xdr:blipFill>
      <xdr:spPr>
        <a:xfrm>
          <a:off x="1476374" y="19966783"/>
          <a:ext cx="3331385" cy="51673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30</xdr:row>
      <xdr:rowOff>83343</xdr:rowOff>
    </xdr:from>
    <xdr:to>
      <xdr:col>15</xdr:col>
      <xdr:colOff>562989</xdr:colOff>
      <xdr:row>65548</xdr:row>
      <xdr:rowOff>59530</xdr:rowOff>
    </xdr:to>
    <xdr:pic>
      <xdr:nvPicPr>
        <xdr:cNvPr id="24" name="Imagen 23">
          <a:extLst>
            <a:ext uri="{FF2B5EF4-FFF2-40B4-BE49-F238E27FC236}">
              <a16:creationId xmlns:a16="http://schemas.microsoft.com/office/drawing/2014/main" id="{547B04C5-4919-834D-84B1-AC5FD7DEB8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012906" y="5798343"/>
          <a:ext cx="4718271" cy="7227093"/>
        </a:xfrm>
        <a:prstGeom prst="rect">
          <a:avLst/>
        </a:prstGeom>
      </xdr:spPr>
    </xdr:pic>
    <xdr:clientData/>
  </xdr:twoCellAnchor>
  <xdr:twoCellAnchor editAs="absolute">
    <xdr:from>
      <xdr:col>0</xdr:col>
      <xdr:colOff>39700</xdr:colOff>
      <xdr:row>5</xdr:row>
      <xdr:rowOff>13300</xdr:rowOff>
    </xdr:from>
    <xdr:to>
      <xdr:col>16</xdr:col>
      <xdr:colOff>335934</xdr:colOff>
      <xdr:row>5</xdr:row>
      <xdr:rowOff>88900</xdr:rowOff>
    </xdr:to>
    <xdr:sp macro="" textlink="">
      <xdr:nvSpPr>
        <xdr:cNvPr id="2" name="CustomShape 1">
          <a:extLst>
            <a:ext uri="{FF2B5EF4-FFF2-40B4-BE49-F238E27FC236}">
              <a16:creationId xmlns:a16="http://schemas.microsoft.com/office/drawing/2014/main" id="{00000000-0008-0000-0600-000002000000}"/>
            </a:ext>
          </a:extLst>
        </xdr:cNvPr>
        <xdr:cNvSpPr/>
      </xdr:nvSpPr>
      <xdr:spPr>
        <a:xfrm>
          <a:off x="39700" y="965800"/>
          <a:ext cx="15002834" cy="75600"/>
        </a:xfrm>
        <a:prstGeom prst="rect">
          <a:avLst/>
        </a:prstGeom>
        <a:solidFill>
          <a:srgbClr val="92D050"/>
        </a:solidFill>
      </xdr:spPr>
    </xdr:sp>
    <xdr:clientData/>
  </xdr:twoCellAnchor>
  <xdr:twoCellAnchor editAs="absolute">
    <xdr:from>
      <xdr:col>2</xdr:col>
      <xdr:colOff>852672</xdr:colOff>
      <xdr:row>61</xdr:row>
      <xdr:rowOff>1821</xdr:rowOff>
    </xdr:from>
    <xdr:to>
      <xdr:col>2</xdr:col>
      <xdr:colOff>1068672</xdr:colOff>
      <xdr:row>62</xdr:row>
      <xdr:rowOff>62802</xdr:rowOff>
    </xdr:to>
    <xdr:sp macro="" textlink="">
      <xdr:nvSpPr>
        <xdr:cNvPr id="4" name="CustomShape 1">
          <a:extLst>
            <a:ext uri="{FF2B5EF4-FFF2-40B4-BE49-F238E27FC236}">
              <a16:creationId xmlns:a16="http://schemas.microsoft.com/office/drawing/2014/main" id="{00000000-0008-0000-0600-000004000000}"/>
            </a:ext>
          </a:extLst>
        </xdr:cNvPr>
        <xdr:cNvSpPr/>
      </xdr:nvSpPr>
      <xdr:spPr>
        <a:xfrm>
          <a:off x="2700522" y="12112290"/>
          <a:ext cx="216000" cy="259495"/>
        </a:xfrm>
        <a:prstGeom prst="rect">
          <a:avLst/>
        </a:prstGeom>
      </xdr:spPr>
      <xdr:txBody>
        <a:bodyPr wrap="none" lIns="90000" tIns="45000" rIns="90000" bIns="45000"/>
        <a:lstStyle/>
        <a:p>
          <a:pPr>
            <a:lnSpc>
              <a:spcPct val="100000"/>
            </a:lnSpc>
          </a:pPr>
          <a:r>
            <a:rPr lang="es-CO" sz="1100">
              <a:solidFill>
                <a:srgbClr val="000000"/>
              </a:solidFill>
              <a:latin typeface="Calibri"/>
            </a:rPr>
            <a:t> </a:t>
          </a:r>
          <a:endParaRPr/>
        </a:p>
      </xdr:txBody>
    </xdr:sp>
    <xdr:clientData/>
  </xdr:twoCellAnchor>
  <xdr:twoCellAnchor editAs="absolute">
    <xdr:from>
      <xdr:col>0</xdr:col>
      <xdr:colOff>285840</xdr:colOff>
      <xdr:row>27</xdr:row>
      <xdr:rowOff>52920</xdr:rowOff>
    </xdr:from>
    <xdr:to>
      <xdr:col>4</xdr:col>
      <xdr:colOff>146161</xdr:colOff>
      <xdr:row>29</xdr:row>
      <xdr:rowOff>142200</xdr:rowOff>
    </xdr:to>
    <xdr:pic>
      <xdr:nvPicPr>
        <xdr:cNvPr id="10" name="35 Imagen">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5840" y="5196420"/>
          <a:ext cx="4079896" cy="470280"/>
        </a:xfrm>
        <a:prstGeom prst="rect">
          <a:avLst/>
        </a:prstGeom>
      </xdr:spPr>
    </xdr:pic>
    <xdr:clientData/>
  </xdr:twoCellAnchor>
  <xdr:twoCellAnchor editAs="absolute">
    <xdr:from>
      <xdr:col>0</xdr:col>
      <xdr:colOff>368295</xdr:colOff>
      <xdr:row>29</xdr:row>
      <xdr:rowOff>152584</xdr:rowOff>
    </xdr:from>
    <xdr:to>
      <xdr:col>16</xdr:col>
      <xdr:colOff>58222</xdr:colOff>
      <xdr:row>29</xdr:row>
      <xdr:rowOff>161584</xdr:rowOff>
    </xdr:to>
    <xdr:sp macro="" textlink="">
      <xdr:nvSpPr>
        <xdr:cNvPr id="11" name="Line 1">
          <a:extLst>
            <a:ext uri="{FF2B5EF4-FFF2-40B4-BE49-F238E27FC236}">
              <a16:creationId xmlns:a16="http://schemas.microsoft.com/office/drawing/2014/main" id="{00000000-0008-0000-0600-00000B000000}"/>
            </a:ext>
          </a:extLst>
        </xdr:cNvPr>
        <xdr:cNvSpPr/>
      </xdr:nvSpPr>
      <xdr:spPr>
        <a:xfrm flipV="1">
          <a:off x="368295" y="5677084"/>
          <a:ext cx="12567727" cy="9000"/>
        </a:xfrm>
        <a:prstGeom prst="line">
          <a:avLst/>
        </a:prstGeom>
        <a:ln w="6480">
          <a:solidFill>
            <a:srgbClr val="808080"/>
          </a:solidFill>
          <a:custDash>
            <a:ds d="140000" sp="105000"/>
          </a:custDash>
          <a:miter/>
        </a:ln>
      </xdr:spPr>
    </xdr:sp>
    <xdr:clientData/>
  </xdr:twoCellAnchor>
  <xdr:twoCellAnchor editAs="absolute">
    <xdr:from>
      <xdr:col>0</xdr:col>
      <xdr:colOff>0</xdr:colOff>
      <xdr:row>65549</xdr:row>
      <xdr:rowOff>82826</xdr:rowOff>
    </xdr:from>
    <xdr:to>
      <xdr:col>17</xdr:col>
      <xdr:colOff>0</xdr:colOff>
      <xdr:row>65549</xdr:row>
      <xdr:rowOff>127000</xdr:rowOff>
    </xdr:to>
    <xdr:sp macro="" textlink="">
      <xdr:nvSpPr>
        <xdr:cNvPr id="14" name="CustomShape 1">
          <a:extLst>
            <a:ext uri="{FF2B5EF4-FFF2-40B4-BE49-F238E27FC236}">
              <a16:creationId xmlns:a16="http://schemas.microsoft.com/office/drawing/2014/main" id="{00000000-0008-0000-0600-00000E000000}"/>
            </a:ext>
          </a:extLst>
        </xdr:cNvPr>
        <xdr:cNvSpPr/>
      </xdr:nvSpPr>
      <xdr:spPr>
        <a:xfrm flipV="1">
          <a:off x="0" y="13234737"/>
          <a:ext cx="13244763" cy="52230"/>
        </a:xfrm>
        <a:prstGeom prst="rect">
          <a:avLst/>
        </a:prstGeom>
        <a:solidFill>
          <a:srgbClr val="92D050"/>
        </a:solidFill>
      </xdr:spPr>
    </xdr:sp>
    <xdr:clientData/>
  </xdr:twoCellAnchor>
  <xdr:twoCellAnchor editAs="absolute">
    <xdr:from>
      <xdr:col>2</xdr:col>
      <xdr:colOff>1250216</xdr:colOff>
      <xdr:row>65551</xdr:row>
      <xdr:rowOff>132639</xdr:rowOff>
    </xdr:from>
    <xdr:to>
      <xdr:col>12</xdr:col>
      <xdr:colOff>129537</xdr:colOff>
      <xdr:row>65554</xdr:row>
      <xdr:rowOff>57147</xdr:rowOff>
    </xdr:to>
    <xdr:sp macro="" textlink="">
      <xdr:nvSpPr>
        <xdr:cNvPr id="15" name="CustomShape 1">
          <a:extLst>
            <a:ext uri="{FF2B5EF4-FFF2-40B4-BE49-F238E27FC236}">
              <a16:creationId xmlns:a16="http://schemas.microsoft.com/office/drawing/2014/main" id="{00000000-0008-0000-0600-00000F000000}"/>
            </a:ext>
          </a:extLst>
        </xdr:cNvPr>
        <xdr:cNvSpPr/>
      </xdr:nvSpPr>
      <xdr:spPr>
        <a:xfrm>
          <a:off x="3095058" y="13439670"/>
          <a:ext cx="6990611" cy="493898"/>
        </a:xfrm>
        <a:prstGeom prst="rect">
          <a:avLst/>
        </a:prstGeom>
      </xdr:spPr>
      <xdr:txBody>
        <a:bodyPr wrap="none" lIns="90000" tIns="45000" rIns="90000" bIns="45000"/>
        <a:lstStyle/>
        <a:p>
          <a:r>
            <a:rPr lang="es-CO" sz="2400" b="1">
              <a:solidFill>
                <a:srgbClr val="808080"/>
              </a:solidFill>
              <a:latin typeface="Gill Sans MT Condensed"/>
            </a:rPr>
            <a:t>Subdirección General de Desarrollo Urbano - Dirección Técnica Estratégica</a:t>
          </a:r>
          <a:endParaRPr/>
        </a:p>
      </xdr:txBody>
    </xdr:sp>
    <xdr:clientData/>
  </xdr:twoCellAnchor>
  <xdr:twoCellAnchor>
    <xdr:from>
      <xdr:col>1</xdr:col>
      <xdr:colOff>339397</xdr:colOff>
      <xdr:row>0</xdr:row>
      <xdr:rowOff>164223</xdr:rowOff>
    </xdr:from>
    <xdr:to>
      <xdr:col>2</xdr:col>
      <xdr:colOff>799224</xdr:colOff>
      <xdr:row>4</xdr:row>
      <xdr:rowOff>21855</xdr:rowOff>
    </xdr:to>
    <xdr:pic>
      <xdr:nvPicPr>
        <xdr:cNvPr id="17" name="20 Imagen">
          <a:extLst>
            <a:ext uri="{FF2B5EF4-FFF2-40B4-BE49-F238E27FC236}">
              <a16:creationId xmlns:a16="http://schemas.microsoft.com/office/drawing/2014/main" id="{00000000-0008-0000-0600-000011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072931" y="164223"/>
          <a:ext cx="1576552" cy="602115"/>
        </a:xfrm>
        <a:prstGeom prst="rect">
          <a:avLst/>
        </a:prstGeom>
      </xdr:spPr>
    </xdr:pic>
    <xdr:clientData/>
  </xdr:twoCellAnchor>
  <xdr:twoCellAnchor>
    <xdr:from>
      <xdr:col>0</xdr:col>
      <xdr:colOff>0</xdr:colOff>
      <xdr:row>7</xdr:row>
      <xdr:rowOff>0</xdr:rowOff>
    </xdr:from>
    <xdr:to>
      <xdr:col>17</xdr:col>
      <xdr:colOff>765</xdr:colOff>
      <xdr:row>24</xdr:row>
      <xdr:rowOff>120431</xdr:rowOff>
    </xdr:to>
    <xdr:graphicFrame macro="">
      <xdr:nvGraphicFramePr>
        <xdr:cNvPr id="18" name="Gráfico 27">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44</xdr:row>
      <xdr:rowOff>55282</xdr:rowOff>
    </xdr:from>
    <xdr:to>
      <xdr:col>5</xdr:col>
      <xdr:colOff>1291440</xdr:colOff>
      <xdr:row>61</xdr:row>
      <xdr:rowOff>6809</xdr:rowOff>
    </xdr:to>
    <xdr:graphicFrame macro="">
      <xdr:nvGraphicFramePr>
        <xdr:cNvPr id="23" name="16 Gráfico">
          <a:extLst>
            <a:ext uri="{FF2B5EF4-FFF2-40B4-BE49-F238E27FC236}">
              <a16:creationId xmlns:a16="http://schemas.microsoft.com/office/drawing/2014/main" id="{00000000-0008-0000-06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514570</xdr:colOff>
      <xdr:row>60</xdr:row>
      <xdr:rowOff>145092</xdr:rowOff>
    </xdr:from>
    <xdr:to>
      <xdr:col>5</xdr:col>
      <xdr:colOff>328449</xdr:colOff>
      <xdr:row>65545</xdr:row>
      <xdr:rowOff>109483</xdr:rowOff>
    </xdr:to>
    <xdr:sp macro="" textlink="$C$40">
      <xdr:nvSpPr>
        <xdr:cNvPr id="21" name="TextBox 4">
          <a:extLst>
            <a:ext uri="{FF2B5EF4-FFF2-40B4-BE49-F238E27FC236}">
              <a16:creationId xmlns:a16="http://schemas.microsoft.com/office/drawing/2014/main" id="{00000000-0008-0000-0600-000015000000}"/>
            </a:ext>
          </a:extLst>
        </xdr:cNvPr>
        <xdr:cNvSpPr txBox="1"/>
      </xdr:nvSpPr>
      <xdr:spPr>
        <a:xfrm>
          <a:off x="1248104" y="12166299"/>
          <a:ext cx="4455948" cy="4461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580AEB34-7790-432B-8D11-6E0D0C0AE239}" type="TxLink">
            <a:rPr lang="en-US" sz="2400" b="1" i="0" u="none" strike="noStrike">
              <a:solidFill>
                <a:schemeClr val="tx1">
                  <a:lumMod val="65000"/>
                  <a:lumOff val="35000"/>
                </a:schemeClr>
              </a:solidFill>
              <a:latin typeface="Gill Sans MT" panose="020B0502020104020203" pitchFamily="34" charset="0"/>
              <a:cs typeface="Calibri"/>
            </a:rPr>
            <a:pPr algn="ctr"/>
            <a:t>13  Teusaquillo</a:t>
          </a:fld>
          <a:endParaRPr lang="en-US" sz="4400" b="1">
            <a:solidFill>
              <a:schemeClr val="tx1">
                <a:lumMod val="65000"/>
                <a:lumOff val="35000"/>
              </a:schemeClr>
            </a:solidFill>
            <a:latin typeface="Gill Sans MT" panose="020B0502020104020203" pitchFamily="34" charset="0"/>
          </a:endParaRPr>
        </a:p>
      </xdr:txBody>
    </xdr:sp>
    <xdr:clientData/>
  </xdr:twoCellAnchor>
  <xdr:twoCellAnchor editAs="oneCell">
    <xdr:from>
      <xdr:col>0</xdr:col>
      <xdr:colOff>87586</xdr:colOff>
      <xdr:row>0</xdr:row>
      <xdr:rowOff>175172</xdr:rowOff>
    </xdr:from>
    <xdr:to>
      <xdr:col>1</xdr:col>
      <xdr:colOff>273422</xdr:colOff>
      <xdr:row>4</xdr:row>
      <xdr:rowOff>16180</xdr:rowOff>
    </xdr:to>
    <xdr:pic>
      <xdr:nvPicPr>
        <xdr:cNvPr id="26" name="25 Imagen">
          <a:extLst>
            <a:ext uri="{FF2B5EF4-FFF2-40B4-BE49-F238E27FC236}">
              <a16:creationId xmlns:a16="http://schemas.microsoft.com/office/drawing/2014/main" id="{00000000-0008-0000-0600-00001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87586" y="175172"/>
          <a:ext cx="919370" cy="585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10026</xdr:colOff>
      <xdr:row>0</xdr:row>
      <xdr:rowOff>0</xdr:rowOff>
    </xdr:from>
    <xdr:to>
      <xdr:col>17</xdr:col>
      <xdr:colOff>0</xdr:colOff>
      <xdr:row>65555</xdr:row>
      <xdr:rowOff>0</xdr:rowOff>
    </xdr:to>
    <xdr:sp macro="" textlink="">
      <xdr:nvSpPr>
        <xdr:cNvPr id="8" name="7 Rectángulo">
          <a:extLst>
            <a:ext uri="{FF2B5EF4-FFF2-40B4-BE49-F238E27FC236}">
              <a16:creationId xmlns:a16="http://schemas.microsoft.com/office/drawing/2014/main" id="{00000000-0008-0000-0600-000008000000}"/>
            </a:ext>
          </a:extLst>
        </xdr:cNvPr>
        <xdr:cNvSpPr/>
      </xdr:nvSpPr>
      <xdr:spPr>
        <a:xfrm>
          <a:off x="10026" y="0"/>
          <a:ext cx="13234737" cy="140669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absolute">
    <xdr:from>
      <xdr:col>1</xdr:col>
      <xdr:colOff>104252</xdr:colOff>
      <xdr:row>23</xdr:row>
      <xdr:rowOff>171101</xdr:rowOff>
    </xdr:from>
    <xdr:to>
      <xdr:col>15</xdr:col>
      <xdr:colOff>610661</xdr:colOff>
      <xdr:row>26</xdr:row>
      <xdr:rowOff>13156</xdr:rowOff>
    </xdr:to>
    <xdr:sp macro="" textlink="">
      <xdr:nvSpPr>
        <xdr:cNvPr id="25" name="CustomShape 1">
          <a:extLst>
            <a:ext uri="{FF2B5EF4-FFF2-40B4-BE49-F238E27FC236}">
              <a16:creationId xmlns:a16="http://schemas.microsoft.com/office/drawing/2014/main" id="{00000000-0008-0000-0600-000019000000}"/>
            </a:ext>
          </a:extLst>
        </xdr:cNvPr>
        <xdr:cNvSpPr/>
      </xdr:nvSpPr>
      <xdr:spPr>
        <a:xfrm>
          <a:off x="942452" y="4552601"/>
          <a:ext cx="13536609"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efecto de redondeo.</a:t>
          </a:r>
          <a:endParaRPr sz="1050"/>
        </a:p>
      </xdr:txBody>
    </xdr:sp>
    <xdr:clientData/>
  </xdr:twoCellAnchor>
  <xdr:twoCellAnchor editAs="absolute">
    <xdr:from>
      <xdr:col>0</xdr:col>
      <xdr:colOff>698501</xdr:colOff>
      <xdr:row>65545</xdr:row>
      <xdr:rowOff>165100</xdr:rowOff>
    </xdr:from>
    <xdr:to>
      <xdr:col>8</xdr:col>
      <xdr:colOff>635001</xdr:colOff>
      <xdr:row>65548</xdr:row>
      <xdr:rowOff>7155</xdr:rowOff>
    </xdr:to>
    <xdr:sp macro="" textlink="">
      <xdr:nvSpPr>
        <xdr:cNvPr id="30" name="CustomShape 1">
          <a:extLst>
            <a:ext uri="{FF2B5EF4-FFF2-40B4-BE49-F238E27FC236}">
              <a16:creationId xmlns:a16="http://schemas.microsoft.com/office/drawing/2014/main" id="{96F8EBEE-D8D5-984C-B228-6BBBE72B8EE5}"/>
            </a:ext>
          </a:extLst>
        </xdr:cNvPr>
        <xdr:cNvSpPr/>
      </xdr:nvSpPr>
      <xdr:spPr>
        <a:xfrm>
          <a:off x="698501" y="12458700"/>
          <a:ext cx="8242300" cy="413555"/>
        </a:xfrm>
        <a:prstGeom prst="rect">
          <a:avLst/>
        </a:prstGeom>
      </xdr:spPr>
      <xdr:txBody>
        <a:bodyPr lIns="90000" tIns="45000" rIns="90000" bIns="45000"/>
        <a:lstStyle/>
        <a:p>
          <a:r>
            <a:rPr lang="es-CO" sz="900">
              <a:solidFill>
                <a:srgbClr val="808080"/>
              </a:solidFill>
              <a:latin typeface="Gill Sans MT"/>
            </a:rPr>
            <a:t>Fuente: Sistema de información geográfica –SIGIDU-. Diciembre 31 de 2020.</a:t>
          </a:r>
          <a:endParaRPr sz="1050"/>
        </a:p>
        <a:p>
          <a:r>
            <a:rPr lang="es-CO" sz="900">
              <a:solidFill>
                <a:srgbClr val="808080"/>
              </a:solidFill>
              <a:latin typeface="Gill Sans MT"/>
            </a:rPr>
            <a:t>Las cifras presentadas en la gráfica pueden diferir de las fuentes originales de los datos por por efecto de redondeo.</a:t>
          </a:r>
          <a:endParaRPr sz="1050"/>
        </a:p>
      </xdr:txBody>
    </xdr:sp>
    <xdr:clientData/>
  </xdr:twoCellAnchor>
  <xdr:twoCellAnchor editAs="oneCell">
    <xdr:from>
      <xdr:col>0</xdr:col>
      <xdr:colOff>405742</xdr:colOff>
      <xdr:row>30</xdr:row>
      <xdr:rowOff>187325</xdr:rowOff>
    </xdr:from>
    <xdr:to>
      <xdr:col>8</xdr:col>
      <xdr:colOff>426983</xdr:colOff>
      <xdr:row>38</xdr:row>
      <xdr:rowOff>10949</xdr:rowOff>
    </xdr:to>
    <mc:AlternateContent xmlns:mc="http://schemas.openxmlformats.org/markup-compatibility/2006" xmlns:a14="http://schemas.microsoft.com/office/drawing/2010/main">
      <mc:Choice Requires="a14">
        <xdr:graphicFrame macro="">
          <xdr:nvGraphicFramePr>
            <xdr:cNvPr id="22" name="Localidad">
              <a:extLst>
                <a:ext uri="{FF2B5EF4-FFF2-40B4-BE49-F238E27FC236}">
                  <a16:creationId xmlns:a16="http://schemas.microsoft.com/office/drawing/2014/main" id="{00000000-0008-0000-0600-000016000000}"/>
                </a:ext>
              </a:extLst>
            </xdr:cNvPr>
            <xdr:cNvGraphicFramePr/>
          </xdr:nvGraphicFramePr>
          <xdr:xfrm>
            <a:off x="0" y="0"/>
            <a:ext cx="0" cy="0"/>
          </xdr:xfrm>
          <a:graphic>
            <a:graphicData uri="http://schemas.microsoft.com/office/drawing/2010/slicer">
              <sle:slicer xmlns:sle="http://schemas.microsoft.com/office/drawing/2010/slicer" name="Localidad"/>
            </a:graphicData>
          </a:graphic>
        </xdr:graphicFrame>
      </mc:Choice>
      <mc:Fallback xmlns="">
        <xdr:sp macro="" textlink="">
          <xdr:nvSpPr>
            <xdr:cNvPr id="0" name=""/>
            <xdr:cNvSpPr>
              <a:spLocks noTextEdit="1"/>
            </xdr:cNvSpPr>
          </xdr:nvSpPr>
          <xdr:spPr>
            <a:xfrm>
              <a:off x="405742" y="5902325"/>
              <a:ext cx="8323866" cy="1807999"/>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14</xdr:col>
      <xdr:colOff>665616</xdr:colOff>
      <xdr:row>0</xdr:row>
      <xdr:rowOff>119880</xdr:rowOff>
    </xdr:from>
    <xdr:to>
      <xdr:col>16</xdr:col>
      <xdr:colOff>223612</xdr:colOff>
      <xdr:row>4</xdr:row>
      <xdr:rowOff>137880</xdr:rowOff>
    </xdr:to>
    <xdr:grpSp>
      <xdr:nvGrpSpPr>
        <xdr:cNvPr id="5" name="Group 5">
          <a:extLst>
            <a:ext uri="{FF2B5EF4-FFF2-40B4-BE49-F238E27FC236}">
              <a16:creationId xmlns:a16="http://schemas.microsoft.com/office/drawing/2014/main" id="{00000000-0008-0000-0600-000005000000}"/>
            </a:ext>
          </a:extLst>
        </xdr:cNvPr>
        <xdr:cNvGrpSpPr/>
      </xdr:nvGrpSpPr>
      <xdr:grpSpPr>
        <a:xfrm>
          <a:off x="12095616" y="119880"/>
          <a:ext cx="1034371" cy="780000"/>
          <a:chOff x="12070592" y="119880"/>
          <a:chExt cx="1021936" cy="768739"/>
        </a:xfrm>
      </xdr:grpSpPr>
      <xdr:pic>
        <xdr:nvPicPr>
          <xdr:cNvPr id="6" name="19 Imagen">
            <a:hlinkClick xmlns:r="http://schemas.openxmlformats.org/officeDocument/2006/relationships" r:id="rId7" tooltip=" "/>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8"/>
          <a:stretch>
            <a:fillRect/>
          </a:stretch>
        </xdr:blipFill>
        <xdr:spPr>
          <a:xfrm>
            <a:off x="12070592" y="119880"/>
            <a:ext cx="1021936" cy="768739"/>
          </a:xfrm>
          <a:prstGeom prst="rect">
            <a:avLst/>
          </a:prstGeom>
        </xdr:spPr>
      </xdr:pic>
      <xdr:sp macro="" textlink="">
        <xdr:nvSpPr>
          <xdr:cNvPr id="7" name="CustomShape 1">
            <a:hlinkClick xmlns:r="http://schemas.openxmlformats.org/officeDocument/2006/relationships" r:id="rId7" tooltip=" "/>
            <a:extLst>
              <a:ext uri="{FF2B5EF4-FFF2-40B4-BE49-F238E27FC236}">
                <a16:creationId xmlns:a16="http://schemas.microsoft.com/office/drawing/2014/main" id="{00000000-0008-0000-0600-000007000000}"/>
              </a:ext>
            </a:extLst>
          </xdr:cNvPr>
          <xdr:cNvSpPr/>
        </xdr:nvSpPr>
        <xdr:spPr>
          <a:xfrm>
            <a:off x="12139676" y="188912"/>
            <a:ext cx="575219" cy="254769"/>
          </a:xfrm>
          <a:prstGeom prst="rect">
            <a:avLst/>
          </a:prstGeom>
        </xdr:spPr>
        <xdr:txBody>
          <a:bodyPr lIns="90000" tIns="45000" rIns="90000" bIns="45000"/>
          <a:lstStyle/>
          <a:p>
            <a:r>
              <a:rPr lang="es-CO" sz="1100" b="1">
                <a:solidFill>
                  <a:srgbClr val="FFFFFF"/>
                </a:solidFill>
                <a:latin typeface="Calibri"/>
              </a:rPr>
              <a:t>Inicio</a:t>
            </a:r>
            <a:endParaRPr/>
          </a:p>
        </xdr:txBody>
      </xdr:sp>
    </xdr:grpSp>
    <xdr:clientData/>
  </xdr:twoCellAnchor>
  <xdr:twoCellAnchor>
    <xdr:from>
      <xdr:col>4</xdr:col>
      <xdr:colOff>1008856</xdr:colOff>
      <xdr:row>1</xdr:row>
      <xdr:rowOff>139700</xdr:rowOff>
    </xdr:from>
    <xdr:to>
      <xdr:col>10</xdr:col>
      <xdr:colOff>206344</xdr:colOff>
      <xdr:row>3</xdr:row>
      <xdr:rowOff>98141</xdr:rowOff>
    </xdr:to>
    <xdr:sp macro="" textlink="">
      <xdr:nvSpPr>
        <xdr:cNvPr id="28" name="CuadroTexto 27">
          <a:extLst>
            <a:ext uri="{FF2B5EF4-FFF2-40B4-BE49-F238E27FC236}">
              <a16:creationId xmlns:a16="http://schemas.microsoft.com/office/drawing/2014/main" id="{9C3B561B-B86E-4B92-9362-279758BCF668}"/>
            </a:ext>
          </a:extLst>
        </xdr:cNvPr>
        <xdr:cNvSpPr txBox="1"/>
      </xdr:nvSpPr>
      <xdr:spPr>
        <a:xfrm>
          <a:off x="5235575" y="330200"/>
          <a:ext cx="3448019" cy="339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solidFill>
                <a:schemeClr val="bg1">
                  <a:lumMod val="50000"/>
                </a:schemeClr>
              </a:solidFill>
              <a:latin typeface="Gill Sans MT" panose="020B0502020104020203" pitchFamily="34" charset="0"/>
            </a:rPr>
            <a:t>Corte de información:</a:t>
          </a:r>
          <a:r>
            <a:rPr lang="es-CO" sz="1400" baseline="0">
              <a:solidFill>
                <a:schemeClr val="bg1">
                  <a:lumMod val="50000"/>
                </a:schemeClr>
              </a:solidFill>
              <a:latin typeface="Gill Sans MT" panose="020B0502020104020203" pitchFamily="34" charset="0"/>
            </a:rPr>
            <a:t> 31 de diciembre 2020</a:t>
          </a:r>
          <a:endParaRPr lang="es-CO" sz="1400">
            <a:solidFill>
              <a:schemeClr val="bg1">
                <a:lumMod val="50000"/>
              </a:schemeClr>
            </a:solidFill>
            <a:latin typeface="Gill Sans MT" panose="020B0502020104020203"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6</xdr:row>
      <xdr:rowOff>99263</xdr:rowOff>
    </xdr:from>
    <xdr:to>
      <xdr:col>21</xdr:col>
      <xdr:colOff>0</xdr:colOff>
      <xdr:row>7</xdr:row>
      <xdr:rowOff>21166</xdr:rowOff>
    </xdr:to>
    <xdr:sp macro="" textlink="">
      <xdr:nvSpPr>
        <xdr:cNvPr id="2" name="13 Rectángulo">
          <a:extLst>
            <a:ext uri="{FF2B5EF4-FFF2-40B4-BE49-F238E27FC236}">
              <a16:creationId xmlns:a16="http://schemas.microsoft.com/office/drawing/2014/main" id="{00000000-0008-0000-0700-000002000000}"/>
            </a:ext>
          </a:extLst>
        </xdr:cNvPr>
        <xdr:cNvSpPr/>
      </xdr:nvSpPr>
      <xdr:spPr>
        <a:xfrm>
          <a:off x="0" y="1411596"/>
          <a:ext cx="26712333" cy="112403"/>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79</xdr:row>
      <xdr:rowOff>54429</xdr:rowOff>
    </xdr:from>
    <xdr:to>
      <xdr:col>21</xdr:col>
      <xdr:colOff>0</xdr:colOff>
      <xdr:row>79</xdr:row>
      <xdr:rowOff>161187</xdr:rowOff>
    </xdr:to>
    <xdr:sp macro="" textlink="">
      <xdr:nvSpPr>
        <xdr:cNvPr id="4" name="7 Rectángulo">
          <a:extLst>
            <a:ext uri="{FF2B5EF4-FFF2-40B4-BE49-F238E27FC236}">
              <a16:creationId xmlns:a16="http://schemas.microsoft.com/office/drawing/2014/main" id="{00000000-0008-0000-0700-000004000000}"/>
            </a:ext>
          </a:extLst>
        </xdr:cNvPr>
        <xdr:cNvSpPr/>
      </xdr:nvSpPr>
      <xdr:spPr>
        <a:xfrm>
          <a:off x="0" y="23445108"/>
          <a:ext cx="22574250" cy="106758"/>
        </a:xfrm>
        <a:prstGeom prst="rect">
          <a:avLst/>
        </a:prstGeom>
        <a:solidFill>
          <a:srgbClr val="92D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222920</xdr:colOff>
      <xdr:row>402</xdr:row>
      <xdr:rowOff>60411</xdr:rowOff>
    </xdr:from>
    <xdr:ext cx="9165138" cy="586443"/>
    <xdr:sp macro="" textlink="">
      <xdr:nvSpPr>
        <xdr:cNvPr id="5" name="33 CuadroTexto">
          <a:extLst>
            <a:ext uri="{FF2B5EF4-FFF2-40B4-BE49-F238E27FC236}">
              <a16:creationId xmlns:a16="http://schemas.microsoft.com/office/drawing/2014/main" id="{00000000-0008-0000-0700-000005000000}"/>
            </a:ext>
          </a:extLst>
        </xdr:cNvPr>
        <xdr:cNvSpPr txBox="1"/>
      </xdr:nvSpPr>
      <xdr:spPr>
        <a:xfrm>
          <a:off x="6835991" y="23641590"/>
          <a:ext cx="9165138" cy="586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3200" b="1">
              <a:solidFill>
                <a:schemeClr val="tx1">
                  <a:lumMod val="50000"/>
                  <a:lumOff val="50000"/>
                </a:schemeClr>
              </a:solidFill>
              <a:latin typeface="Gill Sans MT Condensed" panose="020B0506020104020203" pitchFamily="34" charset="0"/>
            </a:rPr>
            <a:t>Subdirección General de Desarrollo</a:t>
          </a:r>
          <a:r>
            <a:rPr lang="es-CO" sz="3200" b="1" baseline="0">
              <a:solidFill>
                <a:schemeClr val="tx1">
                  <a:lumMod val="50000"/>
                  <a:lumOff val="50000"/>
                </a:schemeClr>
              </a:solidFill>
              <a:latin typeface="Gill Sans MT Condensed" panose="020B0506020104020203" pitchFamily="34" charset="0"/>
            </a:rPr>
            <a:t> Urbano - Dirección Técnica Estratégica</a:t>
          </a:r>
          <a:endParaRPr lang="es-CO" sz="3200" b="1">
            <a:solidFill>
              <a:schemeClr val="tx1">
                <a:lumMod val="50000"/>
                <a:lumOff val="50000"/>
              </a:schemeClr>
            </a:solidFill>
            <a:latin typeface="Gill Sans MT Condensed" panose="020B0506020104020203" pitchFamily="34" charset="0"/>
          </a:endParaRPr>
        </a:p>
      </xdr:txBody>
    </xdr:sp>
    <xdr:clientData/>
  </xdr:oneCellAnchor>
  <xdr:twoCellAnchor>
    <xdr:from>
      <xdr:col>1</xdr:col>
      <xdr:colOff>12701</xdr:colOff>
      <xdr:row>9</xdr:row>
      <xdr:rowOff>287548</xdr:rowOff>
    </xdr:from>
    <xdr:to>
      <xdr:col>19</xdr:col>
      <xdr:colOff>638628</xdr:colOff>
      <xdr:row>36</xdr:row>
      <xdr:rowOff>27215</xdr:rowOff>
    </xdr:to>
    <xdr:sp macro="" textlink="">
      <xdr:nvSpPr>
        <xdr:cNvPr id="8" name="10 Rectángulo">
          <a:extLst>
            <a:ext uri="{FF2B5EF4-FFF2-40B4-BE49-F238E27FC236}">
              <a16:creationId xmlns:a16="http://schemas.microsoft.com/office/drawing/2014/main" id="{00000000-0008-0000-0700-000008000000}"/>
            </a:ext>
          </a:extLst>
        </xdr:cNvPr>
        <xdr:cNvSpPr/>
      </xdr:nvSpPr>
      <xdr:spPr>
        <a:xfrm>
          <a:off x="264305" y="2462123"/>
          <a:ext cx="22048191" cy="7952734"/>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194454</xdr:colOff>
      <xdr:row>7</xdr:row>
      <xdr:rowOff>191461</xdr:rowOff>
    </xdr:from>
    <xdr:to>
      <xdr:col>2</xdr:col>
      <xdr:colOff>2048345</xdr:colOff>
      <xdr:row>9</xdr:row>
      <xdr:rowOff>191462</xdr:rowOff>
    </xdr:to>
    <xdr:pic>
      <xdr:nvPicPr>
        <xdr:cNvPr id="11" name="Imagen 35">
          <a:extLst>
            <a:ext uri="{FF2B5EF4-FFF2-40B4-BE49-F238E27FC236}">
              <a16:creationId xmlns:a16="http://schemas.microsoft.com/office/drawing/2014/main" id="{00000000-0008-0000-0700-00000B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10541" b="17715"/>
        <a:stretch/>
      </xdr:blipFill>
      <xdr:spPr>
        <a:xfrm>
          <a:off x="446058" y="1754999"/>
          <a:ext cx="2141438" cy="611038"/>
        </a:xfrm>
        <a:prstGeom prst="rect">
          <a:avLst/>
        </a:prstGeom>
      </xdr:spPr>
    </xdr:pic>
    <xdr:clientData/>
  </xdr:twoCellAnchor>
  <xdr:twoCellAnchor>
    <xdr:from>
      <xdr:col>0</xdr:col>
      <xdr:colOff>240260</xdr:colOff>
      <xdr:row>7</xdr:row>
      <xdr:rowOff>473360</xdr:rowOff>
    </xdr:from>
    <xdr:to>
      <xdr:col>1</xdr:col>
      <xdr:colOff>127064</xdr:colOff>
      <xdr:row>9</xdr:row>
      <xdr:rowOff>17972</xdr:rowOff>
    </xdr:to>
    <xdr:sp macro="" textlink="">
      <xdr:nvSpPr>
        <xdr:cNvPr id="12" name="25 Triángulo isósceles">
          <a:extLst>
            <a:ext uri="{FF2B5EF4-FFF2-40B4-BE49-F238E27FC236}">
              <a16:creationId xmlns:a16="http://schemas.microsoft.com/office/drawing/2014/main" id="{00000000-0008-0000-0700-00000C000000}"/>
            </a:ext>
          </a:extLst>
        </xdr:cNvPr>
        <xdr:cNvSpPr/>
      </xdr:nvSpPr>
      <xdr:spPr>
        <a:xfrm rot="5400000">
          <a:off x="231639" y="2045519"/>
          <a:ext cx="155649" cy="138408"/>
        </a:xfrm>
        <a:prstGeom prst="triangle">
          <a:avLst/>
        </a:prstGeom>
        <a:solidFill>
          <a:srgbClr val="92D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248913</xdr:colOff>
      <xdr:row>2</xdr:row>
      <xdr:rowOff>57110</xdr:rowOff>
    </xdr:from>
    <xdr:to>
      <xdr:col>2</xdr:col>
      <xdr:colOff>1152738</xdr:colOff>
      <xdr:row>5</xdr:row>
      <xdr:rowOff>362628</xdr:rowOff>
    </xdr:to>
    <xdr:pic>
      <xdr:nvPicPr>
        <xdr:cNvPr id="19" name="19 Imagen">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48913" y="289943"/>
          <a:ext cx="1538825" cy="877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2009042</xdr:colOff>
      <xdr:row>42</xdr:row>
      <xdr:rowOff>164612</xdr:rowOff>
    </xdr:from>
    <xdr:to>
      <xdr:col>5</xdr:col>
      <xdr:colOff>1270520</xdr:colOff>
      <xdr:row>46</xdr:row>
      <xdr:rowOff>127651</xdr:rowOff>
    </xdr:to>
    <xdr:pic>
      <xdr:nvPicPr>
        <xdr:cNvPr id="23" name="Imagen 31">
          <a:extLst>
            <a:ext uri="{FF2B5EF4-FFF2-40B4-BE49-F238E27FC236}">
              <a16:creationId xmlns:a16="http://schemas.microsoft.com/office/drawing/2014/main" id="{00000000-0008-0000-0700-000017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47326" r="-1"/>
        <a:stretch/>
      </xdr:blipFill>
      <xdr:spPr>
        <a:xfrm>
          <a:off x="2546350" y="9872785"/>
          <a:ext cx="4166635" cy="744580"/>
        </a:xfrm>
        <a:prstGeom prst="rect">
          <a:avLst/>
        </a:prstGeom>
      </xdr:spPr>
    </xdr:pic>
    <xdr:clientData/>
  </xdr:twoCellAnchor>
  <xdr:twoCellAnchor>
    <xdr:from>
      <xdr:col>1</xdr:col>
      <xdr:colOff>63501</xdr:colOff>
      <xdr:row>46</xdr:row>
      <xdr:rowOff>114300</xdr:rowOff>
    </xdr:from>
    <xdr:to>
      <xdr:col>19</xdr:col>
      <xdr:colOff>268654</xdr:colOff>
      <xdr:row>73</xdr:row>
      <xdr:rowOff>174625</xdr:rowOff>
    </xdr:to>
    <xdr:sp macro="" textlink="">
      <xdr:nvSpPr>
        <xdr:cNvPr id="24" name="10 Rectángulo">
          <a:extLst>
            <a:ext uri="{FF2B5EF4-FFF2-40B4-BE49-F238E27FC236}">
              <a16:creationId xmlns:a16="http://schemas.microsoft.com/office/drawing/2014/main" id="{00000000-0008-0000-0700-000018000000}"/>
            </a:ext>
          </a:extLst>
        </xdr:cNvPr>
        <xdr:cNvSpPr/>
      </xdr:nvSpPr>
      <xdr:spPr>
        <a:xfrm>
          <a:off x="317501" y="11830050"/>
          <a:ext cx="21620528" cy="10648950"/>
        </a:xfrm>
        <a:prstGeom prst="rect">
          <a:avLst/>
        </a:prstGeom>
        <a:noFill/>
        <a:ln w="952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246295</xdr:colOff>
      <xdr:row>42</xdr:row>
      <xdr:rowOff>139701</xdr:rowOff>
    </xdr:from>
    <xdr:to>
      <xdr:col>2</xdr:col>
      <xdr:colOff>1934797</xdr:colOff>
      <xdr:row>45</xdr:row>
      <xdr:rowOff>165099</xdr:rowOff>
    </xdr:to>
    <xdr:pic>
      <xdr:nvPicPr>
        <xdr:cNvPr id="25" name="Imagen 35">
          <a:extLst>
            <a:ext uri="{FF2B5EF4-FFF2-40B4-BE49-F238E27FC236}">
              <a16:creationId xmlns:a16="http://schemas.microsoft.com/office/drawing/2014/main" id="{00000000-0008-0000-0700-00001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10540" r="8205" b="19210"/>
        <a:stretch/>
      </xdr:blipFill>
      <xdr:spPr>
        <a:xfrm>
          <a:off x="503470" y="9664701"/>
          <a:ext cx="1963506" cy="596899"/>
        </a:xfrm>
        <a:prstGeom prst="rect">
          <a:avLst/>
        </a:prstGeom>
      </xdr:spPr>
    </xdr:pic>
    <xdr:clientData/>
  </xdr:twoCellAnchor>
  <xdr:twoCellAnchor>
    <xdr:from>
      <xdr:col>1</xdr:col>
      <xdr:colOff>38100</xdr:colOff>
      <xdr:row>44</xdr:row>
      <xdr:rowOff>40600</xdr:rowOff>
    </xdr:from>
    <xdr:to>
      <xdr:col>1</xdr:col>
      <xdr:colOff>178904</xdr:colOff>
      <xdr:row>45</xdr:row>
      <xdr:rowOff>12629</xdr:rowOff>
    </xdr:to>
    <xdr:sp macro="" textlink="">
      <xdr:nvSpPr>
        <xdr:cNvPr id="26" name="25 Triángulo isósceles">
          <a:extLst>
            <a:ext uri="{FF2B5EF4-FFF2-40B4-BE49-F238E27FC236}">
              <a16:creationId xmlns:a16="http://schemas.microsoft.com/office/drawing/2014/main" id="{00000000-0008-0000-0700-00001A000000}"/>
            </a:ext>
          </a:extLst>
        </xdr:cNvPr>
        <xdr:cNvSpPr/>
      </xdr:nvSpPr>
      <xdr:spPr>
        <a:xfrm rot="5400000">
          <a:off x="284412" y="9957463"/>
          <a:ext cx="162529" cy="140804"/>
        </a:xfrm>
        <a:prstGeom prst="triangle">
          <a:avLst/>
        </a:prstGeom>
        <a:solidFill>
          <a:srgbClr val="92D050"/>
        </a:solidFill>
        <a:ln>
          <a:no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1213137</xdr:colOff>
      <xdr:row>2</xdr:row>
      <xdr:rowOff>102419</xdr:rowOff>
    </xdr:from>
    <xdr:to>
      <xdr:col>3</xdr:col>
      <xdr:colOff>1077349</xdr:colOff>
      <xdr:row>5</xdr:row>
      <xdr:rowOff>407246</xdr:rowOff>
    </xdr:to>
    <xdr:grpSp>
      <xdr:nvGrpSpPr>
        <xdr:cNvPr id="18" name="17 Grupo">
          <a:extLst>
            <a:ext uri="{FF2B5EF4-FFF2-40B4-BE49-F238E27FC236}">
              <a16:creationId xmlns:a16="http://schemas.microsoft.com/office/drawing/2014/main" id="{00000000-0008-0000-0700-000012000000}"/>
            </a:ext>
          </a:extLst>
        </xdr:cNvPr>
        <xdr:cNvGrpSpPr/>
      </xdr:nvGrpSpPr>
      <xdr:grpSpPr>
        <a:xfrm>
          <a:off x="1765587" y="350069"/>
          <a:ext cx="2607412" cy="876327"/>
          <a:chOff x="1368623" y="176031"/>
          <a:chExt cx="1970153" cy="738268"/>
        </a:xfrm>
      </xdr:grpSpPr>
      <xdr:pic>
        <xdr:nvPicPr>
          <xdr:cNvPr id="6" name="13 Imagen">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382643" y="176031"/>
            <a:ext cx="1956133" cy="352552"/>
          </a:xfrm>
          <a:prstGeom prst="rect">
            <a:avLst/>
          </a:prstGeom>
        </xdr:spPr>
      </xdr:pic>
      <xdr:pic>
        <xdr:nvPicPr>
          <xdr:cNvPr id="31" name="13 Imagen">
            <a:extLst>
              <a:ext uri="{FF2B5EF4-FFF2-40B4-BE49-F238E27FC236}">
                <a16:creationId xmlns:a16="http://schemas.microsoft.com/office/drawing/2014/main" id="{00000000-0008-0000-0700-00001F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t="-402"/>
          <a:stretch/>
        </xdr:blipFill>
        <xdr:spPr>
          <a:xfrm>
            <a:off x="1368623" y="524109"/>
            <a:ext cx="1962589" cy="390190"/>
          </a:xfrm>
          <a:prstGeom prst="rect">
            <a:avLst/>
          </a:prstGeom>
        </xdr:spPr>
      </xdr:pic>
    </xdr:grpSp>
    <xdr:clientData/>
  </xdr:twoCellAnchor>
  <xdr:twoCellAnchor>
    <xdr:from>
      <xdr:col>18</xdr:col>
      <xdr:colOff>467264</xdr:colOff>
      <xdr:row>1</xdr:row>
      <xdr:rowOff>4083</xdr:rowOff>
    </xdr:from>
    <xdr:to>
      <xdr:col>19</xdr:col>
      <xdr:colOff>639431</xdr:colOff>
      <xdr:row>5</xdr:row>
      <xdr:rowOff>485236</xdr:rowOff>
    </xdr:to>
    <xdr:grpSp>
      <xdr:nvGrpSpPr>
        <xdr:cNvPr id="28" name="Group 22">
          <a:extLst>
            <a:ext uri="{FF2B5EF4-FFF2-40B4-BE49-F238E27FC236}">
              <a16:creationId xmlns:a16="http://schemas.microsoft.com/office/drawing/2014/main" id="{00000000-0008-0000-0700-00001C000000}"/>
            </a:ext>
          </a:extLst>
        </xdr:cNvPr>
        <xdr:cNvGrpSpPr/>
      </xdr:nvGrpSpPr>
      <xdr:grpSpPr>
        <a:xfrm>
          <a:off x="21841364" y="61233"/>
          <a:ext cx="1334217" cy="1243153"/>
          <a:chOff x="12070592" y="119880"/>
          <a:chExt cx="1021936" cy="768739"/>
        </a:xfrm>
      </xdr:grpSpPr>
      <xdr:pic>
        <xdr:nvPicPr>
          <xdr:cNvPr id="29" name="19 Imagen">
            <a:hlinkClick xmlns:r="http://schemas.openxmlformats.org/officeDocument/2006/relationships" r:id="rId6" tooltip=" "/>
            <a:extLst>
              <a:ext uri="{FF2B5EF4-FFF2-40B4-BE49-F238E27FC236}">
                <a16:creationId xmlns:a16="http://schemas.microsoft.com/office/drawing/2014/main" id="{00000000-0008-0000-0700-00001D000000}"/>
              </a:ext>
            </a:extLst>
          </xdr:cNvPr>
          <xdr:cNvPicPr/>
        </xdr:nvPicPr>
        <xdr:blipFill>
          <a:blip xmlns:r="http://schemas.openxmlformats.org/officeDocument/2006/relationships" r:embed="rId7"/>
          <a:stretch>
            <a:fillRect/>
          </a:stretch>
        </xdr:blipFill>
        <xdr:spPr>
          <a:xfrm>
            <a:off x="12070592" y="119880"/>
            <a:ext cx="1021936" cy="768739"/>
          </a:xfrm>
          <a:prstGeom prst="rect">
            <a:avLst/>
          </a:prstGeom>
        </xdr:spPr>
      </xdr:pic>
      <xdr:sp macro="" textlink="">
        <xdr:nvSpPr>
          <xdr:cNvPr id="30" name="CustomShape 1">
            <a:hlinkClick xmlns:r="http://schemas.openxmlformats.org/officeDocument/2006/relationships" r:id="rId6" tooltip=" "/>
            <a:extLst>
              <a:ext uri="{FF2B5EF4-FFF2-40B4-BE49-F238E27FC236}">
                <a16:creationId xmlns:a16="http://schemas.microsoft.com/office/drawing/2014/main" id="{00000000-0008-0000-0700-00001E000000}"/>
              </a:ext>
            </a:extLst>
          </xdr:cNvPr>
          <xdr:cNvSpPr/>
        </xdr:nvSpPr>
        <xdr:spPr>
          <a:xfrm>
            <a:off x="12139676" y="188912"/>
            <a:ext cx="575219" cy="254769"/>
          </a:xfrm>
          <a:prstGeom prst="rect">
            <a:avLst/>
          </a:prstGeom>
        </xdr:spPr>
        <xdr:txBody>
          <a:bodyPr lIns="90000" tIns="45000" rIns="90000" bIns="45000"/>
          <a:lstStyle/>
          <a:p>
            <a:r>
              <a:rPr lang="es-CO" sz="1600" b="1">
                <a:solidFill>
                  <a:srgbClr val="FFFFFF"/>
                </a:solidFill>
                <a:latin typeface="Calibri"/>
              </a:rPr>
              <a:t>Inicio</a:t>
            </a:r>
            <a:endParaRPr sz="1600"/>
          </a:p>
        </xdr:txBody>
      </xdr:sp>
    </xdr:grpSp>
    <xdr:clientData/>
  </xdr:twoCellAnchor>
  <xdr:twoCellAnchor editAs="absolute">
    <xdr:from>
      <xdr:col>1</xdr:col>
      <xdr:colOff>0</xdr:colOff>
      <xdr:row>37</xdr:row>
      <xdr:rowOff>0</xdr:rowOff>
    </xdr:from>
    <xdr:to>
      <xdr:col>11</xdr:col>
      <xdr:colOff>307442</xdr:colOff>
      <xdr:row>40</xdr:row>
      <xdr:rowOff>21167</xdr:rowOff>
    </xdr:to>
    <xdr:sp macro="" textlink="">
      <xdr:nvSpPr>
        <xdr:cNvPr id="35" name="CustomShape 1">
          <a:extLst>
            <a:ext uri="{FF2B5EF4-FFF2-40B4-BE49-F238E27FC236}">
              <a16:creationId xmlns:a16="http://schemas.microsoft.com/office/drawing/2014/main" id="{8109B527-9886-D047-8A29-A418E44048BB}"/>
            </a:ext>
          </a:extLst>
        </xdr:cNvPr>
        <xdr:cNvSpPr/>
      </xdr:nvSpPr>
      <xdr:spPr>
        <a:xfrm>
          <a:off x="296333" y="10329333"/>
          <a:ext cx="13536609" cy="592667"/>
        </a:xfrm>
        <a:prstGeom prst="rect">
          <a:avLst/>
        </a:prstGeom>
      </xdr:spPr>
      <xdr:txBody>
        <a:bodyPr lIns="90000" tIns="45000" rIns="90000" bIns="45000"/>
        <a:lstStyle/>
        <a:p>
          <a:r>
            <a:rPr lang="es-CO" sz="1400">
              <a:solidFill>
                <a:srgbClr val="808080"/>
              </a:solidFill>
              <a:latin typeface="Gill Sans MT"/>
            </a:rPr>
            <a:t>Fuente: Sistema de información geográfica –SIGIDU-.Diciembre 31 de 2020.</a:t>
          </a:r>
          <a:endParaRPr sz="1800"/>
        </a:p>
        <a:p>
          <a:r>
            <a:rPr lang="es-CO" sz="1400">
              <a:solidFill>
                <a:srgbClr val="808080"/>
              </a:solidFill>
              <a:latin typeface="Gill Sans MT"/>
            </a:rPr>
            <a:t>Las cifras presentadas en la gráfica pueden diferir de las fuentes originales de los datos por efecto de redondeo.</a:t>
          </a:r>
          <a:endParaRPr sz="1800"/>
        </a:p>
      </xdr:txBody>
    </xdr:sp>
    <xdr:clientData/>
  </xdr:twoCellAnchor>
  <xdr:twoCellAnchor editAs="absolute">
    <xdr:from>
      <xdr:col>1</xdr:col>
      <xdr:colOff>245806</xdr:colOff>
      <xdr:row>74</xdr:row>
      <xdr:rowOff>81935</xdr:rowOff>
    </xdr:from>
    <xdr:to>
      <xdr:col>19</xdr:col>
      <xdr:colOff>327741</xdr:colOff>
      <xdr:row>77</xdr:row>
      <xdr:rowOff>145435</xdr:rowOff>
    </xdr:to>
    <xdr:sp macro="" textlink="">
      <xdr:nvSpPr>
        <xdr:cNvPr id="36" name="CustomShape 1">
          <a:extLst>
            <a:ext uri="{FF2B5EF4-FFF2-40B4-BE49-F238E27FC236}">
              <a16:creationId xmlns:a16="http://schemas.microsoft.com/office/drawing/2014/main" id="{AC3AB374-B17B-D648-AB39-00BCCF014F70}"/>
            </a:ext>
          </a:extLst>
        </xdr:cNvPr>
        <xdr:cNvSpPr/>
      </xdr:nvSpPr>
      <xdr:spPr>
        <a:xfrm>
          <a:off x="532580" y="23495000"/>
          <a:ext cx="25440967" cy="616564"/>
        </a:xfrm>
        <a:prstGeom prst="rect">
          <a:avLst/>
        </a:prstGeom>
      </xdr:spPr>
      <xdr:txBody>
        <a:bodyPr lIns="90000" tIns="45000" rIns="90000" bIns="45000"/>
        <a:lstStyle/>
        <a:p>
          <a:pPr algn="ctr"/>
          <a:r>
            <a:rPr lang="es-CO" sz="1400">
              <a:solidFill>
                <a:srgbClr val="808080"/>
              </a:solidFill>
              <a:latin typeface="Gill Sans MT"/>
            </a:rPr>
            <a:t>Fuente: Sistema de información geográfica –SIGIDU-. Diciembre 31 de 2020.</a:t>
          </a:r>
          <a:endParaRPr sz="1400"/>
        </a:p>
        <a:p>
          <a:pPr algn="ctr"/>
          <a:r>
            <a:rPr lang="es-CO" sz="1400">
              <a:solidFill>
                <a:srgbClr val="808080"/>
              </a:solidFill>
              <a:latin typeface="Gill Sans MT"/>
            </a:rPr>
            <a:t>Las cifras presentadas en la gráfica pueden diferir de las fuentes originales de los datos por efecto de redondeo.</a:t>
          </a:r>
          <a:endParaRPr sz="1400"/>
        </a:p>
      </xdr:txBody>
    </xdr:sp>
    <xdr:clientData/>
  </xdr:twoCellAnchor>
  <xdr:twoCellAnchor>
    <xdr:from>
      <xdr:col>9</xdr:col>
      <xdr:colOff>1206500</xdr:colOff>
      <xdr:row>16</xdr:row>
      <xdr:rowOff>84667</xdr:rowOff>
    </xdr:from>
    <xdr:to>
      <xdr:col>11</xdr:col>
      <xdr:colOff>740832</xdr:colOff>
      <xdr:row>16</xdr:row>
      <xdr:rowOff>95250</xdr:rowOff>
    </xdr:to>
    <xdr:cxnSp macro="">
      <xdr:nvCxnSpPr>
        <xdr:cNvPr id="20" name="Conector recto 19">
          <a:extLst>
            <a:ext uri="{FF2B5EF4-FFF2-40B4-BE49-F238E27FC236}">
              <a16:creationId xmlns:a16="http://schemas.microsoft.com/office/drawing/2014/main" id="{5FD22BE8-D6F1-FD45-B70E-867A5F1DA923}"/>
            </a:ext>
          </a:extLst>
        </xdr:cNvPr>
        <xdr:cNvCxnSpPr/>
      </xdr:nvCxnSpPr>
      <xdr:spPr>
        <a:xfrm flipH="1" flipV="1">
          <a:off x="13123333" y="4233334"/>
          <a:ext cx="1142999" cy="10583"/>
        </a:xfrm>
        <a:prstGeom prst="line">
          <a:avLst/>
        </a:prstGeom>
        <a:ln w="28575">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1206500</xdr:colOff>
      <xdr:row>25</xdr:row>
      <xdr:rowOff>131234</xdr:rowOff>
    </xdr:from>
    <xdr:to>
      <xdr:col>11</xdr:col>
      <xdr:colOff>740832</xdr:colOff>
      <xdr:row>25</xdr:row>
      <xdr:rowOff>141817</xdr:rowOff>
    </xdr:to>
    <xdr:cxnSp macro="">
      <xdr:nvCxnSpPr>
        <xdr:cNvPr id="38" name="Conector recto 37">
          <a:extLst>
            <a:ext uri="{FF2B5EF4-FFF2-40B4-BE49-F238E27FC236}">
              <a16:creationId xmlns:a16="http://schemas.microsoft.com/office/drawing/2014/main" id="{FC7BFFF1-202A-9D49-A414-98157AEEC7AD}"/>
            </a:ext>
          </a:extLst>
        </xdr:cNvPr>
        <xdr:cNvCxnSpPr/>
      </xdr:nvCxnSpPr>
      <xdr:spPr>
        <a:xfrm flipH="1" flipV="1">
          <a:off x="13123333" y="8174567"/>
          <a:ext cx="1142999" cy="10583"/>
        </a:xfrm>
        <a:prstGeom prst="line">
          <a:avLst/>
        </a:prstGeom>
        <a:ln w="28575">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1185334</xdr:colOff>
      <xdr:row>16</xdr:row>
      <xdr:rowOff>67735</xdr:rowOff>
    </xdr:from>
    <xdr:to>
      <xdr:col>9</xdr:col>
      <xdr:colOff>1189567</xdr:colOff>
      <xdr:row>25</xdr:row>
      <xdr:rowOff>148167</xdr:rowOff>
    </xdr:to>
    <xdr:cxnSp macro="">
      <xdr:nvCxnSpPr>
        <xdr:cNvPr id="39" name="Conector recto 38">
          <a:extLst>
            <a:ext uri="{FF2B5EF4-FFF2-40B4-BE49-F238E27FC236}">
              <a16:creationId xmlns:a16="http://schemas.microsoft.com/office/drawing/2014/main" id="{2B44B99A-2FE0-624C-ADDA-36EC1623FA14}"/>
            </a:ext>
          </a:extLst>
        </xdr:cNvPr>
        <xdr:cNvCxnSpPr/>
      </xdr:nvCxnSpPr>
      <xdr:spPr>
        <a:xfrm flipV="1">
          <a:off x="13102167" y="4216402"/>
          <a:ext cx="4233" cy="3975098"/>
        </a:xfrm>
        <a:prstGeom prst="line">
          <a:avLst/>
        </a:prstGeom>
        <a:ln w="28575">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508000</xdr:colOff>
      <xdr:row>24</xdr:row>
      <xdr:rowOff>433916</xdr:rowOff>
    </xdr:from>
    <xdr:to>
      <xdr:col>10</xdr:col>
      <xdr:colOff>3175</xdr:colOff>
      <xdr:row>24</xdr:row>
      <xdr:rowOff>433916</xdr:rowOff>
    </xdr:to>
    <xdr:cxnSp macro="">
      <xdr:nvCxnSpPr>
        <xdr:cNvPr id="40" name="Conector recto 39">
          <a:extLst>
            <a:ext uri="{FF2B5EF4-FFF2-40B4-BE49-F238E27FC236}">
              <a16:creationId xmlns:a16="http://schemas.microsoft.com/office/drawing/2014/main" id="{9299A23C-CE57-A946-AE06-676D9B4C1C98}"/>
            </a:ext>
          </a:extLst>
        </xdr:cNvPr>
        <xdr:cNvCxnSpPr/>
      </xdr:nvCxnSpPr>
      <xdr:spPr>
        <a:xfrm flipH="1">
          <a:off x="10906125" y="6101291"/>
          <a:ext cx="669925" cy="0"/>
        </a:xfrm>
        <a:prstGeom prst="line">
          <a:avLst/>
        </a:prstGeom>
        <a:ln w="28575">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184355</xdr:colOff>
      <xdr:row>47</xdr:row>
      <xdr:rowOff>20483</xdr:rowOff>
    </xdr:from>
    <xdr:to>
      <xdr:col>6</xdr:col>
      <xdr:colOff>95105</xdr:colOff>
      <xdr:row>48</xdr:row>
      <xdr:rowOff>2314678</xdr:rowOff>
    </xdr:to>
    <xdr:pic>
      <xdr:nvPicPr>
        <xdr:cNvPr id="3" name="Imagen 2">
          <a:extLst>
            <a:ext uri="{FF2B5EF4-FFF2-40B4-BE49-F238E27FC236}">
              <a16:creationId xmlns:a16="http://schemas.microsoft.com/office/drawing/2014/main" id="{9201D120-2C64-D045-8364-1194D91E97A4}"/>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5161936" y="12003548"/>
          <a:ext cx="2655588" cy="2478549"/>
        </a:xfrm>
        <a:prstGeom prst="rect">
          <a:avLst/>
        </a:prstGeom>
      </xdr:spPr>
    </xdr:pic>
    <xdr:clientData/>
  </xdr:twoCellAnchor>
  <xdr:twoCellAnchor editAs="oneCell">
    <xdr:from>
      <xdr:col>13</xdr:col>
      <xdr:colOff>778388</xdr:colOff>
      <xdr:row>48</xdr:row>
      <xdr:rowOff>20484</xdr:rowOff>
    </xdr:from>
    <xdr:to>
      <xdr:col>15</xdr:col>
      <xdr:colOff>512098</xdr:colOff>
      <xdr:row>48</xdr:row>
      <xdr:rowOff>2396614</xdr:rowOff>
    </xdr:to>
    <xdr:pic>
      <xdr:nvPicPr>
        <xdr:cNvPr id="33" name="Imagen 32">
          <a:extLst>
            <a:ext uri="{FF2B5EF4-FFF2-40B4-BE49-F238E27FC236}">
              <a16:creationId xmlns:a16="http://schemas.microsoft.com/office/drawing/2014/main" id="{7AF95BD4-FBF8-D448-A881-6B902AE0809F}"/>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18578872" y="12187903"/>
          <a:ext cx="2499032" cy="2376130"/>
        </a:xfrm>
        <a:prstGeom prst="rect">
          <a:avLst/>
        </a:prstGeom>
      </xdr:spPr>
    </xdr:pic>
    <xdr:clientData/>
  </xdr:twoCellAnchor>
  <xdr:twoCellAnchor>
    <xdr:from>
      <xdr:col>8</xdr:col>
      <xdr:colOff>400050</xdr:colOff>
      <xdr:row>3</xdr:row>
      <xdr:rowOff>95250</xdr:rowOff>
    </xdr:from>
    <xdr:to>
      <xdr:col>11</xdr:col>
      <xdr:colOff>2495550</xdr:colOff>
      <xdr:row>5</xdr:row>
      <xdr:rowOff>190500</xdr:rowOff>
    </xdr:to>
    <xdr:sp macro="" textlink="">
      <xdr:nvSpPr>
        <xdr:cNvPr id="34" name="CuadroTexto 33">
          <a:extLst>
            <a:ext uri="{FF2B5EF4-FFF2-40B4-BE49-F238E27FC236}">
              <a16:creationId xmlns:a16="http://schemas.microsoft.com/office/drawing/2014/main" id="{141789EB-C5F4-43FE-AE3C-1DF661D67CA5}"/>
            </a:ext>
          </a:extLst>
        </xdr:cNvPr>
        <xdr:cNvSpPr txBox="1"/>
      </xdr:nvSpPr>
      <xdr:spPr>
        <a:xfrm>
          <a:off x="9429750" y="533400"/>
          <a:ext cx="493395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000">
              <a:solidFill>
                <a:schemeClr val="bg1">
                  <a:lumMod val="50000"/>
                </a:schemeClr>
              </a:solidFill>
              <a:latin typeface="Gill Sans MT" panose="020B0502020104020203" pitchFamily="34" charset="0"/>
            </a:rPr>
            <a:t>Corte de información:</a:t>
          </a:r>
          <a:r>
            <a:rPr lang="es-CO" sz="2000" baseline="0">
              <a:solidFill>
                <a:schemeClr val="bg1">
                  <a:lumMod val="50000"/>
                </a:schemeClr>
              </a:solidFill>
              <a:latin typeface="Gill Sans MT" panose="020B0502020104020203" pitchFamily="34" charset="0"/>
            </a:rPr>
            <a:t> 31 de diciembre 2020</a:t>
          </a:r>
          <a:endParaRPr lang="es-CO" sz="2000">
            <a:solidFill>
              <a:schemeClr val="bg1">
                <a:lumMod val="50000"/>
              </a:schemeClr>
            </a:solidFill>
            <a:latin typeface="Gill Sans MT" panose="020B0502020104020203" pitchFamily="34" charset="0"/>
          </a:endParaRPr>
        </a:p>
      </xdr:txBody>
    </xdr:sp>
    <xdr:clientData/>
  </xdr:twoCellAnchor>
  <xdr:twoCellAnchor editAs="oneCell">
    <xdr:from>
      <xdr:col>5</xdr:col>
      <xdr:colOff>133350</xdr:colOff>
      <xdr:row>15</xdr:row>
      <xdr:rowOff>152400</xdr:rowOff>
    </xdr:from>
    <xdr:to>
      <xdr:col>9</xdr:col>
      <xdr:colOff>581025</xdr:colOff>
      <xdr:row>30</xdr:row>
      <xdr:rowOff>95250</xdr:rowOff>
    </xdr:to>
    <xdr:pic>
      <xdr:nvPicPr>
        <xdr:cNvPr id="46" name="Imagen 45">
          <a:extLst>
            <a:ext uri="{FF2B5EF4-FFF2-40B4-BE49-F238E27FC236}">
              <a16:creationId xmlns:a16="http://schemas.microsoft.com/office/drawing/2014/main" id="{92BBAD21-4C53-415D-8D78-C1C9A823562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562600" y="4133850"/>
          <a:ext cx="5476875" cy="499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952500</xdr:colOff>
      <xdr:row>10</xdr:row>
      <xdr:rowOff>114300</xdr:rowOff>
    </xdr:from>
    <xdr:to>
      <xdr:col>15</xdr:col>
      <xdr:colOff>476250</xdr:colOff>
      <xdr:row>24</xdr:row>
      <xdr:rowOff>361950</xdr:rowOff>
    </xdr:to>
    <xdr:pic>
      <xdr:nvPicPr>
        <xdr:cNvPr id="47" name="Imagen 46">
          <a:extLst>
            <a:ext uri="{FF2B5EF4-FFF2-40B4-BE49-F238E27FC236}">
              <a16:creationId xmlns:a16="http://schemas.microsoft.com/office/drawing/2014/main" id="{A74A0554-F388-4738-BF14-52059D8E689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820650" y="2647950"/>
          <a:ext cx="57150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1371600</xdr:colOff>
      <xdr:row>24</xdr:row>
      <xdr:rowOff>457200</xdr:rowOff>
    </xdr:from>
    <xdr:to>
      <xdr:col>15</xdr:col>
      <xdr:colOff>838200</xdr:colOff>
      <xdr:row>34</xdr:row>
      <xdr:rowOff>142875</xdr:rowOff>
    </xdr:to>
    <xdr:pic>
      <xdr:nvPicPr>
        <xdr:cNvPr id="48" name="Imagen 47">
          <a:extLst>
            <a:ext uri="{FF2B5EF4-FFF2-40B4-BE49-F238E27FC236}">
              <a16:creationId xmlns:a16="http://schemas.microsoft.com/office/drawing/2014/main" id="{6D5048E6-9496-4751-B4BC-F4AAB3EB305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239750" y="6153150"/>
          <a:ext cx="5657850" cy="3781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warcaroguerrero\Downloads\Visor_malla_vial_2019_II%20(1%20Abril%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sf\Users\edwarcaroguerrero\Downloads\psf\Home\Downloads\01%20Visor_malla_vial_2017_I_Semestre_Finales%20(29%20agosto).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psf\Users\edwarcaroguerrero\Downloads\psf\Home\Users\edwarcaroguerrero\Desktop\Validacio&#769;n%20Bases%20de%20Precios%20CivilData%20IDU\psf\Users\edwarcaroguerrero\Downloads\psf\Users\edwarcaroguerrero\Downloads\Visor_malla_vial_2017_II%20VF_26%20Marzo.xlsx?4C8C86C3" TargetMode="External"/><Relationship Id="rId1" Type="http://schemas.openxmlformats.org/officeDocument/2006/relationships/externalLinkPath" Target="file:///\\4C8C86C3\Visor_malla_vial_2017_II%20VF_2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sf\Users\edwarcaroguerrero\Downloads\5E9CB906\VISOR%20SISTEMA%20DE%20INDICADORES%20V4_27032016%20DEF%20PUBLICAR.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sf\Users\edwarcaroguerrero\Downloads\4CE6F8DB\VISOR%20SISTEMA%20DE%20INDICADORES%20V4_27032016%20DEF%20PUBLICA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l"/>
      <sheetName val="LISTAMAP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l"/>
      <sheetName val="LISTAMAPA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l"/>
      <sheetName val="LISTAMAPAS"/>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S PUENTES"/>
      <sheetName val="LISTA DE MAPAS PUENTES 2010"/>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S PUENTE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Garzón" refreshedDate="44316.601546064812" createdVersion="6" refreshedVersion="7" minRefreshableVersion="3" recordCount="19" xr:uid="{00000000-000A-0000-FFFF-FFFF06000000}">
  <cacheSource type="worksheet">
    <worksheetSource ref="U92:AB111" sheet="Datos Visor (2)"/>
  </cacheSource>
  <cacheFields count="8">
    <cacheField name="Localidad" numFmtId="0">
      <sharedItems count="19">
        <s v="1  Usaquén"/>
        <s v="2  Chapinero"/>
        <s v="3  Santa Fe"/>
        <s v="4  San Cristóbal"/>
        <s v="5  Usme"/>
        <s v="6  Tunjuelito"/>
        <s v="7  Bosa"/>
        <s v="8  Kennedy"/>
        <s v="9  Fontibón"/>
        <s v="10  Engativá"/>
        <s v="11  Suba"/>
        <s v="12  Barrios Unidos"/>
        <s v="13  Teusaquillo"/>
        <s v="14  Los Mártires"/>
        <s v="15  Antonio Nariño"/>
        <s v="16  Puente Aranda"/>
        <s v="17  La Candelaria"/>
        <s v="18  Rafael Uribe Uribe"/>
        <s v="19  Ciudad Bolívar"/>
      </sharedItems>
    </cacheField>
    <cacheField name="BUENO" numFmtId="9">
      <sharedItems containsSemiMixedTypes="0" containsString="0" containsNumber="1" minValue="0.23" maxValue="0.67"/>
    </cacheField>
    <cacheField name="REGULAR" numFmtId="9">
      <sharedItems containsSemiMixedTypes="0" containsString="0" containsNumber="1" minValue="0.22" maxValue="0.51"/>
    </cacheField>
    <cacheField name="MALO" numFmtId="9">
      <sharedItems containsSemiMixedTypes="0" containsString="0" containsNumber="1" minValue="0.02" maxValue="0.55000000000000004"/>
    </cacheField>
    <cacheField name="BUENO - KM CARRIL" numFmtId="165">
      <sharedItems containsSemiMixedTypes="0" containsString="0" containsNumber="1" minValue="6.42" maxValue="386.05999999999744"/>
    </cacheField>
    <cacheField name="REGULAR  - KM CARRIL" numFmtId="165">
      <sharedItems containsSemiMixedTypes="0" containsString="0" containsNumber="1" minValue="3.7300000000000004" maxValue="313.36000000000041"/>
    </cacheField>
    <cacheField name="MALO  - KM CARRIL" numFmtId="165">
      <sharedItems containsSemiMixedTypes="0" containsString="0" containsNumber="1" minValue="2.2800000000000002" maxValue="198.88000000000153"/>
    </cacheField>
    <cacheField name="Total general  - KM CARRIL" numFmtId="165">
      <sharedItems containsSemiMixedTypes="0" containsString="0" containsNumber="1" minValue="13.030000000000001" maxValue="835.92000000000303"/>
    </cacheField>
  </cacheFields>
  <extLst>
    <ext xmlns:x14="http://schemas.microsoft.com/office/spreadsheetml/2009/9/main" uri="{725AE2AE-9491-48be-B2B4-4EB974FC3084}">
      <x14:pivotCacheDefinition pivotCacheId="43"/>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Garzón" refreshedDate="44316.60166388889" createdVersion="4" refreshedVersion="7" minRefreshableVersion="3" recordCount="19" xr:uid="{00000000-000A-0000-FFFF-FFFF05000000}">
  <cacheSource type="worksheet">
    <worksheetSource ref="U63:AB82" sheet="Datos Visor (2)"/>
  </cacheSource>
  <cacheFields count="8">
    <cacheField name="Localidad" numFmtId="0">
      <sharedItems count="19">
        <s v="1  Usaquén"/>
        <s v="2  Chapinero"/>
        <s v="3  Santa Fe"/>
        <s v="4  San Cristóbal"/>
        <s v="5  Usme"/>
        <s v="6  Tunjuelito"/>
        <s v="7  Bosa"/>
        <s v="8  Kennedy"/>
        <s v="9  Fontibón"/>
        <s v="10  Engativá"/>
        <s v="11  Suba"/>
        <s v="12  Barrios Unidos"/>
        <s v="13  Teusaquillo"/>
        <s v="14  Los Mártires"/>
        <s v="15  Antonio Nariño"/>
        <s v="16  Puente Aranda"/>
        <s v="17  La Candelaria"/>
        <s v="18  Rafael Uribe Uribe"/>
        <s v="19  Ciudad Bolívar"/>
      </sharedItems>
    </cacheField>
    <cacheField name="BUENO" numFmtId="9">
      <sharedItems containsSemiMixedTypes="0" containsString="0" containsNumber="1" minValue="0.4" maxValue="0.75"/>
    </cacheField>
    <cacheField name="REGULAR" numFmtId="9">
      <sharedItems containsSemiMixedTypes="0" containsString="0" containsNumber="1" minValue="0.23" maxValue="0.55000000000000004"/>
    </cacheField>
    <cacheField name="MALO" numFmtId="9">
      <sharedItems containsSemiMixedTypes="0" containsString="0" containsNumber="1" minValue="0.02" maxValue="0.11"/>
    </cacheField>
    <cacheField name="BUENO - KM CARRIL" numFmtId="165">
      <sharedItems containsSemiMixedTypes="0" containsString="0" containsNumber="1" minValue="19.090000000000011" maxValue="217.86000000000061"/>
    </cacheField>
    <cacheField name="REGULAR  - KM CARRIL" numFmtId="165">
      <sharedItems containsSemiMixedTypes="0" containsString="0" containsNumber="1" minValue="10.610000000000001" maxValue="139.33999999999978"/>
    </cacheField>
    <cacheField name="MALO  - KM CARRIL" numFmtId="165">
      <sharedItems containsSemiMixedTypes="0" containsString="0" containsNumber="1" minValue="1.5500000000000003" maxValue="30.359999999999978"/>
    </cacheField>
    <cacheField name="Total general  - KM CARRIL" numFmtId="165">
      <sharedItems containsSemiMixedTypes="0" containsString="0" containsNumber="1" minValue="31.250000000000011" maxValue="334.85999999999984"/>
    </cacheField>
  </cacheFields>
  <extLst>
    <ext xmlns:x14="http://schemas.microsoft.com/office/spreadsheetml/2009/9/main" uri="{725AE2AE-9491-48be-B2B4-4EB974FC3084}">
      <x14:pivotCacheDefinition pivotCacheId="46"/>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Garzón" refreshedDate="44316.601977314815" createdVersion="4" refreshedVersion="7" minRefreshableVersion="3" recordCount="19" xr:uid="{00000000-000A-0000-FFFF-FFFF04000000}">
  <cacheSource type="worksheet">
    <worksheetSource ref="U34:AB53" sheet="Datos Visor (2)"/>
  </cacheSource>
  <cacheFields count="8">
    <cacheField name="Localidad" numFmtId="0">
      <sharedItems count="19">
        <s v="1  Usaquén"/>
        <s v="2  Chapinero"/>
        <s v="3  Santa Fe"/>
        <s v="4  San Cristóbal"/>
        <s v="5  Usme"/>
        <s v="6  Tunjuelito"/>
        <s v="7  Bosa"/>
        <s v="8  Kennedy"/>
        <s v="9  Fontibón"/>
        <s v="10  Engativá"/>
        <s v="11  Suba"/>
        <s v="12  Barrios Unidos"/>
        <s v="13  Teusaquillo"/>
        <s v="14  Los Mártires"/>
        <s v="15  Antonio Nariño"/>
        <s v="16  Puente Aranda"/>
        <s v="17  La Candelaria"/>
        <s v="18  Rafael Uribe Uribe"/>
        <s v="19  Ciudad Bolívar"/>
      </sharedItems>
    </cacheField>
    <cacheField name="BUENO" numFmtId="9">
      <sharedItems containsSemiMixedTypes="0" containsString="0" containsNumber="1" minValue="0.32" maxValue="0.75"/>
    </cacheField>
    <cacheField name="REGULAR" numFmtId="9">
      <sharedItems containsSemiMixedTypes="0" containsString="0" containsNumber="1" minValue="0.24" maxValue="0.54"/>
    </cacheField>
    <cacheField name="MALO" numFmtId="9">
      <sharedItems containsSemiMixedTypes="0" containsString="0" containsNumber="1" minValue="0.01" maxValue="0.15"/>
    </cacheField>
    <cacheField name="BUENO - KM CARRIL" numFmtId="165">
      <sharedItems containsSemiMixedTypes="0" containsString="0" containsNumber="1" minValue="6.91" maxValue="179.94000000000005"/>
    </cacheField>
    <cacheField name="REGULAR  - KM CARRIL" numFmtId="165">
      <sharedItems containsSemiMixedTypes="0" containsString="0" containsNumber="1" minValue="2.96" maxValue="142.98999999999998"/>
    </cacheField>
    <cacheField name="MALO  - KM CARRIL" numFmtId="165">
      <sharedItems containsSemiMixedTypes="0" containsString="0" containsNumber="1" minValue="0.05" maxValue="18.57"/>
    </cacheField>
    <cacheField name="Total general  - KM CARRIL" numFmtId="165">
      <sharedItems containsSemiMixedTypes="0" containsString="0" containsNumber="1" minValue="10.06" maxValue="332.32999999999993"/>
    </cacheField>
  </cacheFields>
  <extLst>
    <ext xmlns:x14="http://schemas.microsoft.com/office/spreadsheetml/2009/9/main" uri="{725AE2AE-9491-48be-B2B4-4EB974FC3084}">
      <x14:pivotCacheDefinition pivotCacheId="45"/>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Garzón" refreshedDate="44316.602122453703" createdVersion="4" refreshedVersion="7" minRefreshableVersion="3" recordCount="19" xr:uid="{00000000-000A-0000-FFFF-FFFF02000000}">
  <cacheSource type="worksheet">
    <worksheetSource ref="U120:AB139" sheet="Datos Visor (2)"/>
  </cacheSource>
  <cacheFields count="8">
    <cacheField name="Localidad" numFmtId="0">
      <sharedItems count="19">
        <s v="1  Usaquén"/>
        <s v="2  Chapinero"/>
        <s v="3  Santa Fe"/>
        <s v="4  San Cristóbal"/>
        <s v="5  Usme"/>
        <s v="6  Tunjuelito"/>
        <s v="7  Bosa"/>
        <s v="8  Kennedy"/>
        <s v="9  Fontibón"/>
        <s v="10  Engativá"/>
        <s v="11  Suba"/>
        <s v="12  Barrios Unidos"/>
        <s v="13  Teusaquillo"/>
        <s v="14  Los Mártires"/>
        <s v="15  Antonio Nariño"/>
        <s v="16  Puente Aranda"/>
        <s v="17  La Candelaria"/>
        <s v="18  Rafael Uribe Uribe"/>
        <s v="19  Ciudad Bolívar"/>
      </sharedItems>
    </cacheField>
    <cacheField name="BUENO" numFmtId="9">
      <sharedItems containsSemiMixedTypes="0" containsString="0" containsNumber="1" minValue="0.34" maxValue="0.7"/>
    </cacheField>
    <cacheField name="REGULAR" numFmtId="9">
      <sharedItems containsSemiMixedTypes="0" containsString="0" containsNumber="1" minValue="0.26" maxValue="0.52"/>
    </cacheField>
    <cacheField name="MALO" numFmtId="9">
      <sharedItems containsSemiMixedTypes="0" containsString="0" containsNumber="1" minValue="0.02" maxValue="0.35"/>
    </cacheField>
    <cacheField name="BUENO - KM CARRIL" numFmtId="165">
      <sharedItems containsSemiMixedTypes="0" containsString="0" containsNumber="1" minValue="37.409999999999989" maxValue="833.39999999998815"/>
    </cacheField>
    <cacheField name="REGULAR  - KM CARRIL" numFmtId="165">
      <sharedItems containsSemiMixedTypes="0" containsString="0" containsNumber="1" minValue="17.63" maxValue="614.31999999999834"/>
    </cacheField>
    <cacheField name="MALO  - KM CARRIL" numFmtId="165">
      <sharedItems containsSemiMixedTypes="0" containsString="0" containsNumber="1" minValue="4.620000000000001" maxValue="246.04000000000136"/>
    </cacheField>
    <cacheField name="Total general  - KM CARRIL" numFmtId="165">
      <sharedItems containsSemiMixedTypes="0" containsString="0" containsNumber="1" minValue="59.66" maxValue="1598.9899999999932"/>
    </cacheField>
  </cacheFields>
  <extLst>
    <ext xmlns:x14="http://schemas.microsoft.com/office/spreadsheetml/2009/9/main" uri="{725AE2AE-9491-48be-B2B4-4EB974FC3084}">
      <x14:pivotCacheDefinition pivotCacheId="56"/>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Garzón" refreshedDate="44316.602285879628" createdVersion="4" refreshedVersion="7" minRefreshableVersion="3" recordCount="19" xr:uid="{00000000-000A-0000-FFFF-FFFF03000000}">
  <cacheSource type="worksheet">
    <worksheetSource ref="U6:AB25" sheet="Datos Visor (2)"/>
  </cacheSource>
  <cacheFields count="8">
    <cacheField name="Localidad" numFmtId="0">
      <sharedItems count="19">
        <s v="1  Usaquén"/>
        <s v="2  Chapinero"/>
        <s v="3  Santa Fe"/>
        <s v="4  San Cristóbal"/>
        <s v="5  Usme"/>
        <s v="6  Tunjuelito"/>
        <s v="7  Bosa"/>
        <s v="8  Kennedy"/>
        <s v="9  Fontibón"/>
        <s v="10  Engativá"/>
        <s v="11  Suba"/>
        <s v="12  Barrios Unidos"/>
        <s v="13  Teusaquillo"/>
        <s v="14  Los Mártires"/>
        <s v="15  Antonio Nariño"/>
        <s v="16  Puente Aranda"/>
        <s v="17  La Candelaria"/>
        <s v="18  Rafael Uribe Uribe"/>
        <s v="19  Ciudad Bolívar"/>
      </sharedItems>
    </cacheField>
    <cacheField name="BUENO" numFmtId="9">
      <sharedItems containsSemiMixedTypes="0" containsString="0" containsNumber="1" minValue="0.19" maxValue="1"/>
    </cacheField>
    <cacheField name="REGULAR" numFmtId="9">
      <sharedItems containsSemiMixedTypes="0" containsString="0" containsNumber="1" minValue="0" maxValue="0.81"/>
    </cacheField>
    <cacheField name="MALO" numFmtId="9">
      <sharedItems containsSemiMixedTypes="0" containsString="0" containsNumber="1" minValue="0" maxValue="0.02"/>
    </cacheField>
    <cacheField name="BUENO - KM CARRIL" numFmtId="0">
      <sharedItems containsSemiMixedTypes="0" containsString="0" containsNumber="1" minValue="2.0799999999999996" maxValue="107.50000000000001"/>
    </cacheField>
    <cacheField name="REGULAR  - KM CARRIL" numFmtId="0">
      <sharedItems containsSemiMixedTypes="0" containsString="0" containsNumber="1" minValue="0" maxValue="40.920000000000009"/>
    </cacheField>
    <cacheField name="MALO  - KM CARRIL" numFmtId="0">
      <sharedItems containsSemiMixedTypes="0" containsString="0" containsNumber="1" minValue="0" maxValue="1.78"/>
    </cacheField>
    <cacheField name="Total general  - KM CARRIL" numFmtId="0">
      <sharedItems containsSemiMixedTypes="0" containsString="0" containsNumber="1" minValue="5.3200000000000012" maxValue="147.34"/>
    </cacheField>
  </cacheFields>
  <extLst>
    <ext xmlns:x14="http://schemas.microsoft.com/office/spreadsheetml/2009/9/main" uri="{725AE2AE-9491-48be-B2B4-4EB974FC3084}">
      <x14:pivotCacheDefinition pivotCacheId="44"/>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Garzón" refreshedDate="44316.603715046294" createdVersion="4" refreshedVersion="7" minRefreshableVersion="3" recordCount="8" xr:uid="{00000000-000A-0000-FFFF-FFFF08000000}">
  <cacheSource type="worksheet">
    <worksheetSource ref="U174:AR182" sheet="Datos Visor (2)"/>
  </cacheSource>
  <cacheFields count="24">
    <cacheField name="Localidad" numFmtId="0">
      <sharedItems count="8">
        <s v="1  Usaquén"/>
        <s v="2  Chapinero"/>
        <s v="3  Santa Fe"/>
        <s v="4  San Cristóbal"/>
        <s v="5  Usme"/>
        <s v="11  Suba"/>
        <s v="19  Ciudad Bolívar"/>
        <s v="20 Sumapaz"/>
      </sharedItems>
    </cacheField>
    <cacheField name="BUENO" numFmtId="9">
      <sharedItems containsSemiMixedTypes="0" containsString="0" containsNumber="1" minValue="0.01" maxValue="0.14000000000000001"/>
    </cacheField>
    <cacheField name="REGULAR" numFmtId="9">
      <sharedItems containsSemiMixedTypes="0" containsString="0" containsNumber="1" minValue="0.22" maxValue="0.48"/>
    </cacheField>
    <cacheField name="MALO" numFmtId="9">
      <sharedItems containsSemiMixedTypes="0" containsString="0" containsNumber="1" minValue="0.39" maxValue="0.72"/>
    </cacheField>
    <cacheField name="BUENO - KM CARRIL" numFmtId="0">
      <sharedItems containsSemiMixedTypes="0" containsString="0" containsNumber="1" minValue="0.36" maxValue="25.69"/>
    </cacheField>
    <cacheField name="REGULAR  - KM CARRIL" numFmtId="0">
      <sharedItems containsSemiMixedTypes="0" containsString="0" containsNumber="1" minValue="2.6699999999999995" maxValue="82.370000000000019"/>
    </cacheField>
    <cacheField name="MALO  - KM CARRIL" numFmtId="0">
      <sharedItems containsSemiMixedTypes="0" containsString="0" containsNumber="1" minValue="5.3999999999999995" maxValue="110.60000000000007"/>
    </cacheField>
    <cacheField name="Total general  - KM CARRIL" numFmtId="0">
      <sharedItems containsSemiMixedTypes="0" containsString="0" containsNumber="1" minValue="8.43" maxValue="204.7000000000001"/>
    </cacheField>
    <cacheField name="Localidad PCI" numFmtId="0">
      <sharedItems/>
    </cacheField>
    <cacheField name="BUENO PCI" numFmtId="9">
      <sharedItems containsSemiMixedTypes="0" containsString="0" containsNumber="1" minValue="0.01" maxValue="0.16"/>
    </cacheField>
    <cacheField name="REGULAR PCI" numFmtId="9">
      <sharedItems containsSemiMixedTypes="0" containsString="0" containsNumber="1" minValue="0.1" maxValue="0.81"/>
    </cacheField>
    <cacheField name="MALO PCI" numFmtId="9">
      <sharedItems containsSemiMixedTypes="0" containsString="0" containsNumber="1" minValue="0.12" maxValue="0.89"/>
    </cacheField>
    <cacheField name="BUENO - KM CARRIL PCI" numFmtId="0">
      <sharedItems containsSemiMixedTypes="0" containsString="0" containsNumber="1" minValue="0.11" maxValue="8.0599999999999987"/>
    </cacheField>
    <cacheField name="REGULAR  - KM CARRIL PCI" numFmtId="0">
      <sharedItems containsSemiMixedTypes="0" containsString="0" containsNumber="1" minValue="1.03" maxValue="15.500000000000004"/>
    </cacheField>
    <cacheField name="MALO  - KM CARRIL PCI" numFmtId="0">
      <sharedItems containsSemiMixedTypes="0" containsString="0" containsNumber="1" minValue="0.37" maxValue="29.38"/>
    </cacheField>
    <cacheField name="Total general  - KM CARRIL PCI" numFmtId="0">
      <sharedItems containsSemiMixedTypes="0" containsString="0" containsNumber="1" minValue="3" maxValue="51.989999999999995"/>
    </cacheField>
    <cacheField name="Localidad2" numFmtId="0">
      <sharedItems/>
    </cacheField>
    <cacheField name="BUENO URCI" numFmtId="9">
      <sharedItems containsSemiMixedTypes="0" containsString="0" containsNumber="1" minValue="0.01" maxValue="0.16"/>
    </cacheField>
    <cacheField name="REGULAR URCI" numFmtId="9">
      <sharedItems containsSemiMixedTypes="0" containsString="0" containsNumber="1" minValue="0.04" maxValue="0.56000000000000005"/>
    </cacheField>
    <cacheField name="MALO URCI" numFmtId="9">
      <sharedItems containsSemiMixedTypes="0" containsString="0" containsNumber="1" minValue="0.28000000000000003" maxValue="0.93"/>
    </cacheField>
    <cacheField name="BUENO - KM CARRIL URCI" numFmtId="0">
      <sharedItems containsSemiMixedTypes="0" containsString="0" containsNumber="1" minValue="0.16" maxValue="24.060000000000002"/>
    </cacheField>
    <cacheField name="REGULAR  - KM CARRIL URCI" numFmtId="0">
      <sharedItems containsSemiMixedTypes="0" containsString="0" containsNumber="1" minValue="0.24" maxValue="75.780000000000015"/>
    </cacheField>
    <cacheField name="MALO  - KM CARRIL URCI" numFmtId="0">
      <sharedItems containsSemiMixedTypes="0" containsString="0" containsNumber="1" minValue="5.03" maxValue="81.220000000000041"/>
    </cacheField>
    <cacheField name="Total general  - KM CARRIL URCI" numFmtId="0">
      <sharedItems containsSemiMixedTypes="0" containsString="0" containsNumber="1" minValue="5.4300000000000006" maxValue="165.94000000000005"/>
    </cacheField>
  </cacheFields>
  <extLst>
    <ext xmlns:x14="http://schemas.microsoft.com/office/spreadsheetml/2009/9/main" uri="{725AE2AE-9491-48be-B2B4-4EB974FC3084}">
      <x14:pivotCacheDefinition pivotCacheId="52"/>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Garzón" refreshedDate="44316.603835416667" createdVersion="4" refreshedVersion="7" minRefreshableVersion="3" recordCount="8" xr:uid="{00000000-000A-0000-FFFF-FFFF01000000}">
  <cacheSource type="worksheet">
    <worksheetSource ref="U147:AB155" sheet="Datos Visor (2)"/>
  </cacheSource>
  <cacheFields count="8">
    <cacheField name="Localidad" numFmtId="0">
      <sharedItems count="8">
        <s v="1  Usaquén"/>
        <s v="2  Chapinero"/>
        <s v="3  Santa Fe"/>
        <s v="4  San Cristóbal"/>
        <s v="5  Usme"/>
        <s v="11  Suba"/>
        <s v="19  Ciudad Bolívar"/>
        <s v="20 Sumapaz"/>
      </sharedItems>
    </cacheField>
    <cacheField name="BUENO" numFmtId="9">
      <sharedItems containsSemiMixedTypes="0" containsString="0" containsNumber="1" minValue="0.04" maxValue="0.17"/>
    </cacheField>
    <cacheField name="REGULAR" numFmtId="9">
      <sharedItems containsSemiMixedTypes="0" containsString="0" containsNumber="1" minValue="0.21" maxValue="0.53"/>
    </cacheField>
    <cacheField name="MALO" numFmtId="9">
      <sharedItems containsSemiMixedTypes="0" containsString="0" containsNumber="1" minValue="0.32" maxValue="0.72"/>
    </cacheField>
    <cacheField name="BUENO - KM CARRIL" numFmtId="0">
      <sharedItems containsSemiMixedTypes="0" containsString="0" containsNumber="1" minValue="0.36" maxValue="36.490000000000009"/>
    </cacheField>
    <cacheField name="REGULAR  - KM CARRIL" numFmtId="0">
      <sharedItems containsSemiMixedTypes="0" containsString="0" containsNumber="1" minValue="2.6699999999999995" maxValue="120.02000000000001"/>
    </cacheField>
    <cacheField name="MALO  - KM CARRIL" numFmtId="0">
      <sharedItems containsSemiMixedTypes="0" containsString="0" containsNumber="1" minValue="5.3999999999999995" maxValue="215.91000000000011"/>
    </cacheField>
    <cacheField name="Total general  - KM CARRIL" numFmtId="0">
      <sharedItems containsSemiMixedTypes="0" containsString="0" containsNumber="1" minValue="8.43" maxValue="357.25000000000011"/>
    </cacheField>
  </cacheFields>
  <extLst>
    <ext xmlns:x14="http://schemas.microsoft.com/office/spreadsheetml/2009/9/main" uri="{725AE2AE-9491-48be-B2B4-4EB974FC3084}">
      <x14:pivotCacheDefinition pivotCacheId="54"/>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Garzón" refreshedDate="44316.603977662038" createdVersion="4" refreshedVersion="7" minRefreshableVersion="3" recordCount="7" xr:uid="{00000000-000A-0000-FFFF-FFFF07000000}">
  <cacheSource type="worksheet">
    <worksheetSource ref="U161:AR168" sheet="Datos Visor (2)"/>
  </cacheSource>
  <cacheFields count="24">
    <cacheField name="Localidad" numFmtId="0">
      <sharedItems containsBlank="1" count="8">
        <s v="1  Usaquén"/>
        <s v="2  Chapinero"/>
        <s v="3  Santa Fe"/>
        <s v="5  Usme"/>
        <s v="11  Suba"/>
        <s v="19  Ciudad Bolívar"/>
        <s v="20 Sumapaz"/>
        <m u="1"/>
      </sharedItems>
    </cacheField>
    <cacheField name="BUENO TOTAL" numFmtId="9">
      <sharedItems containsSemiMixedTypes="0" containsString="0" containsNumber="1" minValue="0" maxValue="0.47"/>
    </cacheField>
    <cacheField name="REGULAR TOTAL" numFmtId="9">
      <sharedItems containsSemiMixedTypes="0" containsString="0" containsNumber="1" minValue="0.1" maxValue="0.99"/>
    </cacheField>
    <cacheField name="MALO TOTAL" numFmtId="9">
      <sharedItems containsSemiMixedTypes="0" containsString="0" containsNumber="1" minValue="0" maxValue="0.73"/>
    </cacheField>
    <cacheField name="BUENO - KM CARRIL TOTAL" numFmtId="0">
      <sharedItems containsSemiMixedTypes="0" containsString="0" containsNumber="1" minValue="0" maxValue="18.940000000000001"/>
    </cacheField>
    <cacheField name="REGULAR  - KM CARRIL TOTAL" numFmtId="0">
      <sharedItems containsSemiMixedTypes="0" containsString="0" containsNumber="1" minValue="0.38" maxValue="55.999999999999993"/>
    </cacheField>
    <cacheField name="MALO  - KM CARRIL TOTAL" numFmtId="0">
      <sharedItems containsSemiMixedTypes="0" containsString="0" containsNumber="1" minValue="0" maxValue="148.02000000000004"/>
    </cacheField>
    <cacheField name="Total general  - KM CARRIL TOTAL" numFmtId="0">
      <sharedItems containsSemiMixedTypes="0" containsString="0" containsNumber="1" minValue="3.9099999999999997" maxValue="222.96000000000004"/>
    </cacheField>
    <cacheField name="Localidad PCI" numFmtId="0">
      <sharedItems/>
    </cacheField>
    <cacheField name="BUENO PCI" numFmtId="9">
      <sharedItems containsSemiMixedTypes="0" containsString="0" containsNumber="1" minValue="0" maxValue="0.47"/>
    </cacheField>
    <cacheField name="REGULAR PCI" numFmtId="9">
      <sharedItems containsSemiMixedTypes="0" containsString="0" containsNumber="1" minValue="0.11" maxValue="0.99"/>
    </cacheField>
    <cacheField name="MALO PCI" numFmtId="9">
      <sharedItems containsSemiMixedTypes="0" containsString="0" containsNumber="1" minValue="0" maxValue="0.67"/>
    </cacheField>
    <cacheField name="BUENO - KM CARRIL PCI" numFmtId="0">
      <sharedItems containsSemiMixedTypes="0" containsString="0" containsNumber="1" minValue="0" maxValue="18.699999999999996"/>
    </cacheField>
    <cacheField name="REGULAR  - KM CARRIL PCI" numFmtId="0">
      <sharedItems containsSemiMixedTypes="0" containsString="0" containsNumber="1" minValue="0.34" maxValue="30.45"/>
    </cacheField>
    <cacheField name="MALO  - KM CARRIL PCI" numFmtId="0">
      <sharedItems containsSemiMixedTypes="0" containsString="0" containsNumber="1" minValue="0" maxValue="78.029999999999987"/>
    </cacheField>
    <cacheField name="Total general  - KM CARRIL PCI" numFmtId="0">
      <sharedItems containsSemiMixedTypes="0" containsString="0" containsNumber="1" minValue="3" maxValue="120.71999999999998"/>
    </cacheField>
    <cacheField name="Localidad2" numFmtId="0">
      <sharedItems containsBlank="1"/>
    </cacheField>
    <cacheField name="BUENO URCI" numFmtId="0">
      <sharedItems containsString="0" containsBlank="1" containsNumber="1" minValue="0" maxValue="0.43"/>
    </cacheField>
    <cacheField name="REGULAR URCI" numFmtId="0">
      <sharedItems containsString="0" containsBlank="1" containsNumber="1" minValue="0.04" maxValue="0.42"/>
    </cacheField>
    <cacheField name="MALO URCI" numFmtId="0">
      <sharedItems containsString="0" containsBlank="1" containsNumber="1" minValue="0.15" maxValue="0.96"/>
    </cacheField>
    <cacheField name="BUENO - KM CARRIL URCI " numFmtId="0">
      <sharedItems containsString="0" containsBlank="1" containsNumber="1" minValue="0" maxValue="7.48"/>
    </cacheField>
    <cacheField name="REGULAR  - KM CARRIL URCI" numFmtId="0">
      <sharedItems containsString="0" containsBlank="1" containsNumber="1" minValue="0.04" maxValue="32.01"/>
    </cacheField>
    <cacheField name="MALO  - KM CARRIL URCI" numFmtId="0">
      <sharedItems containsString="0" containsBlank="1" containsNumber="1" minValue="0.87" maxValue="69.989999999999981"/>
    </cacheField>
    <cacheField name="Total general  - KM CARRIL URCI" numFmtId="0">
      <sharedItems containsString="0" containsBlank="1" containsNumber="1" minValue="0.91" maxValue="102.23999999999998"/>
    </cacheField>
  </cacheFields>
  <extLst>
    <ext xmlns:x14="http://schemas.microsoft.com/office/spreadsheetml/2009/9/main" uri="{725AE2AE-9491-48be-B2B4-4EB974FC3084}">
      <x14:pivotCacheDefinition pivotCacheId="5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Garzón" refreshedDate="44316.606016087964" createdVersion="6" refreshedVersion="7" minRefreshableVersion="3" recordCount="20" xr:uid="{00000000-000A-0000-FFFF-FFFF09000000}">
  <cacheSource type="worksheet">
    <worksheetSource ref="U194:AB214" sheet="Datos Visor (2)"/>
  </cacheSource>
  <cacheFields count="8">
    <cacheField name="Localidad" numFmtId="0">
      <sharedItems count="20">
        <s v="1  Usaquén"/>
        <s v="2  Chapinero"/>
        <s v="3  Santa Fe"/>
        <s v="4  San Cristóbal"/>
        <s v="5  Usme"/>
        <s v="6  Tunjuelito"/>
        <s v="7  Bosa"/>
        <s v="8  Kennedy"/>
        <s v="9  Fontibón"/>
        <s v="10  Engativá"/>
        <s v="11  Suba"/>
        <s v="12  Barrios Unidos"/>
        <s v="13  Teusaquillo"/>
        <s v="14  Los Mártires"/>
        <s v="15  Antonio Nariño"/>
        <s v="16  Puente Aranda"/>
        <s v="17  La Candelaria"/>
        <s v="18  Rafael Uribe Uribe"/>
        <s v="19  Ciudad Bolívar"/>
        <s v="20 Sumapaz"/>
      </sharedItems>
    </cacheField>
    <cacheField name="BUENO" numFmtId="9">
      <sharedItems containsSemiMixedTypes="0" containsString="0" containsNumber="1" minValue="0.08" maxValue="0.7"/>
    </cacheField>
    <cacheField name="REGULAR" numFmtId="9">
      <sharedItems containsSemiMixedTypes="0" containsString="0" containsNumber="1" minValue="0.26" maxValue="0.51"/>
    </cacheField>
    <cacheField name="MALO" numFmtId="9">
      <sharedItems containsSemiMixedTypes="0" containsString="0" containsNumber="1" minValue="0.02" maxValue="0.6"/>
    </cacheField>
    <cacheField name="BUENO - KM CARRIL" numFmtId="0">
      <sharedItems containsSemiMixedTypes="0" containsString="0" containsNumber="1" minValue="28.32" maxValue="833.39999999998815"/>
    </cacheField>
    <cacheField name="REGULAR  - KM CARRIL" numFmtId="0">
      <sharedItems containsSemiMixedTypes="0" containsString="0" containsNumber="1" minValue="17.63" maxValue="665.1799999999979"/>
    </cacheField>
    <cacheField name="MALO  - KM CARRIL" numFmtId="0">
      <sharedItems containsSemiMixedTypes="0" containsString="0" containsNumber="1" minValue="4.620000000000001" maxValue="307.13000000000034"/>
    </cacheField>
    <cacheField name="Total general  - KM CARRIL" numFmtId="0">
      <sharedItems containsSemiMixedTypes="0" containsString="0" containsNumber="1" minValue="59.66" maxValue="1694.8099999999927"/>
    </cacheField>
  </cacheFields>
  <extLst>
    <ext xmlns:x14="http://schemas.microsoft.com/office/spreadsheetml/2009/9/main" uri="{725AE2AE-9491-48be-B2B4-4EB974FC3084}">
      <x14:pivotCacheDefinition pivotCacheId="154873189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x v="0"/>
    <n v="0.32"/>
    <n v="0.49"/>
    <n v="0.19"/>
    <n v="138.3300000000003"/>
    <n v="212.45000000000016"/>
    <n v="83.67000000000003"/>
    <n v="434.45000000000044"/>
  </r>
  <r>
    <x v="1"/>
    <n v="0.39"/>
    <n v="0.51"/>
    <n v="0.1"/>
    <n v="58.300000000000026"/>
    <n v="77.130000000000067"/>
    <n v="15.479999999999999"/>
    <n v="150.91000000000008"/>
  </r>
  <r>
    <x v="2"/>
    <n v="0.4"/>
    <n v="0.49"/>
    <n v="0.11"/>
    <n v="36.160000000000011"/>
    <n v="43.480000000000025"/>
    <n v="10.109999999999998"/>
    <n v="89.750000000000043"/>
  </r>
  <r>
    <x v="3"/>
    <n v="0.42"/>
    <n v="0.42"/>
    <n v="0.16"/>
    <n v="136.46999999999997"/>
    <n v="133.49999999999969"/>
    <n v="50.690000000000069"/>
    <n v="320.65999999999974"/>
  </r>
  <r>
    <x v="4"/>
    <n v="0.23"/>
    <n v="0.22"/>
    <n v="0.55000000000000004"/>
    <n v="68.340000000000117"/>
    <n v="67.63000000000001"/>
    <n v="165.33000000000129"/>
    <n v="301.30000000000143"/>
  </r>
  <r>
    <x v="5"/>
    <n v="0.67"/>
    <n v="0.27"/>
    <n v="0.06"/>
    <n v="90.489999999999981"/>
    <n v="36.24"/>
    <n v="8.7999999999999989"/>
    <n v="135.53"/>
  </r>
  <r>
    <x v="6"/>
    <n v="0.47"/>
    <n v="0.28999999999999998"/>
    <n v="0.24"/>
    <n v="201.50000000000159"/>
    <n v="122.52999999999993"/>
    <n v="105.09000000000007"/>
    <n v="429.1200000000016"/>
  </r>
  <r>
    <x v="7"/>
    <n v="0.5"/>
    <n v="0.28999999999999998"/>
    <n v="0.21"/>
    <n v="386.05999999999744"/>
    <n v="229.33000000000101"/>
    <n v="164.98000000000059"/>
    <n v="780.3699999999991"/>
  </r>
  <r>
    <x v="8"/>
    <n v="0.42"/>
    <n v="0.39"/>
    <n v="0.19"/>
    <n v="112.73"/>
    <n v="106.90000000000002"/>
    <n v="50.95999999999998"/>
    <n v="270.59000000000003"/>
  </r>
  <r>
    <x v="9"/>
    <n v="0.43"/>
    <n v="0.36"/>
    <n v="0.21"/>
    <n v="252.63000000000136"/>
    <n v="209.69000000000162"/>
    <n v="125.24000000000019"/>
    <n v="587.56000000000324"/>
  </r>
  <r>
    <x v="10"/>
    <n v="0.39"/>
    <n v="0.37"/>
    <n v="0.24"/>
    <n v="323.68000000000109"/>
    <n v="313.36000000000041"/>
    <n v="198.88000000000153"/>
    <n v="835.92000000000303"/>
  </r>
  <r>
    <x v="11"/>
    <n v="0.47"/>
    <n v="0.43"/>
    <n v="0.1"/>
    <n v="94.980000000000032"/>
    <n v="85.350000000000037"/>
    <n v="19.909999999999993"/>
    <n v="200.24000000000007"/>
  </r>
  <r>
    <x v="12"/>
    <n v="0.45"/>
    <n v="0.48"/>
    <n v="7.0000000000000007E-2"/>
    <n v="79.210000000000036"/>
    <n v="86.059999999999988"/>
    <n v="12.05"/>
    <n v="177.32000000000005"/>
  </r>
  <r>
    <x v="13"/>
    <n v="0.55000000000000004"/>
    <n v="0.42"/>
    <n v="0.03"/>
    <n v="73.950000000000102"/>
    <n v="57.149999999999991"/>
    <n v="4.25"/>
    <n v="135.35000000000008"/>
  </r>
  <r>
    <x v="14"/>
    <n v="0.66"/>
    <n v="0.32"/>
    <n v="0.02"/>
    <n v="65.310000000000059"/>
    <n v="31.950000000000006"/>
    <n v="2.2800000000000002"/>
    <n v="99.540000000000063"/>
  </r>
  <r>
    <x v="15"/>
    <n v="0.47"/>
    <n v="0.42"/>
    <n v="0.11"/>
    <n v="171.58999999999983"/>
    <n v="152.3299999999999"/>
    <n v="40.879999999999974"/>
    <n v="364.79999999999973"/>
  </r>
  <r>
    <x v="16"/>
    <n v="0.49"/>
    <n v="0.28000000000000003"/>
    <n v="0.23"/>
    <n v="6.42"/>
    <n v="3.7300000000000004"/>
    <n v="2.8800000000000003"/>
    <n v="13.030000000000001"/>
  </r>
  <r>
    <x v="17"/>
    <n v="0.44"/>
    <n v="0.39"/>
    <n v="0.17"/>
    <n v="120.73999999999995"/>
    <n v="106.89999999999985"/>
    <n v="48.39999999999997"/>
    <n v="276.03999999999979"/>
  </r>
  <r>
    <x v="18"/>
    <n v="0.36"/>
    <n v="0.3"/>
    <n v="0.34"/>
    <n v="191.03000000000162"/>
    <n v="158.68000000000089"/>
    <n v="179.11000000000163"/>
    <n v="528.8200000000041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x v="0"/>
    <n v="0.46"/>
    <n v="0.48"/>
    <n v="0.06"/>
    <n v="102.71999999999996"/>
    <n v="106.10999999999994"/>
    <n v="12.720000000000004"/>
    <n v="221.5499999999999"/>
  </r>
  <r>
    <x v="1"/>
    <n v="0.4"/>
    <n v="0.55000000000000004"/>
    <n v="0.05"/>
    <n v="56.589999999999996"/>
    <n v="77.460000000000036"/>
    <n v="6.61"/>
    <n v="140.66000000000005"/>
  </r>
  <r>
    <x v="2"/>
    <n v="0.47"/>
    <n v="0.45"/>
    <n v="0.08"/>
    <n v="37.889999999999979"/>
    <n v="35.610000000000021"/>
    <n v="6.3999999999999995"/>
    <n v="79.900000000000006"/>
  </r>
  <r>
    <x v="3"/>
    <n v="0.48"/>
    <n v="0.41"/>
    <n v="0.11"/>
    <n v="77.670000000000044"/>
    <n v="65.77000000000011"/>
    <n v="18.449999999999992"/>
    <n v="161.89000000000016"/>
  </r>
  <r>
    <x v="4"/>
    <n v="0.54"/>
    <n v="0.35"/>
    <n v="0.11"/>
    <n v="68.970000000000084"/>
    <n v="44.670000000000044"/>
    <n v="14.109999999999994"/>
    <n v="127.75000000000013"/>
  </r>
  <r>
    <x v="5"/>
    <n v="0.75"/>
    <n v="0.23"/>
    <n v="0.02"/>
    <n v="54.489999999999981"/>
    <n v="16.499999999999979"/>
    <n v="1.6400000000000003"/>
    <n v="72.629999999999953"/>
  </r>
  <r>
    <x v="6"/>
    <n v="0.66"/>
    <n v="0.25"/>
    <n v="0.09"/>
    <n v="89.459999999999923"/>
    <n v="32.889999999999972"/>
    <n v="12.460000000000008"/>
    <n v="134.80999999999989"/>
  </r>
  <r>
    <x v="7"/>
    <n v="0.68"/>
    <n v="0.27"/>
    <n v="0.05"/>
    <n v="217.86000000000061"/>
    <n v="85.029999999999973"/>
    <n v="16.75"/>
    <n v="319.64000000000055"/>
  </r>
  <r>
    <x v="8"/>
    <n v="0.5"/>
    <n v="0.4"/>
    <n v="0.1"/>
    <n v="114.47999999999996"/>
    <n v="90.689999999999927"/>
    <n v="23.95000000000001"/>
    <n v="229.11999999999992"/>
  </r>
  <r>
    <x v="9"/>
    <n v="0.49"/>
    <n v="0.42"/>
    <n v="0.09"/>
    <n v="165.16000000000011"/>
    <n v="139.33999999999978"/>
    <n v="30.359999999999978"/>
    <n v="334.85999999999984"/>
  </r>
  <r>
    <x v="10"/>
    <n v="0.54"/>
    <n v="0.38"/>
    <n v="0.08"/>
    <n v="173.17000000000036"/>
    <n v="119.90999999999985"/>
    <n v="26.809999999999981"/>
    <n v="319.89000000000021"/>
  </r>
  <r>
    <x v="11"/>
    <n v="0.56000000000000005"/>
    <n v="0.36"/>
    <n v="0.08"/>
    <n v="91.569999999999936"/>
    <n v="59.869999999999976"/>
    <n v="13.549999999999999"/>
    <n v="164.98999999999992"/>
  </r>
  <r>
    <x v="12"/>
    <n v="0.48"/>
    <n v="0.47"/>
    <n v="0.05"/>
    <n v="85.889999999999915"/>
    <n v="84.020000000000053"/>
    <n v="8.0699999999999985"/>
    <n v="177.97999999999996"/>
  </r>
  <r>
    <x v="13"/>
    <n v="0.49"/>
    <n v="0.46"/>
    <n v="0.05"/>
    <n v="53.659999999999975"/>
    <n v="50.069999999999951"/>
    <n v="5.6099999999999994"/>
    <n v="109.33999999999993"/>
  </r>
  <r>
    <x v="14"/>
    <n v="0.64"/>
    <n v="0.34"/>
    <n v="0.02"/>
    <n v="45.630000000000017"/>
    <n v="24.61"/>
    <n v="1.6700000000000006"/>
    <n v="71.910000000000011"/>
  </r>
  <r>
    <x v="15"/>
    <n v="0.56999999999999995"/>
    <n v="0.38"/>
    <n v="0.05"/>
    <n v="103.68999999999998"/>
    <n v="70.430000000000021"/>
    <n v="8.6999999999999993"/>
    <n v="182.82"/>
  </r>
  <r>
    <x v="16"/>
    <n v="0.61"/>
    <n v="0.34"/>
    <n v="0.05"/>
    <n v="19.090000000000011"/>
    <n v="10.610000000000001"/>
    <n v="1.5500000000000003"/>
    <n v="31.250000000000011"/>
  </r>
  <r>
    <x v="17"/>
    <n v="0.54"/>
    <n v="0.4"/>
    <n v="0.06"/>
    <n v="85.57"/>
    <n v="64.209999999999951"/>
    <n v="9.2999999999999989"/>
    <n v="159.07999999999996"/>
  </r>
  <r>
    <x v="18"/>
    <n v="0.6"/>
    <n v="0.35"/>
    <n v="0.05"/>
    <n v="98.11999999999972"/>
    <n v="57.220000000000013"/>
    <n v="8.2299999999999986"/>
    <n v="163.56999999999974"/>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x v="0"/>
    <n v="0.53"/>
    <n v="0.42"/>
    <n v="0.05"/>
    <n v="179.94000000000005"/>
    <n v="137.31999999999988"/>
    <n v="15.070000000000004"/>
    <n v="332.32999999999993"/>
  </r>
  <r>
    <x v="1"/>
    <n v="0.45"/>
    <n v="0.53"/>
    <n v="0.02"/>
    <n v="67.640000000000015"/>
    <n v="77.919999999999959"/>
    <n v="2.4900000000000002"/>
    <n v="148.04999999999998"/>
  </r>
  <r>
    <x v="2"/>
    <n v="0.45"/>
    <n v="0.54"/>
    <n v="0.01"/>
    <n v="18.970000000000002"/>
    <n v="21.839999999999996"/>
    <n v="0.05"/>
    <n v="40.86"/>
  </r>
  <r>
    <x v="3"/>
    <n v="0.32"/>
    <n v="0.53"/>
    <n v="0.15"/>
    <n v="19.970000000000013"/>
    <n v="32.77999999999998"/>
    <n v="9.370000000000001"/>
    <n v="62.11999999999999"/>
  </r>
  <r>
    <x v="4"/>
    <n v="0.43"/>
    <n v="0.48"/>
    <n v="0.09"/>
    <n v="46.120000000000012"/>
    <n v="51.070000000000007"/>
    <n v="10.200000000000001"/>
    <n v="107.39000000000003"/>
  </r>
  <r>
    <x v="5"/>
    <n v="0.72"/>
    <n v="0.27"/>
    <n v="0.01"/>
    <n v="48.760000000000019"/>
    <n v="18.049999999999997"/>
    <n v="0.52"/>
    <n v="67.330000000000013"/>
  </r>
  <r>
    <x v="6"/>
    <n v="0.68"/>
    <n v="0.24"/>
    <n v="0.08"/>
    <n v="67.750000000000057"/>
    <n v="23.949999999999985"/>
    <n v="8.4299999999999962"/>
    <n v="100.13000000000004"/>
  </r>
  <r>
    <x v="7"/>
    <n v="0.64"/>
    <n v="0.31"/>
    <n v="0.05"/>
    <n v="151.41000000000014"/>
    <n v="73.05000000000004"/>
    <n v="13.339999999999991"/>
    <n v="237.80000000000018"/>
  </r>
  <r>
    <x v="8"/>
    <n v="0.54"/>
    <n v="0.43"/>
    <n v="0.03"/>
    <n v="142.88000000000017"/>
    <n v="111.14999999999995"/>
    <n v="7.6999999999999993"/>
    <n v="261.73000000000013"/>
  </r>
  <r>
    <x v="9"/>
    <n v="0.51"/>
    <n v="0.42"/>
    <n v="7.0000000000000007E-2"/>
    <n v="135.41999999999993"/>
    <n v="112.62000000000006"/>
    <n v="17.900000000000013"/>
    <n v="265.94"/>
  </r>
  <r>
    <x v="10"/>
    <n v="0.46"/>
    <n v="0.48"/>
    <n v="0.06"/>
    <n v="134.28"/>
    <n v="142.98999999999998"/>
    <n v="18.57"/>
    <n v="295.83999999999997"/>
  </r>
  <r>
    <x v="11"/>
    <n v="0.59"/>
    <n v="0.39"/>
    <n v="0.02"/>
    <n v="59.74"/>
    <n v="38.600000000000023"/>
    <n v="1.89"/>
    <n v="100.23000000000003"/>
  </r>
  <r>
    <x v="12"/>
    <n v="0.49"/>
    <n v="0.48"/>
    <n v="0.03"/>
    <n v="72.880000000000024"/>
    <n v="69.31"/>
    <n v="4.83"/>
    <n v="147.02000000000004"/>
  </r>
  <r>
    <x v="13"/>
    <n v="0.75"/>
    <n v="0.24"/>
    <n v="0.01"/>
    <n v="41.079999999999991"/>
    <n v="12.990000000000002"/>
    <n v="0.71000000000000008"/>
    <n v="54.779999999999994"/>
  </r>
  <r>
    <x v="14"/>
    <n v="0.67"/>
    <n v="0.32"/>
    <n v="0.01"/>
    <n v="38.860000000000049"/>
    <n v="18.669999999999995"/>
    <n v="0.76"/>
    <n v="58.290000000000042"/>
  </r>
  <r>
    <x v="15"/>
    <n v="0.52"/>
    <n v="0.44"/>
    <n v="0.04"/>
    <n v="102.63000000000004"/>
    <n v="86.129999999999924"/>
    <n v="7.8099999999999987"/>
    <n v="196.56999999999996"/>
  </r>
  <r>
    <x v="16"/>
    <n v="0.69"/>
    <n v="0.28999999999999998"/>
    <n v="0.02"/>
    <n v="6.91"/>
    <n v="2.96"/>
    <n v="0.19"/>
    <n v="10.06"/>
  </r>
  <r>
    <x v="17"/>
    <n v="0.61"/>
    <n v="0.36"/>
    <n v="0.03"/>
    <n v="31.759999999999998"/>
    <n v="19.139999999999993"/>
    <n v="1.6099999999999999"/>
    <n v="52.509999999999991"/>
  </r>
  <r>
    <x v="18"/>
    <n v="0.62"/>
    <n v="0.28999999999999998"/>
    <n v="0.09"/>
    <n v="60.560000000000052"/>
    <n v="27.95999999999999"/>
    <n v="9.1900000000000048"/>
    <n v="97.710000000000036"/>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x v="0"/>
    <n v="0.42"/>
    <n v="0.47"/>
    <n v="0.11"/>
    <n v="452.64999999999947"/>
    <n v="490.00000000000045"/>
    <n v="112.00999999999992"/>
    <n v="1054.6599999999999"/>
  </r>
  <r>
    <x v="1"/>
    <n v="0.43"/>
    <n v="0.52"/>
    <n v="0.05"/>
    <n v="202.62999999999994"/>
    <n v="245.97000000000006"/>
    <n v="24.649999999999995"/>
    <n v="473.25"/>
  </r>
  <r>
    <x v="2"/>
    <n v="0.54"/>
    <n v="0.4"/>
    <n v="0.06"/>
    <n v="150.66000000000011"/>
    <n v="110.59999999999992"/>
    <n v="16.749999999999986"/>
    <n v="278.01000000000005"/>
  </r>
  <r>
    <x v="3"/>
    <n v="0.46"/>
    <n v="0.4"/>
    <n v="0.14000000000000001"/>
    <n v="265.93000000000245"/>
    <n v="232.81000000000137"/>
    <n v="78.509999999999991"/>
    <n v="577.25000000000387"/>
  </r>
  <r>
    <x v="4"/>
    <n v="0.34"/>
    <n v="0.31"/>
    <n v="0.35"/>
    <n v="185.51000000000056"/>
    <n v="172.32000000000008"/>
    <n v="189.64000000000166"/>
    <n v="547.4700000000023"/>
  </r>
  <r>
    <x v="5"/>
    <n v="0.7"/>
    <n v="0.26"/>
    <n v="0.04"/>
    <n v="221.36000000000041"/>
    <n v="83.139999999999944"/>
    <n v="11.12"/>
    <n v="315.62000000000035"/>
  </r>
  <r>
    <x v="6"/>
    <n v="0.56000000000000005"/>
    <n v="0.26"/>
    <n v="0.18"/>
    <n v="387.400000000001"/>
    <n v="179.37000000000009"/>
    <n v="125.9800000000001"/>
    <n v="692.75000000000125"/>
  </r>
  <r>
    <x v="7"/>
    <n v="0.57999999999999996"/>
    <n v="0.28000000000000003"/>
    <n v="0.14000000000000001"/>
    <n v="833.39999999998815"/>
    <n v="394.5799999999997"/>
    <n v="195.07000000000085"/>
    <n v="1423.0499999999886"/>
  </r>
  <r>
    <x v="8"/>
    <n v="0.51"/>
    <n v="0.39"/>
    <n v="0.1"/>
    <n v="409.0199999999997"/>
    <n v="311.07999999999936"/>
    <n v="82.61"/>
    <n v="802.70999999999901"/>
  </r>
  <r>
    <x v="9"/>
    <n v="0.48"/>
    <n v="0.38"/>
    <n v="0.14000000000000001"/>
    <n v="608.35999999999569"/>
    <n v="481.72999999999917"/>
    <n v="173.75000000000011"/>
    <n v="1263.8399999999951"/>
  </r>
  <r>
    <x v="10"/>
    <n v="0.46"/>
    <n v="0.39"/>
    <n v="0.15"/>
    <n v="738.62999999999352"/>
    <n v="614.31999999999834"/>
    <n v="246.04000000000136"/>
    <n v="1598.9899999999932"/>
  </r>
  <r>
    <x v="11"/>
    <n v="0.55000000000000004"/>
    <n v="0.39"/>
    <n v="0.06"/>
    <n v="313.13999999999982"/>
    <n v="224.73999999999998"/>
    <n v="35.739999999999981"/>
    <n v="573.61999999999978"/>
  </r>
  <r>
    <x v="12"/>
    <n v="0.55000000000000004"/>
    <n v="0.41"/>
    <n v="0.04"/>
    <n v="340.22999999999894"/>
    <n v="251.77999999999972"/>
    <n v="25.039999999999992"/>
    <n v="617.04999999999859"/>
  </r>
  <r>
    <x v="13"/>
    <n v="0.61"/>
    <n v="0.36"/>
    <n v="0.03"/>
    <n v="226.01999999999978"/>
    <n v="135.37999999999985"/>
    <n v="10.569999999999995"/>
    <n v="371.96999999999963"/>
  </r>
  <r>
    <x v="14"/>
    <n v="0.64"/>
    <n v="0.34"/>
    <n v="0.02"/>
    <n v="162.57000000000008"/>
    <n v="84.57"/>
    <n v="5.1400000000000023"/>
    <n v="252.28000000000009"/>
  </r>
  <r>
    <x v="15"/>
    <n v="0.55000000000000004"/>
    <n v="0.38"/>
    <n v="7.0000000000000007E-2"/>
    <n v="467.37999999999903"/>
    <n v="316.60000000000019"/>
    <n v="57.419999999999987"/>
    <n v="841.39999999999918"/>
  </r>
  <r>
    <x v="16"/>
    <n v="0.63"/>
    <n v="0.28999999999999998"/>
    <n v="0.08"/>
    <n v="37.409999999999989"/>
    <n v="17.63"/>
    <n v="4.620000000000001"/>
    <n v="59.66"/>
  </r>
  <r>
    <x v="17"/>
    <n v="0.5"/>
    <n v="0.39"/>
    <n v="0.11"/>
    <n v="260.4300000000016"/>
    <n v="202.59000000000094"/>
    <n v="60.079999999999984"/>
    <n v="523.10000000000252"/>
  </r>
  <r>
    <x v="18"/>
    <n v="0.46"/>
    <n v="0.3"/>
    <n v="0.24"/>
    <n v="367.69000000000119"/>
    <n v="245.05000000000277"/>
    <n v="196.53000000000179"/>
    <n v="809.27000000000578"/>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x v="0"/>
    <n v="0.48"/>
    <n v="0.51"/>
    <n v="0.01"/>
    <n v="31.660000000000007"/>
    <n v="34.120000000000012"/>
    <n v="0.55000000000000004"/>
    <n v="66.330000000000013"/>
  </r>
  <r>
    <x v="1"/>
    <n v="0.59"/>
    <n v="0.4"/>
    <n v="0.01"/>
    <n v="20.100000000000005"/>
    <n v="13.460000000000006"/>
    <n v="7.0000000000000007E-2"/>
    <n v="33.63000000000001"/>
  </r>
  <r>
    <x v="2"/>
    <n v="0.85"/>
    <n v="0.14000000000000001"/>
    <n v="0.01"/>
    <n v="57.639999999999993"/>
    <n v="9.6700000000000017"/>
    <n v="0.19"/>
    <n v="67.5"/>
  </r>
  <r>
    <x v="3"/>
    <n v="0.98"/>
    <n v="0.02"/>
    <n v="0"/>
    <n v="31.819999999999993"/>
    <n v="0.76000000000000012"/>
    <n v="0"/>
    <n v="32.579999999999991"/>
  </r>
  <r>
    <x v="4"/>
    <n v="0.19"/>
    <n v="0.81"/>
    <n v="0"/>
    <n v="2.0799999999999996"/>
    <n v="8.9499999999999993"/>
    <n v="0"/>
    <n v="11.03"/>
  </r>
  <r>
    <x v="5"/>
    <n v="0.69"/>
    <n v="0.3"/>
    <n v="0.01"/>
    <n v="27.62"/>
    <n v="12.349999999999998"/>
    <n v="0.16"/>
    <n v="40.129999999999995"/>
  </r>
  <r>
    <x v="6"/>
    <n v="1"/>
    <n v="0"/>
    <n v="0"/>
    <n v="28.689999999999994"/>
    <n v="0"/>
    <n v="0"/>
    <n v="28.689999999999994"/>
  </r>
  <r>
    <x v="7"/>
    <n v="0.92"/>
    <n v="0.08"/>
    <n v="0"/>
    <n v="78.069999999999979"/>
    <n v="7.169999999999999"/>
    <n v="0"/>
    <n v="85.239999999999981"/>
  </r>
  <r>
    <x v="8"/>
    <n v="0.94"/>
    <n v="0.06"/>
    <n v="0"/>
    <n v="38.929999999999986"/>
    <n v="2.3400000000000003"/>
    <n v="0"/>
    <n v="41.269999999999989"/>
  </r>
  <r>
    <x v="9"/>
    <n v="0.73"/>
    <n v="0.26"/>
    <n v="0.01"/>
    <n v="55.150000000000027"/>
    <n v="20.080000000000009"/>
    <n v="0.25"/>
    <n v="75.480000000000032"/>
  </r>
  <r>
    <x v="10"/>
    <n v="0.73"/>
    <n v="0.26"/>
    <n v="0.01"/>
    <n v="107.50000000000001"/>
    <n v="38.059999999999995"/>
    <n v="1.78"/>
    <n v="147.34"/>
  </r>
  <r>
    <x v="11"/>
    <n v="0.61"/>
    <n v="0.38"/>
    <n v="0.01"/>
    <n v="66.850000000000023"/>
    <n v="40.920000000000009"/>
    <n v="0.39"/>
    <n v="108.16000000000004"/>
  </r>
  <r>
    <x v="12"/>
    <n v="0.89"/>
    <n v="0.1"/>
    <n v="0.01"/>
    <n v="102.24999999999999"/>
    <n v="12.390000000000004"/>
    <n v="0.09"/>
    <n v="114.72999999999999"/>
  </r>
  <r>
    <x v="13"/>
    <n v="0.79"/>
    <n v="0.21"/>
    <n v="0"/>
    <n v="57.329999999999991"/>
    <n v="15.170000000000002"/>
    <n v="0"/>
    <n v="72.5"/>
  </r>
  <r>
    <x v="14"/>
    <n v="0.56999999999999995"/>
    <n v="0.41"/>
    <n v="0.02"/>
    <n v="12.770000000000007"/>
    <n v="9.3400000000000016"/>
    <n v="0.43000000000000005"/>
    <n v="22.540000000000006"/>
  </r>
  <r>
    <x v="15"/>
    <n v="0.92"/>
    <n v="7.0000000000000007E-2"/>
    <n v="0.01"/>
    <n v="89.469999999999899"/>
    <n v="7.7100000000000009"/>
    <n v="0.03"/>
    <n v="97.209999999999894"/>
  </r>
  <r>
    <x v="16"/>
    <n v="0.94"/>
    <n v="0.06"/>
    <n v="0"/>
    <n v="4.9900000000000011"/>
    <n v="0.33"/>
    <n v="0"/>
    <n v="5.3200000000000012"/>
  </r>
  <r>
    <x v="17"/>
    <n v="0.63"/>
    <n v="0.35"/>
    <n v="0.02"/>
    <n v="22.359999999999982"/>
    <n v="12.340000000000007"/>
    <n v="0.77"/>
    <n v="35.469999999999992"/>
  </r>
  <r>
    <x v="18"/>
    <n v="0.94"/>
    <n v="0.06"/>
    <n v="0"/>
    <n v="17.98"/>
    <n v="1.19"/>
    <n v="0"/>
    <n v="19.170000000000002"/>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x v="0"/>
    <n v="0.06"/>
    <n v="0.22"/>
    <n v="0.72"/>
    <n v="1.7800000000000002"/>
    <n v="7.16"/>
    <n v="23.030000000000005"/>
    <n v="31.970000000000006"/>
    <s v="1  Usaquén"/>
    <n v="0.01"/>
    <n v="0.13"/>
    <n v="0.86"/>
    <n v="0.14000000000000001"/>
    <n v="2.4499999999999997"/>
    <n v="16.559999999999992"/>
    <n v="19.149999999999991"/>
    <s v="1  Usaquén"/>
    <n v="0.13"/>
    <n v="0.37"/>
    <n v="0.5"/>
    <n v="1.6400000000000001"/>
    <n v="4.71"/>
    <n v="6.4700000000000024"/>
    <n v="12.820000000000002"/>
  </r>
  <r>
    <x v="1"/>
    <n v="0.11"/>
    <n v="0.42"/>
    <n v="0.47"/>
    <n v="6.5099999999999989"/>
    <n v="25.66"/>
    <n v="28.779999999999998"/>
    <n v="60.95"/>
    <s v="2  Chapinero"/>
    <n v="0.05"/>
    <n v="0.4"/>
    <n v="0.55000000000000004"/>
    <n v="1.18"/>
    <n v="8.6699999999999964"/>
    <n v="12.01"/>
    <n v="21.859999999999996"/>
    <s v="2  Chapinero"/>
    <n v="0.14000000000000001"/>
    <n v="0.43"/>
    <n v="0.43"/>
    <n v="5.33"/>
    <n v="16.989999999999995"/>
    <n v="16.769999999999996"/>
    <n v="39.089999999999989"/>
  </r>
  <r>
    <x v="2"/>
    <n v="0.01"/>
    <n v="0.41"/>
    <n v="0.57999999999999996"/>
    <n v="0.75"/>
    <n v="18.979999999999997"/>
    <n v="26.950000000000003"/>
    <n v="46.68"/>
    <s v="3  Santa Fe"/>
    <n v="0.03"/>
    <n v="0.35"/>
    <n v="0.62"/>
    <n v="0.43"/>
    <n v="5.6900000000000013"/>
    <n v="10.030000000000001"/>
    <n v="16.150000000000002"/>
    <s v="3  Santa Fe"/>
    <n v="0.01"/>
    <n v="0.44"/>
    <n v="0.55000000000000004"/>
    <n v="0.32"/>
    <n v="13.290000000000001"/>
    <n v="16.919999999999998"/>
    <n v="30.53"/>
  </r>
  <r>
    <x v="3"/>
    <n v="0.04"/>
    <n v="0.32"/>
    <n v="0.64"/>
    <n v="0.36"/>
    <n v="2.6699999999999995"/>
    <n v="5.3999999999999995"/>
    <n v="8.43"/>
    <s v="4  San Cristóbal"/>
    <n v="7.0000000000000007E-2"/>
    <n v="0.81"/>
    <n v="0.12"/>
    <n v="0.2"/>
    <n v="2.4299999999999997"/>
    <n v="0.37"/>
    <n v="3"/>
    <s v="4  San Cristóbal"/>
    <n v="0.03"/>
    <n v="0.04"/>
    <n v="0.93"/>
    <n v="0.16"/>
    <n v="0.24"/>
    <n v="5.03"/>
    <n v="5.4300000000000006"/>
  </r>
  <r>
    <x v="4"/>
    <n v="0.14000000000000001"/>
    <n v="0.47"/>
    <n v="0.39"/>
    <n v="25.69"/>
    <n v="82.370000000000019"/>
    <n v="67.960000000000008"/>
    <n v="176.02000000000004"/>
    <s v="5  Usme"/>
    <n v="0.16"/>
    <n v="0.65"/>
    <n v="0.19"/>
    <n v="1.6300000000000001"/>
    <n v="6.589999999999999"/>
    <n v="1.8599999999999999"/>
    <n v="10.079999999999998"/>
    <s v="5  Usme"/>
    <n v="0.14000000000000001"/>
    <n v="0.46"/>
    <n v="0.4"/>
    <n v="24.060000000000002"/>
    <n v="75.780000000000015"/>
    <n v="66.100000000000023"/>
    <n v="165.94000000000005"/>
  </r>
  <r>
    <x v="5"/>
    <n v="0.13"/>
    <n v="0.48"/>
    <n v="0.39"/>
    <n v="11.09"/>
    <n v="41.410000000000004"/>
    <n v="33.649999999999991"/>
    <n v="86.149999999999991"/>
    <s v="11  Suba"/>
    <n v="0.1"/>
    <n v="0.38"/>
    <n v="0.52"/>
    <n v="3.9999999999999996"/>
    <n v="15.500000000000004"/>
    <n v="20.740000000000002"/>
    <n v="40.240000000000009"/>
    <s v="11  Suba"/>
    <n v="0.16"/>
    <n v="0.56000000000000005"/>
    <n v="0.28000000000000003"/>
    <n v="7.0900000000000007"/>
    <n v="25.909999999999997"/>
    <n v="12.909999999999997"/>
    <n v="45.91"/>
  </r>
  <r>
    <x v="6"/>
    <n v="0.06"/>
    <n v="0.4"/>
    <n v="0.54"/>
    <n v="12.770000000000001"/>
    <n v="81.330000000000027"/>
    <n v="110.60000000000007"/>
    <n v="204.7000000000001"/>
    <s v="19  Ciudad Bolívar"/>
    <n v="0.15"/>
    <n v="0.28000000000000003"/>
    <n v="0.56999999999999995"/>
    <n v="8.0599999999999987"/>
    <n v="14.549999999999999"/>
    <n v="29.38"/>
    <n v="51.989999999999995"/>
    <s v="19  Ciudad Bolívar"/>
    <n v="0.03"/>
    <n v="0.44"/>
    <n v="0.53"/>
    <n v="4.71"/>
    <n v="66.779999999999973"/>
    <n v="81.220000000000041"/>
    <n v="152.71"/>
  </r>
  <r>
    <x v="7"/>
    <n v="7.0000000000000007E-2"/>
    <n v="0.42"/>
    <n v="0.51"/>
    <n v="9.379999999999999"/>
    <n v="57.02"/>
    <n v="67.890000000000015"/>
    <n v="134.29000000000002"/>
    <s v="20 Sumapaz"/>
    <n v="0.01"/>
    <n v="0.1"/>
    <n v="0.89"/>
    <n v="0.11"/>
    <n v="1.03"/>
    <n v="8.8699999999999992"/>
    <n v="10.01"/>
    <s v="20 Sumapaz"/>
    <n v="7.0000000000000007E-2"/>
    <n v="0.45"/>
    <n v="0.48"/>
    <n v="9.27"/>
    <n v="55.99"/>
    <n v="59.020000000000017"/>
    <n v="124.28000000000003"/>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x v="0"/>
    <n v="7.0000000000000007E-2"/>
    <n v="0.21"/>
    <n v="0.72"/>
    <n v="2.4400000000000004"/>
    <n v="7.54"/>
    <n v="25.900000000000002"/>
    <n v="35.880000000000003"/>
  </r>
  <r>
    <x v="1"/>
    <n v="0.17"/>
    <n v="0.44"/>
    <n v="0.39"/>
    <n v="12.670000000000002"/>
    <n v="32.74"/>
    <n v="28.779999999999998"/>
    <n v="74.19"/>
  </r>
  <r>
    <x v="2"/>
    <n v="0.15"/>
    <n v="0.45"/>
    <n v="0.4"/>
    <n v="10.91"/>
    <n v="33.03"/>
    <n v="29.01"/>
    <n v="72.95"/>
  </r>
  <r>
    <x v="3"/>
    <n v="0.04"/>
    <n v="0.32"/>
    <n v="0.64"/>
    <n v="0.36"/>
    <n v="2.6699999999999995"/>
    <n v="5.3999999999999995"/>
    <n v="8.43"/>
  </r>
  <r>
    <x v="4"/>
    <n v="0.16"/>
    <n v="0.52"/>
    <n v="0.32"/>
    <n v="36.490000000000009"/>
    <n v="120.02000000000001"/>
    <n v="73.850000000000023"/>
    <n v="230.36000000000004"/>
  </r>
  <r>
    <x v="5"/>
    <n v="0.12"/>
    <n v="0.53"/>
    <n v="0.35"/>
    <n v="11.09"/>
    <n v="50.860000000000014"/>
    <n v="33.86999999999999"/>
    <n v="95.820000000000007"/>
  </r>
  <r>
    <x v="6"/>
    <n v="0.05"/>
    <n v="0.47"/>
    <n v="0.48"/>
    <n v="12.880000000000003"/>
    <n v="108.61999999999998"/>
    <n v="110.60000000000007"/>
    <n v="232.10000000000002"/>
  </r>
  <r>
    <x v="7"/>
    <n v="0.08"/>
    <n v="0.32"/>
    <n v="0.6"/>
    <n v="28.32"/>
    <n v="113.02"/>
    <n v="215.91000000000011"/>
    <n v="357.25000000000011"/>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n v="0.17"/>
    <n v="0.1"/>
    <n v="0.73"/>
    <n v="0.65999999999999992"/>
    <n v="0.38"/>
    <n v="2.8699999999999997"/>
    <n v="3.9099999999999997"/>
    <s v="1  Usaquén"/>
    <n v="0.22"/>
    <n v="0.11"/>
    <n v="0.67"/>
    <n v="0.65999999999999992"/>
    <n v="0.34"/>
    <n v="2"/>
    <n v="3"/>
    <s v="1  Usaquén"/>
    <n v="0"/>
    <n v="0.04"/>
    <n v="0.96"/>
    <n v="0"/>
    <n v="0.04"/>
    <n v="0.87"/>
    <n v="0.91"/>
  </r>
  <r>
    <x v="1"/>
    <n v="0.47"/>
    <n v="0.53"/>
    <n v="0"/>
    <n v="6.1599999999999993"/>
    <n v="7.0799999999999992"/>
    <n v="0"/>
    <n v="13.239999999999998"/>
    <s v="2  Chapinero"/>
    <n v="0.47"/>
    <n v="0.53"/>
    <n v="0"/>
    <n v="6.1599999999999993"/>
    <n v="7.0799999999999992"/>
    <n v="0"/>
    <n v="13.239999999999998"/>
    <m/>
    <m/>
    <m/>
    <m/>
    <m/>
    <m/>
    <m/>
    <m/>
  </r>
  <r>
    <x v="2"/>
    <n v="0.39"/>
    <n v="0.53"/>
    <n v="0.08"/>
    <n v="10.159999999999998"/>
    <n v="14.05"/>
    <n v="2.06"/>
    <n v="26.27"/>
    <s v="3  Santa Fe"/>
    <n v="0.39"/>
    <n v="0.53"/>
    <n v="0.08"/>
    <n v="10.159999999999998"/>
    <n v="14.05"/>
    <n v="2.06"/>
    <n v="26.27"/>
    <m/>
    <m/>
    <m/>
    <m/>
    <m/>
    <m/>
    <m/>
    <m/>
  </r>
  <r>
    <x v="3"/>
    <n v="0.2"/>
    <n v="0.69"/>
    <n v="0.11"/>
    <n v="10.799999999999999"/>
    <n v="37.65"/>
    <n v="5.8900000000000006"/>
    <n v="54.339999999999996"/>
    <s v="5  Usme"/>
    <n v="0.09"/>
    <n v="0.82"/>
    <n v="0.09"/>
    <n v="3.32"/>
    <n v="30.45"/>
    <n v="3.27"/>
    <n v="37.04"/>
    <s v="5  Usme"/>
    <n v="0.43"/>
    <n v="0.42"/>
    <n v="0.15"/>
    <n v="7.48"/>
    <n v="7.2"/>
    <n v="2.62"/>
    <n v="17.3"/>
  </r>
  <r>
    <x v="4"/>
    <n v="0"/>
    <n v="0.98"/>
    <n v="0.02"/>
    <n v="0"/>
    <n v="9.4500000000000011"/>
    <n v="0.22000000000000003"/>
    <n v="9.6700000000000017"/>
    <s v="11  Suba"/>
    <n v="0"/>
    <n v="0.98"/>
    <n v="0.02"/>
    <n v="0"/>
    <n v="9.4500000000000011"/>
    <n v="0.22000000000000003"/>
    <n v="9.6700000000000017"/>
    <m/>
    <m/>
    <m/>
    <m/>
    <m/>
    <m/>
    <m/>
    <m/>
  </r>
  <r>
    <x v="5"/>
    <n v="0.01"/>
    <n v="0.99"/>
    <n v="0"/>
    <n v="0.11"/>
    <n v="27.289999999999992"/>
    <n v="0"/>
    <n v="27.399999999999991"/>
    <s v="19  Ciudad Bolívar"/>
    <n v="0.01"/>
    <n v="0.99"/>
    <n v="0"/>
    <n v="0.11"/>
    <n v="27.289999999999992"/>
    <n v="0"/>
    <n v="27.399999999999991"/>
    <m/>
    <m/>
    <m/>
    <m/>
    <m/>
    <m/>
    <m/>
    <m/>
  </r>
  <r>
    <x v="6"/>
    <n v="0.09"/>
    <n v="0.25"/>
    <n v="0.66"/>
    <n v="18.940000000000001"/>
    <n v="55.999999999999993"/>
    <n v="148.02000000000004"/>
    <n v="222.96000000000004"/>
    <s v="20 Sumapaz"/>
    <n v="0.15"/>
    <n v="0.2"/>
    <n v="0.65"/>
    <n v="18.699999999999996"/>
    <n v="23.99"/>
    <n v="78.029999999999987"/>
    <n v="120.71999999999998"/>
    <s v="20 Sumapaz"/>
    <n v="0.01"/>
    <n v="0.31"/>
    <n v="0.68"/>
    <n v="0.24"/>
    <n v="32.01"/>
    <n v="69.989999999999981"/>
    <n v="102.23999999999998"/>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n v="0.41"/>
    <n v="0.46"/>
    <n v="0.13"/>
    <n v="455.08999999999946"/>
    <n v="497.54000000000036"/>
    <n v="137.90999999999988"/>
    <n v="1090.5399999999997"/>
  </r>
  <r>
    <x v="1"/>
    <n v="0.39"/>
    <n v="0.51"/>
    <n v="0.1"/>
    <n v="215.3"/>
    <n v="278.70999999999975"/>
    <n v="53.430000000000049"/>
    <n v="547.43999999999983"/>
  </r>
  <r>
    <x v="2"/>
    <n v="0.46"/>
    <n v="0.41"/>
    <n v="0.13"/>
    <n v="161.57000000000011"/>
    <n v="143.62999999999985"/>
    <n v="45.760000000000012"/>
    <n v="350.95999999999992"/>
  </r>
  <r>
    <x v="3"/>
    <n v="0.46"/>
    <n v="0.4"/>
    <n v="0.14000000000000001"/>
    <n v="266.29000000000241"/>
    <n v="235.48000000000135"/>
    <n v="83.910000000000039"/>
    <n v="585.68000000000382"/>
  </r>
  <r>
    <x v="4"/>
    <n v="0.28000000000000003"/>
    <n v="0.38"/>
    <n v="0.34"/>
    <n v="222.00000000000057"/>
    <n v="292.34000000000037"/>
    <n v="263.4900000000016"/>
    <n v="777.83000000000254"/>
  </r>
  <r>
    <x v="5"/>
    <n v="0.7"/>
    <n v="0.26"/>
    <n v="0.04"/>
    <n v="221.36000000000041"/>
    <n v="83.139999999999944"/>
    <n v="11.12"/>
    <n v="315.62000000000035"/>
  </r>
  <r>
    <x v="6"/>
    <n v="0.56000000000000005"/>
    <n v="0.26"/>
    <n v="0.18"/>
    <n v="387.400000000001"/>
    <n v="179.37000000000009"/>
    <n v="125.9800000000001"/>
    <n v="692.75000000000125"/>
  </r>
  <r>
    <x v="7"/>
    <n v="0.57999999999999996"/>
    <n v="0.28000000000000003"/>
    <n v="0.14000000000000001"/>
    <n v="833.39999999998815"/>
    <n v="394.5799999999997"/>
    <n v="195.07000000000085"/>
    <n v="1423.0499999999886"/>
  </r>
  <r>
    <x v="8"/>
    <n v="0.51"/>
    <n v="0.39"/>
    <n v="0.1"/>
    <n v="409.0199999999997"/>
    <n v="311.07999999999936"/>
    <n v="82.61"/>
    <n v="802.70999999999901"/>
  </r>
  <r>
    <x v="9"/>
    <n v="0.48"/>
    <n v="0.38"/>
    <n v="0.14000000000000001"/>
    <n v="608.35999999999569"/>
    <n v="481.72999999999917"/>
    <n v="173.75000000000011"/>
    <n v="1263.8399999999951"/>
  </r>
  <r>
    <x v="10"/>
    <n v="0.44"/>
    <n v="0.39"/>
    <n v="0.17"/>
    <n v="749.71999999999343"/>
    <n v="665.1799999999979"/>
    <n v="279.91000000000133"/>
    <n v="1694.8099999999927"/>
  </r>
  <r>
    <x v="11"/>
    <n v="0.55000000000000004"/>
    <n v="0.39"/>
    <n v="0.06"/>
    <n v="313.13999999999982"/>
    <n v="224.73999999999998"/>
    <n v="35.739999999999981"/>
    <n v="573.61999999999978"/>
  </r>
  <r>
    <x v="12"/>
    <n v="0.55000000000000004"/>
    <n v="0.41"/>
    <n v="0.04"/>
    <n v="340.22999999999894"/>
    <n v="251.77999999999972"/>
    <n v="25.039999999999992"/>
    <n v="617.04999999999859"/>
  </r>
  <r>
    <x v="13"/>
    <n v="0.61"/>
    <n v="0.36"/>
    <n v="0.03"/>
    <n v="226.01999999999978"/>
    <n v="135.37999999999985"/>
    <n v="10.569999999999995"/>
    <n v="371.96999999999963"/>
  </r>
  <r>
    <x v="14"/>
    <n v="0.64"/>
    <n v="0.34"/>
    <n v="0.02"/>
    <n v="162.57000000000008"/>
    <n v="84.569999999999979"/>
    <n v="5.1400000000000023"/>
    <n v="252.28000000000006"/>
  </r>
  <r>
    <x v="15"/>
    <n v="0.55000000000000004"/>
    <n v="0.38"/>
    <n v="7.0000000000000007E-2"/>
    <n v="467.37999999999903"/>
    <n v="316.60000000000019"/>
    <n v="57.419999999999987"/>
    <n v="841.39999999999918"/>
  </r>
  <r>
    <x v="16"/>
    <n v="0.63"/>
    <n v="0.28999999999999998"/>
    <n v="0.08"/>
    <n v="37.409999999999989"/>
    <n v="17.63"/>
    <n v="4.620000000000001"/>
    <n v="59.66"/>
  </r>
  <r>
    <x v="17"/>
    <n v="0.5"/>
    <n v="0.39"/>
    <n v="0.11"/>
    <n v="260.43000000000217"/>
    <n v="202.59000000000083"/>
    <n v="60.08000000000002"/>
    <n v="523.10000000000298"/>
  </r>
  <r>
    <x v="18"/>
    <n v="0.36"/>
    <n v="0.34"/>
    <n v="0.3"/>
    <n v="380.57000000000102"/>
    <n v="353.67000000000121"/>
    <n v="307.13000000000034"/>
    <n v="1041.3700000000026"/>
  </r>
  <r>
    <x v="19"/>
    <n v="0.08"/>
    <n v="0.32"/>
    <n v="0.6"/>
    <n v="28.32"/>
    <n v="113.02"/>
    <n v="215.91000000000011"/>
    <n v="357.250000000000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7" minRefreshableVersion="3" itemPrintTitles="1" createdVersion="4" indent="0" outline="1" outlineData="1" multipleFieldFilters="0">
  <location ref="B47:E48" firstHeaderRow="0" firstDataRow="1" firstDataCol="0" rowPageCount="1" colPageCount="1"/>
  <pivotFields count="8">
    <pivotField axis="axisPage" showAll="0">
      <items count="20">
        <item x="0"/>
        <item x="9"/>
        <item x="10"/>
        <item x="11"/>
        <item x="12"/>
        <item x="13"/>
        <item x="14"/>
        <item x="15"/>
        <item x="16"/>
        <item x="17"/>
        <item x="18"/>
        <item x="1"/>
        <item x="2"/>
        <item x="3"/>
        <item x="4"/>
        <item x="5"/>
        <item x="6"/>
        <item x="7"/>
        <item x="8"/>
        <item t="default"/>
      </items>
    </pivotField>
    <pivotField numFmtId="9" showAll="0"/>
    <pivotField numFmtId="9" showAll="0"/>
    <pivotField numFmtId="9" showAll="0"/>
    <pivotField dataField="1" numFmtId="2" showAll="0"/>
    <pivotField dataField="1" numFmtId="2" showAll="0"/>
    <pivotField dataField="1" numFmtId="2" showAll="0"/>
    <pivotField dataField="1" numFmtId="2" showAll="0"/>
  </pivotFields>
  <rowItems count="1">
    <i/>
  </rowItems>
  <colFields count="1">
    <field x="-2"/>
  </colFields>
  <colItems count="4">
    <i>
      <x/>
    </i>
    <i i="1">
      <x v="1"/>
    </i>
    <i i="2">
      <x v="2"/>
    </i>
    <i i="3">
      <x v="3"/>
    </i>
  </colItems>
  <pageFields count="1">
    <pageField fld="0" item="17" hier="-1"/>
  </pageFields>
  <dataFields count="4">
    <dataField name=" BUENO - KM CARRIL" fld="4" baseField="0" baseItem="0"/>
    <dataField name=" REGULAR  - KM CARRIL" fld="5" baseField="0" baseItem="0"/>
    <dataField name=" MALO  - KM CARRIL" fld="6" baseField="0" baseItem="0"/>
    <dataField name="Total general  " fld="7" baseField="0" baseItem="0"/>
  </dataFields>
  <formats count="6">
    <format dxfId="413">
      <pivotArea type="all" dataOnly="0" outline="0" fieldPosition="0"/>
    </format>
    <format dxfId="412">
      <pivotArea type="all" dataOnly="0" outline="0" fieldPosition="0"/>
    </format>
    <format dxfId="411">
      <pivotArea type="all" dataOnly="0" outline="0" fieldPosition="0"/>
    </format>
    <format dxfId="410">
      <pivotArea outline="0" collapsedLevelsAreSubtotals="1" fieldPosition="0"/>
    </format>
    <format dxfId="409">
      <pivotArea dataOnly="0" labelOnly="1" outline="0" fieldPosition="0">
        <references count="1">
          <reference field="4294967294" count="4">
            <x v="0"/>
            <x v="1"/>
            <x v="2"/>
            <x v="3"/>
          </reference>
        </references>
      </pivotArea>
    </format>
    <format dxfId="408">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800-000001000000}" name="Tabla dinámica10" cacheId="5" applyNumberFormats="0" applyBorderFormats="0" applyFontFormats="0" applyPatternFormats="0" applyAlignmentFormats="0" applyWidthHeightFormats="1" dataCaption="Valores" updatedVersion="7" minRefreshableVersion="3" itemPrintTitles="1" createdVersion="4" indent="0" outline="1" outlineData="1" multipleFieldFilters="0" chartFormat="12">
  <location ref="L65:N66" firstHeaderRow="0" firstDataRow="1" firstDataCol="0" rowPageCount="1" colPageCount="1"/>
  <pivotFields count="24">
    <pivotField axis="axisPage" showAll="0">
      <items count="9">
        <item x="0"/>
        <item x="1"/>
        <item x="2"/>
        <item x="4"/>
        <item x="5"/>
        <item x="6"/>
        <item x="7"/>
        <item x="3"/>
        <item t="default"/>
      </items>
    </pivotField>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pivotField showAll="0" defaultSubtotal="0"/>
  </pivotFields>
  <rowItems count="1">
    <i/>
  </rowItems>
  <colFields count="1">
    <field x="-2"/>
  </colFields>
  <colItems count="3">
    <i>
      <x/>
    </i>
    <i i="1">
      <x v="1"/>
    </i>
    <i i="2">
      <x v="2"/>
    </i>
  </colItems>
  <pageFields count="1">
    <pageField fld="0" item="0" hier="-1"/>
  </pageFields>
  <dataFields count="3">
    <dataField name=" BUENO " fld="17" baseField="0" baseItem="1"/>
    <dataField name=" REGULAR " fld="18" baseField="0" baseItem="1"/>
    <dataField name=" MALO " fld="19" baseField="0" baseItem="1"/>
  </dataFields>
  <formats count="4">
    <format dxfId="360">
      <pivotArea outline="0" collapsedLevelsAreSubtotals="1" fieldPosition="0"/>
    </format>
    <format dxfId="359">
      <pivotArea type="all" dataOnly="0" outline="0" fieldPosition="0"/>
    </format>
    <format dxfId="358">
      <pivotArea type="all" dataOnly="0" outline="0" fieldPosition="0"/>
    </format>
    <format dxfId="357">
      <pivotArea type="all" dataOnly="0" outline="0" fieldPosition="0"/>
    </format>
  </formats>
  <chartFormats count="12">
    <chartFormat chart="10" format="0"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1"/>
          </reference>
        </references>
      </pivotArea>
    </chartFormat>
    <chartFormat chart="10" format="2" series="1">
      <pivotArea type="data" outline="0" fieldPosition="0">
        <references count="1">
          <reference field="4294967294" count="1" selected="0">
            <x v="2"/>
          </reference>
        </references>
      </pivotArea>
    </chartFormat>
    <chartFormat chart="10" format="3">
      <pivotArea type="data" outline="0" fieldPosition="0">
        <references count="1">
          <reference field="4294967294" count="1" selected="0">
            <x v="2"/>
          </reference>
        </references>
      </pivotArea>
    </chartFormat>
    <chartFormat chart="10" format="4">
      <pivotArea type="data" outline="0" fieldPosition="0">
        <references count="1">
          <reference field="4294967294" count="1" selected="0">
            <x v="0"/>
          </reference>
        </references>
      </pivotArea>
    </chartFormat>
    <chartFormat chart="10" format="5">
      <pivotArea type="data" outline="0" fieldPosition="0">
        <references count="1">
          <reference field="4294967294" count="1" selected="0">
            <x v="1"/>
          </reference>
        </references>
      </pivotArea>
    </chartFormat>
    <chartFormat chart="11" format="6" series="1">
      <pivotArea type="data" outline="0" fieldPosition="0">
        <references count="1">
          <reference field="4294967294" count="1" selected="0">
            <x v="0"/>
          </reference>
        </references>
      </pivotArea>
    </chartFormat>
    <chartFormat chart="11" format="7">
      <pivotArea type="data" outline="0" fieldPosition="0">
        <references count="1">
          <reference field="4294967294" count="1" selected="0">
            <x v="0"/>
          </reference>
        </references>
      </pivotArea>
    </chartFormat>
    <chartFormat chart="11" format="8" series="1">
      <pivotArea type="data" outline="0" fieldPosition="0">
        <references count="1">
          <reference field="4294967294" count="1" selected="0">
            <x v="1"/>
          </reference>
        </references>
      </pivotArea>
    </chartFormat>
    <chartFormat chart="11" format="9">
      <pivotArea type="data" outline="0" fieldPosition="0">
        <references count="1">
          <reference field="4294967294" count="1" selected="0">
            <x v="1"/>
          </reference>
        </references>
      </pivotArea>
    </chartFormat>
    <chartFormat chart="11" format="10" series="1">
      <pivotArea type="data" outline="0" fieldPosition="0">
        <references count="1">
          <reference field="4294967294" count="1" selected="0">
            <x v="2"/>
          </reference>
        </references>
      </pivotArea>
    </chartFormat>
    <chartFormat chart="11" format="11">
      <pivotArea type="data" outline="0" fieldPosition="0">
        <references count="1">
          <reference field="4294967294" count="1" selected="0">
            <x v="2"/>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800-000002000000}" name="Tabla dinámica2" cacheId="5" applyNumberFormats="0" applyBorderFormats="0" applyFontFormats="0" applyPatternFormats="0" applyAlignmentFormats="0" applyWidthHeightFormats="1" dataCaption="Valores" updatedVersion="7" minRefreshableVersion="3" itemPrintTitles="1" createdVersion="4" indent="0" outline="1" outlineData="1" multipleFieldFilters="0">
  <location ref="B58:E59" firstHeaderRow="0" firstDataRow="1" firstDataCol="0" rowPageCount="1" colPageCount="1"/>
  <pivotFields count="24">
    <pivotField axis="axisPage" multipleItemSelectionAllowed="1" showAll="0">
      <items count="9">
        <item x="0"/>
        <item h="1" x="1"/>
        <item h="1" x="2"/>
        <item h="1" x="4"/>
        <item h="1" x="5"/>
        <item h="1" x="6"/>
        <item h="1" x="7"/>
        <item h="1" x="3"/>
        <item t="default"/>
      </items>
    </pivotField>
    <pivotField numFmtId="9" showAll="0" defaultSubtotal="0"/>
    <pivotField numFmtId="9" showAll="0" defaultSubtotal="0"/>
    <pivotField numFmtId="9" showAll="0" defaultSubtotal="0"/>
    <pivotField dataField="1" numFmtId="165" showAll="0" defaultSubtotal="0"/>
    <pivotField dataField="1" numFmtId="165" showAll="0" defaultSubtotal="0"/>
    <pivotField dataField="1" numFmtId="165" showAll="0" defaultSubtotal="0"/>
    <pivotField dataField="1" numFmtId="165" showAll="0" defaultSubtotal="0"/>
    <pivotField showAll="0" defaultSubtotal="0"/>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Items count="1">
    <i/>
  </rowItems>
  <colFields count="1">
    <field x="-2"/>
  </colFields>
  <colItems count="4">
    <i>
      <x/>
    </i>
    <i i="1">
      <x v="1"/>
    </i>
    <i i="2">
      <x v="2"/>
    </i>
    <i i="3">
      <x v="3"/>
    </i>
  </colItems>
  <pageFields count="1">
    <pageField fld="0" hier="-1"/>
  </pageFields>
  <dataFields count="4">
    <dataField name="Suma de BUENO - KM CARRIL" fld="4" baseField="0" baseItem="0"/>
    <dataField name="Suma de REGULAR  - KM CARRIL" fld="5" baseField="0" baseItem="0"/>
    <dataField name="Suma de MALO  - KM CARRIL" fld="6" baseField="0" baseItem="0"/>
    <dataField name="Suma de Total general  - KM CARRIL" fld="7" baseField="0" baseItem="0"/>
  </dataFields>
  <formats count="2">
    <format dxfId="362">
      <pivotArea outline="0" collapsedLevelsAreSubtotals="1" fieldPosition="0"/>
    </format>
    <format dxfId="361">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800-000004000000}" name="Tabla dinámica4" cacheId="5" applyNumberFormats="0" applyBorderFormats="0" applyFontFormats="0" applyPatternFormats="0" applyAlignmentFormats="0" applyWidthHeightFormats="1" dataCaption="Valores" updatedVersion="7" minRefreshableVersion="3" itemPrintTitles="1" createdVersion="4" indent="0" outline="1" outlineData="1" multipleFieldFilters="0">
  <location ref="L58:O59" firstHeaderRow="0" firstDataRow="1" firstDataCol="0" rowPageCount="1" colPageCount="1"/>
  <pivotFields count="24">
    <pivotField axis="axisPage" showAll="0">
      <items count="9">
        <item x="0"/>
        <item x="1"/>
        <item x="2"/>
        <item x="4"/>
        <item x="5"/>
        <item x="6"/>
        <item x="7"/>
        <item x="3"/>
        <item t="default"/>
      </items>
    </pivotField>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dataField="1" showAll="0" defaultSubtotal="0"/>
  </pivotFields>
  <rowItems count="1">
    <i/>
  </rowItems>
  <colFields count="1">
    <field x="-2"/>
  </colFields>
  <colItems count="4">
    <i>
      <x/>
    </i>
    <i i="1">
      <x v="1"/>
    </i>
    <i i="2">
      <x v="2"/>
    </i>
    <i i="3">
      <x v="3"/>
    </i>
  </colItems>
  <pageFields count="1">
    <pageField fld="0" item="0" hier="-1"/>
  </pageFields>
  <dataFields count="4">
    <dataField name="Suma de BUENO - KM CARRIL URCI" fld="20" baseField="0" baseItem="1"/>
    <dataField name="Suma de REGULAR  - KM CARRIL URCI" fld="21" baseField="0" baseItem="1"/>
    <dataField name="Suma de MALO  - KM CARRIL URCI" fld="22" baseField="0" baseItem="1"/>
    <dataField name="Suma de Total general  - KM CARRIL URCI" fld="23" baseField="0" baseItem="1"/>
  </dataFields>
  <formats count="2">
    <format dxfId="364">
      <pivotArea outline="0" collapsedLevelsAreSubtotals="1" fieldPosition="0"/>
    </format>
    <format dxfId="363">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800-000003000000}" name="Tabla dinámica3" cacheId="5" applyNumberFormats="0" applyBorderFormats="0" applyFontFormats="0" applyPatternFormats="0" applyAlignmentFormats="0" applyWidthHeightFormats="1" dataCaption="Valores" updatedVersion="7" minRefreshableVersion="3" itemPrintTitles="1" createdVersion="4" indent="0" outline="1" outlineData="1" multipleFieldFilters="0">
  <location ref="G58:J59" firstHeaderRow="0" firstDataRow="1" firstDataCol="0" rowPageCount="1" colPageCount="1"/>
  <pivotFields count="24">
    <pivotField axis="axisPage" multipleItemSelectionAllowed="1" showAll="0">
      <items count="9">
        <item x="0"/>
        <item h="1" x="1"/>
        <item h="1" x="2"/>
        <item h="1" x="4"/>
        <item h="1" x="5"/>
        <item h="1" x="6"/>
        <item h="1" x="7"/>
        <item h="1" x="3"/>
        <item t="default"/>
      </items>
    </pivotField>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numFmtId="9" showAll="0" defaultSubtotal="0"/>
    <pivotField numFmtId="9" showAll="0" defaultSubtotal="0"/>
    <pivotField numFmtId="9" showAll="0" defaultSubtotal="0"/>
    <pivotField dataField="1" numFmtId="165" showAll="0" defaultSubtotal="0"/>
    <pivotField dataField="1" numFmtId="165" showAll="0" defaultSubtotal="0"/>
    <pivotField dataField="1" numFmtId="165" showAll="0" defaultSubtotal="0"/>
    <pivotField dataField="1"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Items count="1">
    <i/>
  </rowItems>
  <colFields count="1">
    <field x="-2"/>
  </colFields>
  <colItems count="4">
    <i>
      <x/>
    </i>
    <i i="1">
      <x v="1"/>
    </i>
    <i i="2">
      <x v="2"/>
    </i>
    <i i="3">
      <x v="3"/>
    </i>
  </colItems>
  <pageFields count="1">
    <pageField fld="0" hier="-1"/>
  </pageFields>
  <dataFields count="4">
    <dataField name="Suma de BUENO - KM CARRIL PCI" fld="12" baseField="0" baseItem="0"/>
    <dataField name="Suma de REGULAR  - KM CARRIL PCI" fld="13" baseField="0" baseItem="0"/>
    <dataField name="Suma de MALO  - KM CARRIL PCI" fld="14" baseField="0" baseItem="0"/>
    <dataField name="Suma de Total general  - KM CARRIL PCI" fld="15" baseField="0" baseItem="0"/>
  </dataFields>
  <formats count="2">
    <format dxfId="366">
      <pivotArea outline="0" collapsedLevelsAreSubtotals="1" fieldPosition="0"/>
    </format>
    <format dxfId="365">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a dinámica1" cacheId="5" applyNumberFormats="0" applyBorderFormats="0" applyFontFormats="0" applyPatternFormats="0" applyAlignmentFormats="0" applyWidthHeightFormats="1" dataCaption="Valores" updatedVersion="7" minRefreshableVersion="3" itemPrintTitles="1" createdVersion="4" indent="0" outline="1" outlineData="1" multipleFieldFilters="0" chartFormat="15">
  <location ref="B65:D66" firstHeaderRow="0" firstDataRow="1" firstDataCol="0" rowPageCount="1" colPageCount="1"/>
  <pivotFields count="24">
    <pivotField axis="axisPage" showAll="0">
      <items count="9">
        <item x="0"/>
        <item x="1"/>
        <item x="2"/>
        <item x="4"/>
        <item x="5"/>
        <item x="6"/>
        <item x="7"/>
        <item x="3"/>
        <item t="default"/>
      </items>
    </pivotField>
    <pivotField dataField="1" numFmtId="9" showAll="0" defaultSubtotal="0"/>
    <pivotField dataField="1" numFmtId="9" showAll="0" defaultSubtotal="0"/>
    <pivotField dataField="1"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Items count="1">
    <i/>
  </rowItems>
  <colFields count="1">
    <field x="-2"/>
  </colFields>
  <colItems count="3">
    <i>
      <x/>
    </i>
    <i i="1">
      <x v="1"/>
    </i>
    <i i="2">
      <x v="2"/>
    </i>
  </colItems>
  <pageFields count="1">
    <pageField fld="0" item="0" hier="-1"/>
  </pageFields>
  <dataFields count="3">
    <dataField name=" BUENO" fld="1" baseField="0" baseItem="0"/>
    <dataField name=" REGULAR" fld="2" baseField="0" baseItem="0"/>
    <dataField name=" MALO" fld="3" baseField="0" baseItem="0"/>
  </dataFields>
  <formats count="4">
    <format dxfId="370">
      <pivotArea outline="0" collapsedLevelsAreSubtotals="1" fieldPosition="0"/>
    </format>
    <format dxfId="369">
      <pivotArea type="all" dataOnly="0" outline="0" fieldPosition="0"/>
    </format>
    <format dxfId="368">
      <pivotArea type="all" dataOnly="0" outline="0" fieldPosition="0"/>
    </format>
    <format dxfId="367">
      <pivotArea type="all" dataOnly="0" outline="0" fieldPosition="0"/>
    </format>
  </formats>
  <chartFormats count="6">
    <chartFormat chart="14" format="30" series="1">
      <pivotArea type="data" outline="0" fieldPosition="0">
        <references count="1">
          <reference field="4294967294" count="1" selected="0">
            <x v="0"/>
          </reference>
        </references>
      </pivotArea>
    </chartFormat>
    <chartFormat chart="14" format="31" series="1">
      <pivotArea type="data" outline="0" fieldPosition="0">
        <references count="1">
          <reference field="4294967294" count="1" selected="0">
            <x v="1"/>
          </reference>
        </references>
      </pivotArea>
    </chartFormat>
    <chartFormat chart="14" format="32" series="1">
      <pivotArea type="data" outline="0" fieldPosition="0">
        <references count="1">
          <reference field="4294967294" count="1" selected="0">
            <x v="2"/>
          </reference>
        </references>
      </pivotArea>
    </chartFormat>
    <chartFormat chart="14" format="33">
      <pivotArea type="data" outline="0" fieldPosition="0">
        <references count="1">
          <reference field="4294967294" count="1" selected="0">
            <x v="2"/>
          </reference>
        </references>
      </pivotArea>
    </chartFormat>
    <chartFormat chart="14" format="34">
      <pivotArea type="data" outline="0" fieldPosition="0">
        <references count="1">
          <reference field="4294967294" count="1" selected="0">
            <x v="1"/>
          </reference>
        </references>
      </pivotArea>
    </chartFormat>
    <chartFormat chart="14" format="35">
      <pivotArea type="data" outline="0" fieldPosition="0">
        <references count="1">
          <reference field="4294967294" count="1" selected="0">
            <x v="0"/>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00000000-0007-0000-0800-000005000000}" name="Tabla dinámica9" cacheId="5" applyNumberFormats="0" applyBorderFormats="0" applyFontFormats="0" applyPatternFormats="0" applyAlignmentFormats="0" applyWidthHeightFormats="1" dataCaption="Valores" updatedVersion="7" minRefreshableVersion="3" itemPrintTitles="1" createdVersion="4" indent="0" outline="1" outlineData="1" multipleFieldFilters="0" chartFormat="12">
  <location ref="G65:I66" firstHeaderRow="0" firstDataRow="1" firstDataCol="0" rowPageCount="1" colPageCount="1"/>
  <pivotFields count="24">
    <pivotField axis="axisPage" showAll="0">
      <items count="9">
        <item x="0"/>
        <item x="1"/>
        <item x="2"/>
        <item x="4"/>
        <item x="5"/>
        <item x="6"/>
        <item x="7"/>
        <item x="3"/>
        <item t="default"/>
      </items>
    </pivotField>
    <pivotField numFmtId="9" showAll="0" defaultSubtotal="0"/>
    <pivotField numFmtId="9" showAll="0" defaultSubtotal="0"/>
    <pivotField name="MALO2"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dataField="1" numFmtId="9" showAll="0" defaultSubtotal="0"/>
    <pivotField dataField="1" numFmtId="9" showAll="0" defaultSubtotal="0"/>
    <pivotField dataField="1"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Items count="1">
    <i/>
  </rowItems>
  <colFields count="1">
    <field x="-2"/>
  </colFields>
  <colItems count="3">
    <i>
      <x/>
    </i>
    <i i="1">
      <x v="1"/>
    </i>
    <i i="2">
      <x v="2"/>
    </i>
  </colItems>
  <pageFields count="1">
    <pageField fld="0" item="0" hier="-1"/>
  </pageFields>
  <dataFields count="3">
    <dataField name=" BUENO " fld="9" baseField="0" baseItem="0"/>
    <dataField name=" REGULAR" fld="10" baseField="0" baseItem="0"/>
    <dataField name="MALO" fld="11" baseField="0" baseItem="0"/>
  </dataFields>
  <formats count="4">
    <format dxfId="374">
      <pivotArea outline="0" collapsedLevelsAreSubtotals="1" fieldPosition="0"/>
    </format>
    <format dxfId="373">
      <pivotArea type="all" dataOnly="0" outline="0" fieldPosition="0"/>
    </format>
    <format dxfId="372">
      <pivotArea type="all" dataOnly="0" outline="0" fieldPosition="0"/>
    </format>
    <format dxfId="371">
      <pivotArea type="all" dataOnly="0" outline="0" fieldPosition="0"/>
    </format>
  </formats>
  <chartFormats count="12">
    <chartFormat chart="10" format="0"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1"/>
          </reference>
        </references>
      </pivotArea>
    </chartFormat>
    <chartFormat chart="10" format="2" series="1">
      <pivotArea type="data" outline="0" fieldPosition="0">
        <references count="1">
          <reference field="4294967294" count="1" selected="0">
            <x v="2"/>
          </reference>
        </references>
      </pivotArea>
    </chartFormat>
    <chartFormat chart="10" format="3">
      <pivotArea type="data" outline="0" fieldPosition="0">
        <references count="1">
          <reference field="4294967294" count="1" selected="0">
            <x v="2"/>
          </reference>
        </references>
      </pivotArea>
    </chartFormat>
    <chartFormat chart="10" format="4">
      <pivotArea type="data" outline="0" fieldPosition="0">
        <references count="1">
          <reference field="4294967294" count="1" selected="0">
            <x v="1"/>
          </reference>
        </references>
      </pivotArea>
    </chartFormat>
    <chartFormat chart="10" format="5">
      <pivotArea type="data" outline="0" fieldPosition="0">
        <references count="1">
          <reference field="4294967294" count="1" selected="0">
            <x v="0"/>
          </reference>
        </references>
      </pivotArea>
    </chartFormat>
    <chartFormat chart="11" format="6" series="1">
      <pivotArea type="data" outline="0" fieldPosition="0">
        <references count="1">
          <reference field="4294967294" count="1" selected="0">
            <x v="0"/>
          </reference>
        </references>
      </pivotArea>
    </chartFormat>
    <chartFormat chart="11" format="7">
      <pivotArea type="data" outline="0" fieldPosition="0">
        <references count="1">
          <reference field="4294967294" count="1" selected="0">
            <x v="0"/>
          </reference>
        </references>
      </pivotArea>
    </chartFormat>
    <chartFormat chart="11" format="8" series="1">
      <pivotArea type="data" outline="0" fieldPosition="0">
        <references count="1">
          <reference field="4294967294" count="1" selected="0">
            <x v="1"/>
          </reference>
        </references>
      </pivotArea>
    </chartFormat>
    <chartFormat chart="11" format="9">
      <pivotArea type="data" outline="0" fieldPosition="0">
        <references count="1">
          <reference field="4294967294" count="1" selected="0">
            <x v="1"/>
          </reference>
        </references>
      </pivotArea>
    </chartFormat>
    <chartFormat chart="11" format="10" series="1">
      <pivotArea type="data" outline="0" fieldPosition="0">
        <references count="1">
          <reference field="4294967294" count="1" selected="0">
            <x v="2"/>
          </reference>
        </references>
      </pivotArea>
    </chartFormat>
    <chartFormat chart="11" format="11">
      <pivotArea type="data" outline="0" fieldPosition="0">
        <references count="1">
          <reference field="4294967294" count="1" selected="0">
            <x v="2"/>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Tabla dinámica4" cacheId="6" applyNumberFormats="0" applyBorderFormats="0" applyFontFormats="0" applyPatternFormats="0" applyAlignmentFormats="0" applyWidthHeightFormats="1" dataCaption="Valores" updatedVersion="7" minRefreshableVersion="3" preserveFormatting="0" itemPrintTitles="1" createdVersion="4" indent="0" outline="1" outlineData="1" multipleFieldFilters="0">
  <location ref="P69:S70" firstHeaderRow="0" firstDataRow="1" firstDataCol="0"/>
  <pivotFields count="8">
    <pivotField showAll="0">
      <items count="9">
        <item h="1" x="0"/>
        <item h="1" x="5"/>
        <item x="6"/>
        <item h="1" x="1"/>
        <item h="1" x="7"/>
        <item h="1" x="2"/>
        <item h="1" x="3"/>
        <item h="1" x="4"/>
        <item t="default"/>
      </items>
    </pivotField>
    <pivotField numFmtId="9" showAll="0"/>
    <pivotField numFmtId="9" showAll="0"/>
    <pivotField numFmtId="9" showAll="0"/>
    <pivotField dataField="1" numFmtId="165" showAll="0"/>
    <pivotField dataField="1" numFmtId="165" showAll="0"/>
    <pivotField dataField="1" numFmtId="165" showAll="0"/>
    <pivotField dataField="1" numFmtId="165" showAll="0"/>
  </pivotFields>
  <rowItems count="1">
    <i/>
  </rowItems>
  <colFields count="1">
    <field x="-2"/>
  </colFields>
  <colItems count="4">
    <i>
      <x/>
    </i>
    <i i="1">
      <x v="1"/>
    </i>
    <i i="2">
      <x v="2"/>
    </i>
    <i i="3">
      <x v="3"/>
    </i>
  </colItems>
  <dataFields count="4">
    <dataField name=" BUENO - KM CARRIL" fld="4" baseField="0" baseItem="0"/>
    <dataField name="REGULAR  " fld="5" baseField="0" baseItem="0"/>
    <dataField name=" MALO" fld="6" baseField="0" baseItem="0"/>
    <dataField name=" Total general  - "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00000000-0007-0000-0A00-000003000000}" name="Tabla dinámica3" cacheId="7" applyNumberFormats="0" applyBorderFormats="0" applyFontFormats="0" applyPatternFormats="0" applyAlignmentFormats="0" applyWidthHeightFormats="1" dataCaption="Valores" updatedVersion="7" minRefreshableVersion="3" itemPrintTitles="1" createdVersion="4" indent="0" outline="1" outlineData="1" multipleFieldFilters="0">
  <location ref="G58:J59" firstHeaderRow="0" firstDataRow="1" firstDataCol="0" rowPageCount="1" colPageCount="1"/>
  <pivotFields count="24">
    <pivotField axis="axisPage" multipleItemSelectionAllowed="1" showAll="0">
      <items count="9">
        <item h="1" x="0"/>
        <item h="1" x="1"/>
        <item h="1" x="2"/>
        <item h="1" m="1" x="7"/>
        <item x="3"/>
        <item h="1" x="4"/>
        <item h="1" x="5"/>
        <item h="1" x="6"/>
        <item t="default"/>
      </items>
    </pivotField>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numFmtId="9" showAll="0" defaultSubtotal="0"/>
    <pivotField numFmtId="9" showAll="0" defaultSubtotal="0"/>
    <pivotField numFmtId="9" showAll="0" defaultSubtotal="0"/>
    <pivotField dataField="1" numFmtId="165" showAll="0" defaultSubtotal="0"/>
    <pivotField dataField="1" numFmtId="165" showAll="0" defaultSubtotal="0"/>
    <pivotField dataField="1" numFmtId="165" showAll="0" defaultSubtotal="0"/>
    <pivotField dataField="1" numFmtId="165"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s>
  <rowItems count="1">
    <i/>
  </rowItems>
  <colFields count="1">
    <field x="-2"/>
  </colFields>
  <colItems count="4">
    <i>
      <x/>
    </i>
    <i i="1">
      <x v="1"/>
    </i>
    <i i="2">
      <x v="2"/>
    </i>
    <i i="3">
      <x v="3"/>
    </i>
  </colItems>
  <pageFields count="1">
    <pageField fld="0" hier="-1"/>
  </pageFields>
  <dataFields count="4">
    <dataField name="Suma de BUENO - KM CARRIL PCI" fld="12" baseField="0" baseItem="0"/>
    <dataField name="Suma de REGULAR  - KM CARRIL PCI" fld="13" baseField="0" baseItem="0"/>
    <dataField name="Suma de MALO  - KM CARRIL PCI" fld="14" baseField="0" baseItem="0"/>
    <dataField name="Suma de Total general  - KM CARRIL PCI" fld="15" baseField="0" baseItem="0"/>
  </dataFields>
  <formats count="2">
    <format dxfId="307">
      <pivotArea outline="0" collapsedLevelsAreSubtotals="1" fieldPosition="0"/>
    </format>
    <format dxfId="306">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00000000-0007-0000-0A00-000004000000}" name="Tabla dinámica4" cacheId="7" applyNumberFormats="0" applyBorderFormats="0" applyFontFormats="0" applyPatternFormats="0" applyAlignmentFormats="0" applyWidthHeightFormats="1" dataCaption="Valores" updatedVersion="7" minRefreshableVersion="3" itemPrintTitles="1" createdVersion="4" indent="0" outline="1" outlineData="1" multipleFieldFilters="0">
  <location ref="L58:O59" firstHeaderRow="0" firstDataRow="1" firstDataCol="0" rowPageCount="1" colPageCount="1"/>
  <pivotFields count="24">
    <pivotField axis="axisPage" multipleItemSelectionAllowed="1" showAll="0">
      <items count="9">
        <item h="1" x="0"/>
        <item h="1" x="1"/>
        <item h="1" x="2"/>
        <item h="1" m="1" x="7"/>
        <item x="3"/>
        <item h="1" x="4"/>
        <item h="1" x="5"/>
        <item h="1" x="6"/>
        <item t="default"/>
      </items>
    </pivotField>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showAll="0" defaultSubtotal="0"/>
    <pivotField showAll="0" defaultSubtotal="0"/>
    <pivotField showAll="0" defaultSubtotal="0"/>
    <pivotField dataField="1" showAll="0"/>
    <pivotField dataField="1" showAll="0" defaultSubtotal="0"/>
    <pivotField dataField="1" showAll="0" defaultSubtotal="0"/>
    <pivotField dataField="1" showAll="0" defaultSubtotal="0"/>
  </pivotFields>
  <rowItems count="1">
    <i/>
  </rowItems>
  <colFields count="1">
    <field x="-2"/>
  </colFields>
  <colItems count="4">
    <i>
      <x/>
    </i>
    <i i="1">
      <x v="1"/>
    </i>
    <i i="2">
      <x v="2"/>
    </i>
    <i i="3">
      <x v="3"/>
    </i>
  </colItems>
  <pageFields count="1">
    <pageField fld="0" hier="-1"/>
  </pageFields>
  <dataFields count="4">
    <dataField name="Suma de BUENO - KM CARRIL URCI " fld="20" baseField="0" baseItem="0"/>
    <dataField name="Suma de REGULAR  - KM CARRIL URCI" fld="21" baseField="0" baseItem="0"/>
    <dataField name="Suma de MALO  - KM CARRIL URCI" fld="22" baseField="0" baseItem="0"/>
    <dataField name="Suma de Total general  - KM CARRIL URCI" fld="23" baseField="0" baseItem="0"/>
  </dataFields>
  <formats count="2">
    <format dxfId="309">
      <pivotArea outline="0" collapsedLevelsAreSubtotals="1" fieldPosition="0"/>
    </format>
    <format dxfId="308">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00000000-0007-0000-0A00-000005000000}" name="Tabla dinámica9" cacheId="7" applyNumberFormats="0" applyBorderFormats="0" applyFontFormats="0" applyPatternFormats="0" applyAlignmentFormats="0" applyWidthHeightFormats="1" dataCaption="Valores" updatedVersion="7" minRefreshableVersion="3" itemPrintTitles="1" createdVersion="4" indent="0" outline="1" outlineData="1" multipleFieldFilters="0" chartFormat="11">
  <location ref="G65:I66" firstHeaderRow="0" firstDataRow="1" firstDataCol="0" rowPageCount="1" colPageCount="1"/>
  <pivotFields count="24">
    <pivotField axis="axisPage" multipleItemSelectionAllowed="1" showAll="0">
      <items count="9">
        <item h="1" x="0"/>
        <item h="1" x="1"/>
        <item h="1" x="2"/>
        <item h="1" m="1" x="7"/>
        <item x="3"/>
        <item h="1" x="4"/>
        <item h="1" x="5"/>
        <item h="1" x="6"/>
        <item t="default"/>
      </items>
    </pivotField>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dataField="1" numFmtId="9" showAll="0" defaultSubtotal="0"/>
    <pivotField dataField="1" numFmtId="9" showAll="0" defaultSubtotal="0"/>
    <pivotField dataField="1"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s>
  <rowItems count="1">
    <i/>
  </rowItems>
  <colFields count="1">
    <field x="-2"/>
  </colFields>
  <colItems count="3">
    <i>
      <x/>
    </i>
    <i i="1">
      <x v="1"/>
    </i>
    <i i="2">
      <x v="2"/>
    </i>
  </colItems>
  <pageFields count="1">
    <pageField fld="0" hier="-1"/>
  </pageFields>
  <dataFields count="3">
    <dataField name=" BUENO " fld="9" baseField="0" baseItem="0"/>
    <dataField name=" REGULAR" fld="10" baseField="0" baseItem="0"/>
    <dataField name="MALO" fld="11" baseField="0" baseItem="0"/>
  </dataFields>
  <formats count="15">
    <format dxfId="324">
      <pivotArea outline="0" collapsedLevelsAreSubtotals="1" fieldPosition="0"/>
    </format>
    <format dxfId="323">
      <pivotArea type="all" dataOnly="0" outline="0" fieldPosition="0"/>
    </format>
    <format dxfId="322">
      <pivotArea type="all" dataOnly="0" outline="0" fieldPosition="0"/>
    </format>
    <format dxfId="321">
      <pivotArea type="all" dataOnly="0" outline="0" fieldPosition="0"/>
    </format>
    <format dxfId="320">
      <pivotArea outline="0" collapsedLevelsAreSubtotals="1" fieldPosition="0"/>
    </format>
    <format dxfId="319">
      <pivotArea dataOnly="0" labelOnly="1" outline="0" fieldPosition="0">
        <references count="1">
          <reference field="4294967294" count="3">
            <x v="0"/>
            <x v="1"/>
            <x v="2"/>
          </reference>
        </references>
      </pivotArea>
    </format>
    <format dxfId="318">
      <pivotArea type="all" dataOnly="0" outline="0" fieldPosition="0"/>
    </format>
    <format dxfId="317">
      <pivotArea outline="0" collapsedLevelsAreSubtotals="1" fieldPosition="0"/>
    </format>
    <format dxfId="316">
      <pivotArea dataOnly="0" labelOnly="1" outline="0" fieldPosition="0">
        <references count="1">
          <reference field="4294967294" count="3">
            <x v="0"/>
            <x v="1"/>
            <x v="2"/>
          </reference>
        </references>
      </pivotArea>
    </format>
    <format dxfId="315">
      <pivotArea type="all" dataOnly="0" outline="0" fieldPosition="0"/>
    </format>
    <format dxfId="314">
      <pivotArea outline="0" collapsedLevelsAreSubtotals="1" fieldPosition="0"/>
    </format>
    <format dxfId="313">
      <pivotArea dataOnly="0" labelOnly="1" outline="0" fieldPosition="0">
        <references count="1">
          <reference field="4294967294" count="3">
            <x v="0"/>
            <x v="1"/>
            <x v="2"/>
          </reference>
        </references>
      </pivotArea>
    </format>
    <format dxfId="312">
      <pivotArea type="all" dataOnly="0" outline="0" fieldPosition="0"/>
    </format>
    <format dxfId="311">
      <pivotArea outline="0" collapsedLevelsAreSubtotals="1" fieldPosition="0"/>
    </format>
    <format dxfId="310">
      <pivotArea dataOnly="0" labelOnly="1" outline="0" fieldPosition="0">
        <references count="1">
          <reference field="4294967294" count="3">
            <x v="0"/>
            <x v="1"/>
            <x v="2"/>
          </reference>
        </references>
      </pivotArea>
    </format>
  </formats>
  <chartFormats count="6">
    <chartFormat chart="10" format="0"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1"/>
          </reference>
        </references>
      </pivotArea>
    </chartFormat>
    <chartFormat chart="10" format="2" series="1">
      <pivotArea type="data" outline="0" fieldPosition="0">
        <references count="1">
          <reference field="4294967294" count="1" selected="0">
            <x v="2"/>
          </reference>
        </references>
      </pivotArea>
    </chartFormat>
    <chartFormat chart="10" format="3">
      <pivotArea type="data" outline="0" fieldPosition="0">
        <references count="1">
          <reference field="4294967294" count="1" selected="0">
            <x v="2"/>
          </reference>
        </references>
      </pivotArea>
    </chartFormat>
    <chartFormat chart="10" format="4">
      <pivotArea type="data" outline="0" fieldPosition="0">
        <references count="1">
          <reference field="4294967294" count="1" selected="0">
            <x v="1"/>
          </reference>
        </references>
      </pivotArea>
    </chartFormat>
    <chartFormat chart="10" format="5">
      <pivotArea type="data" outline="0" fieldPosition="0">
        <references count="1">
          <reference field="4294967294" count="1" selected="0">
            <x v="0"/>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2" cacheId="0" applyNumberFormats="0" applyBorderFormats="0" applyFontFormats="0" applyPatternFormats="0" applyAlignmentFormats="0" applyWidthHeightFormats="1" dataCaption="Valores" updatedVersion="7" minRefreshableVersion="3" itemPrintTitles="1" createdVersion="4" indent="0" outline="1" outlineData="1" multipleFieldFilters="0" chartFormat="1">
  <location ref="B53:D54" firstHeaderRow="0" firstDataRow="1" firstDataCol="0" rowPageCount="1" colPageCount="1"/>
  <pivotFields count="8">
    <pivotField axis="axisPage" showAll="0">
      <items count="20">
        <item x="0"/>
        <item x="9"/>
        <item x="10"/>
        <item x="11"/>
        <item x="12"/>
        <item x="13"/>
        <item x="14"/>
        <item x="15"/>
        <item x="16"/>
        <item x="17"/>
        <item x="18"/>
        <item x="1"/>
        <item x="2"/>
        <item x="3"/>
        <item x="4"/>
        <item x="5"/>
        <item x="6"/>
        <item x="7"/>
        <item x="8"/>
        <item t="default"/>
      </items>
    </pivotField>
    <pivotField dataField="1" numFmtId="9" showAll="0"/>
    <pivotField dataField="1" numFmtId="9" showAll="0"/>
    <pivotField dataField="1" numFmtId="9" showAll="0"/>
    <pivotField numFmtId="2" showAll="0"/>
    <pivotField numFmtId="2" showAll="0"/>
    <pivotField numFmtId="2" showAll="0"/>
    <pivotField numFmtId="2" showAll="0"/>
  </pivotFields>
  <rowItems count="1">
    <i/>
  </rowItems>
  <colFields count="1">
    <field x="-2"/>
  </colFields>
  <colItems count="3">
    <i>
      <x/>
    </i>
    <i i="1">
      <x v="1"/>
    </i>
    <i i="2">
      <x v="2"/>
    </i>
  </colItems>
  <pageFields count="1">
    <pageField fld="0" item="17" hier="-1"/>
  </pageFields>
  <dataFields count="3">
    <dataField name=" BUENO" fld="1" baseField="0" baseItem="0"/>
    <dataField name=" REGULAR" fld="2" baseField="0" baseItem="0"/>
    <dataField name=" MALO" fld="3" baseField="0" baseItem="0"/>
  </dataFields>
  <formats count="12">
    <format dxfId="425">
      <pivotArea outline="0" collapsedLevelsAreSubtotals="1" fieldPosition="0"/>
    </format>
    <format dxfId="424">
      <pivotArea type="all" dataOnly="0" outline="0" fieldPosition="0"/>
    </format>
    <format dxfId="423">
      <pivotArea type="all" dataOnly="0" outline="0" fieldPosition="0"/>
    </format>
    <format dxfId="422">
      <pivotArea type="all" dataOnly="0" outline="0" fieldPosition="0"/>
    </format>
    <format dxfId="421">
      <pivotArea outline="0" collapsedLevelsAreSubtotals="1" fieldPosition="0"/>
    </format>
    <format dxfId="420">
      <pivotArea dataOnly="0" labelOnly="1" outline="0" fieldPosition="0">
        <references count="1">
          <reference field="4294967294" count="3">
            <x v="0"/>
            <x v="1"/>
            <x v="2"/>
          </reference>
        </references>
      </pivotArea>
    </format>
    <format dxfId="419">
      <pivotArea dataOnly="0" labelOnly="1" outline="0" fieldPosition="0">
        <references count="1">
          <reference field="0" count="1">
            <x v="18"/>
          </reference>
        </references>
      </pivotArea>
    </format>
    <format dxfId="418">
      <pivotArea type="all" dataOnly="0" outline="0" fieldPosition="0"/>
    </format>
    <format dxfId="417">
      <pivotArea outline="0" collapsedLevelsAreSubtotals="1" fieldPosition="0"/>
    </format>
    <format dxfId="416">
      <pivotArea dataOnly="0" labelOnly="1" outline="0" fieldPosition="0">
        <references count="1">
          <reference field="4294967294" count="3">
            <x v="0"/>
            <x v="1"/>
            <x v="2"/>
          </reference>
        </references>
      </pivotArea>
    </format>
    <format dxfId="415">
      <pivotArea type="all" dataOnly="0" outline="0" fieldPosition="0"/>
    </format>
    <format dxfId="414">
      <pivotArea type="all" dataOnly="0" outline="0" fieldPosition="0"/>
    </format>
  </formats>
  <chartFormats count="6">
    <chartFormat chart="0" format="18" series="1">
      <pivotArea type="data" outline="0" fieldPosition="0">
        <references count="1">
          <reference field="4294967294" count="1" selected="0">
            <x v="0"/>
          </reference>
        </references>
      </pivotArea>
    </chartFormat>
    <chartFormat chart="0" format="19" series="1">
      <pivotArea type="data" outline="0" fieldPosition="0">
        <references count="1">
          <reference field="4294967294" count="1" selected="0">
            <x v="1"/>
          </reference>
        </references>
      </pivotArea>
    </chartFormat>
    <chartFormat chart="0" format="20" series="1">
      <pivotArea type="data" outline="0" fieldPosition="0">
        <references count="1">
          <reference field="4294967294" count="1" selected="0">
            <x v="2"/>
          </reference>
        </references>
      </pivotArea>
    </chartFormat>
    <chartFormat chart="0" format="21">
      <pivotArea type="data" outline="0" fieldPosition="0">
        <references count="1">
          <reference field="4294967294" count="1" selected="0">
            <x v="0"/>
          </reference>
        </references>
      </pivotArea>
    </chartFormat>
    <chartFormat chart="0" format="22">
      <pivotArea type="data" outline="0" fieldPosition="0">
        <references count="1">
          <reference field="4294967294" count="1" selected="0">
            <x v="1"/>
          </reference>
        </references>
      </pivotArea>
    </chartFormat>
    <chartFormat chart="0" format="23">
      <pivotArea type="data" outline="0" fieldPosition="0">
        <references count="1">
          <reference field="4294967294" count="1" selected="0">
            <x v="2"/>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00000000-0007-0000-0A00-000002000000}" name="Tabla dinámica2" cacheId="7" applyNumberFormats="0" applyBorderFormats="0" applyFontFormats="0" applyPatternFormats="0" applyAlignmentFormats="0" applyWidthHeightFormats="1" dataCaption="Valores" updatedVersion="7" minRefreshableVersion="3" itemPrintTitles="1" createdVersion="4" indent="0" outline="1" outlineData="1" multipleFieldFilters="0">
  <location ref="B58:E59" firstHeaderRow="0" firstDataRow="1" firstDataCol="0" rowPageCount="1" colPageCount="1"/>
  <pivotFields count="24">
    <pivotField axis="axisPage" multipleItemSelectionAllowed="1" showAll="0">
      <items count="9">
        <item h="1" x="0"/>
        <item h="1" x="1"/>
        <item h="1" x="2"/>
        <item h="1" m="1" x="7"/>
        <item x="3"/>
        <item h="1" x="4"/>
        <item h="1" x="5"/>
        <item h="1" x="6"/>
        <item t="default"/>
      </items>
    </pivotField>
    <pivotField numFmtId="9" showAll="0" defaultSubtotal="0"/>
    <pivotField numFmtId="9" showAll="0" defaultSubtotal="0"/>
    <pivotField numFmtId="9" showAll="0" defaultSubtotal="0"/>
    <pivotField dataField="1" numFmtId="165" showAll="0" defaultSubtotal="0"/>
    <pivotField dataField="1" numFmtId="165" showAll="0" defaultSubtotal="0"/>
    <pivotField dataField="1" numFmtId="165" showAll="0" defaultSubtotal="0"/>
    <pivotField dataField="1" numFmtId="165" showAll="0" defaultSubtotal="0"/>
    <pivotField showAll="0" defaultSubtotal="0"/>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s>
  <rowItems count="1">
    <i/>
  </rowItems>
  <colFields count="1">
    <field x="-2"/>
  </colFields>
  <colItems count="4">
    <i>
      <x/>
    </i>
    <i i="1">
      <x v="1"/>
    </i>
    <i i="2">
      <x v="2"/>
    </i>
    <i i="3">
      <x v="3"/>
    </i>
  </colItems>
  <pageFields count="1">
    <pageField fld="0" hier="-1"/>
  </pageFields>
  <dataFields count="4">
    <dataField name="Suma de BUENO - KM CARRIL TOTAL" fld="4" baseField="0" baseItem="0"/>
    <dataField name="Suma de REGULAR  - KM CARRIL TOTAL" fld="5" baseField="0" baseItem="0"/>
    <dataField name="Suma de MALO  - KM CARRIL TOTAL" fld="6" baseField="0" baseItem="0"/>
    <dataField name="Suma de Total general  - KM CARRIL TOTAL" fld="7" baseField="0" baseItem="0"/>
  </dataFields>
  <formats count="2">
    <format dxfId="326">
      <pivotArea outline="0" collapsedLevelsAreSubtotals="1" fieldPosition="0"/>
    </format>
    <format dxfId="325">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 dinámica1" cacheId="7" applyNumberFormats="0" applyBorderFormats="0" applyFontFormats="0" applyPatternFormats="0" applyAlignmentFormats="0" applyWidthHeightFormats="1" dataCaption="Valores" updatedVersion="7" minRefreshableVersion="3" itemPrintTitles="1" createdVersion="4" indent="0" outline="1" outlineData="1" multipleFieldFilters="0" chartFormat="14">
  <location ref="B65:D66" firstHeaderRow="0" firstDataRow="1" firstDataCol="0" rowPageCount="1" colPageCount="1"/>
  <pivotFields count="24">
    <pivotField axis="axisPage" multipleItemSelectionAllowed="1" showAll="0">
      <items count="9">
        <item h="1" x="0"/>
        <item h="1" x="1"/>
        <item h="1" x="2"/>
        <item h="1" m="1" x="7"/>
        <item x="3"/>
        <item h="1" x="4"/>
        <item h="1" x="5"/>
        <item h="1" x="6"/>
        <item t="default"/>
      </items>
    </pivotField>
    <pivotField dataField="1" numFmtId="9" showAll="0" defaultSubtotal="0"/>
    <pivotField dataField="1" numFmtId="9" showAll="0" defaultSubtotal="0"/>
    <pivotField dataField="1"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s>
  <rowItems count="1">
    <i/>
  </rowItems>
  <colFields count="1">
    <field x="-2"/>
  </colFields>
  <colItems count="3">
    <i>
      <x/>
    </i>
    <i i="1">
      <x v="1"/>
    </i>
    <i i="2">
      <x v="2"/>
    </i>
  </colItems>
  <pageFields count="1">
    <pageField fld="0" hier="-1"/>
  </pageFields>
  <dataFields count="3">
    <dataField name=" BUENO " fld="1" baseField="0" baseItem="0"/>
    <dataField name=" REGULAR " fld="2" baseField="0" baseItem="0"/>
    <dataField name=" MALO " fld="3" baseField="0" baseItem="0"/>
  </dataFields>
  <formats count="15">
    <format dxfId="341">
      <pivotArea outline="0" collapsedLevelsAreSubtotals="1" fieldPosition="0"/>
    </format>
    <format dxfId="340">
      <pivotArea type="all" dataOnly="0" outline="0" fieldPosition="0"/>
    </format>
    <format dxfId="339">
      <pivotArea type="all" dataOnly="0" outline="0" fieldPosition="0"/>
    </format>
    <format dxfId="338">
      <pivotArea type="all" dataOnly="0" outline="0" fieldPosition="0"/>
    </format>
    <format dxfId="337">
      <pivotArea outline="0" collapsedLevelsAreSubtotals="1" fieldPosition="0"/>
    </format>
    <format dxfId="336">
      <pivotArea dataOnly="0" labelOnly="1" outline="0" fieldPosition="0">
        <references count="1">
          <reference field="4294967294" count="3">
            <x v="0"/>
            <x v="1"/>
            <x v="2"/>
          </reference>
        </references>
      </pivotArea>
    </format>
    <format dxfId="335">
      <pivotArea type="all" dataOnly="0" outline="0" fieldPosition="0"/>
    </format>
    <format dxfId="334">
      <pivotArea outline="0" collapsedLevelsAreSubtotals="1" fieldPosition="0"/>
    </format>
    <format dxfId="333">
      <pivotArea dataOnly="0" labelOnly="1" outline="0" fieldPosition="0">
        <references count="1">
          <reference field="4294967294" count="3">
            <x v="0"/>
            <x v="1"/>
            <x v="2"/>
          </reference>
        </references>
      </pivotArea>
    </format>
    <format dxfId="332">
      <pivotArea type="all" dataOnly="0" outline="0" fieldPosition="0"/>
    </format>
    <format dxfId="331">
      <pivotArea outline="0" collapsedLevelsAreSubtotals="1" fieldPosition="0"/>
    </format>
    <format dxfId="330">
      <pivotArea dataOnly="0" labelOnly="1" outline="0" fieldPosition="0">
        <references count="1">
          <reference field="4294967294" count="3">
            <x v="0"/>
            <x v="1"/>
            <x v="2"/>
          </reference>
        </references>
      </pivotArea>
    </format>
    <format dxfId="329">
      <pivotArea type="all" dataOnly="0" outline="0" fieldPosition="0"/>
    </format>
    <format dxfId="328">
      <pivotArea outline="0" collapsedLevelsAreSubtotals="1" fieldPosition="0"/>
    </format>
    <format dxfId="327">
      <pivotArea dataOnly="0" labelOnly="1" outline="0" fieldPosition="0">
        <references count="1">
          <reference field="4294967294" count="3">
            <x v="0"/>
            <x v="1"/>
            <x v="2"/>
          </reference>
        </references>
      </pivotArea>
    </format>
  </formats>
  <chartFormats count="12">
    <chartFormat chart="7" format="66" series="1">
      <pivotArea type="data" outline="0" fieldPosition="0">
        <references count="1">
          <reference field="4294967294" count="1" selected="0">
            <x v="0"/>
          </reference>
        </references>
      </pivotArea>
    </chartFormat>
    <chartFormat chart="9" format="78" series="1">
      <pivotArea type="data" outline="0" fieldPosition="0">
        <references count="1">
          <reference field="4294967294" count="1" selected="0">
            <x v="0"/>
          </reference>
        </references>
      </pivotArea>
    </chartFormat>
    <chartFormat chart="7" format="67" series="1">
      <pivotArea type="data" outline="0" fieldPosition="0">
        <references count="1">
          <reference field="4294967294" count="1" selected="0">
            <x v="1"/>
          </reference>
        </references>
      </pivotArea>
    </chartFormat>
    <chartFormat chart="9" format="79" series="1">
      <pivotArea type="data" outline="0" fieldPosition="0">
        <references count="1">
          <reference field="4294967294" count="1" selected="0">
            <x v="1"/>
          </reference>
        </references>
      </pivotArea>
    </chartFormat>
    <chartFormat chart="7" format="68" series="1">
      <pivotArea type="data" outline="0" fieldPosition="0">
        <references count="1">
          <reference field="4294967294" count="1" selected="0">
            <x v="2"/>
          </reference>
        </references>
      </pivotArea>
    </chartFormat>
    <chartFormat chart="9" format="80" series="1">
      <pivotArea type="data" outline="0" fieldPosition="0">
        <references count="1">
          <reference field="4294967294" count="1" selected="0">
            <x v="2"/>
          </reference>
        </references>
      </pivotArea>
    </chartFormat>
    <chartFormat chart="10" format="18" series="1">
      <pivotArea type="data" outline="0" fieldPosition="0">
        <references count="1">
          <reference field="4294967294" count="1" selected="0">
            <x v="0"/>
          </reference>
        </references>
      </pivotArea>
    </chartFormat>
    <chartFormat chart="10" format="19">
      <pivotArea type="data" outline="0" fieldPosition="0">
        <references count="1">
          <reference field="4294967294" count="1" selected="0">
            <x v="0"/>
          </reference>
        </references>
      </pivotArea>
    </chartFormat>
    <chartFormat chart="10" format="20" series="1">
      <pivotArea type="data" outline="0" fieldPosition="0">
        <references count="1">
          <reference field="4294967294" count="1" selected="0">
            <x v="1"/>
          </reference>
        </references>
      </pivotArea>
    </chartFormat>
    <chartFormat chart="10" format="21">
      <pivotArea type="data" outline="0" fieldPosition="0">
        <references count="1">
          <reference field="4294967294" count="1" selected="0">
            <x v="1"/>
          </reference>
        </references>
      </pivotArea>
    </chartFormat>
    <chartFormat chart="10" format="22" series="1">
      <pivotArea type="data" outline="0" fieldPosition="0">
        <references count="1">
          <reference field="4294967294" count="1" selected="0">
            <x v="2"/>
          </reference>
        </references>
      </pivotArea>
    </chartFormat>
    <chartFormat chart="10" format="23">
      <pivotArea type="data" outline="0" fieldPosition="0">
        <references count="1">
          <reference field="4294967294" count="1" selected="0">
            <x v="2"/>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00000000-0007-0000-0A00-000001000000}" name="Tabla dinámica10" cacheId="7" applyNumberFormats="0" applyBorderFormats="0" applyFontFormats="0" applyPatternFormats="0" applyAlignmentFormats="0" applyWidthHeightFormats="1" dataCaption="Valores" updatedVersion="7" minRefreshableVersion="3" itemPrintTitles="1" createdVersion="4" indent="0" outline="1" outlineData="1" multipleFieldFilters="0" chartFormat="11">
  <location ref="L65:N66" firstHeaderRow="0" firstDataRow="1" firstDataCol="0" rowPageCount="1" colPageCount="1"/>
  <pivotFields count="24">
    <pivotField axis="axisPage" multipleItemSelectionAllowed="1" showAll="0">
      <items count="9">
        <item h="1" x="0"/>
        <item h="1" x="1"/>
        <item h="1" x="2"/>
        <item h="1" m="1" x="7"/>
        <item x="3"/>
        <item h="1" x="4"/>
        <item h="1" x="5"/>
        <item h="1" x="6"/>
        <item t="default"/>
      </items>
    </pivotField>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numFmtId="9" showAll="0" defaultSubtotal="0"/>
    <pivotField numFmtId="9" showAll="0" defaultSubtotal="0"/>
    <pivotField numFmtId="9" showAll="0" defaultSubtotal="0"/>
    <pivotField numFmtId="165" showAll="0" defaultSubtotal="0"/>
    <pivotField numFmtId="165" showAll="0" defaultSubtotal="0"/>
    <pivotField numFmtId="165" showAll="0" defaultSubtotal="0"/>
    <pivotField numFmtId="165" showAll="0" defaultSubtotal="0"/>
    <pivotField showAll="0" defaultSubtotal="0"/>
    <pivotField dataField="1" showAll="0" defaultSubtotal="0"/>
    <pivotField dataField="1" showAll="0" defaultSubtotal="0"/>
    <pivotField dataField="1" showAll="0" defaultSubtotal="0"/>
    <pivotField showAll="0"/>
    <pivotField showAll="0" defaultSubtotal="0"/>
    <pivotField showAll="0" defaultSubtotal="0"/>
    <pivotField showAll="0" defaultSubtotal="0"/>
  </pivotFields>
  <rowItems count="1">
    <i/>
  </rowItems>
  <colFields count="1">
    <field x="-2"/>
  </colFields>
  <colItems count="3">
    <i>
      <x/>
    </i>
    <i i="1">
      <x v="1"/>
    </i>
    <i i="2">
      <x v="2"/>
    </i>
  </colItems>
  <pageFields count="1">
    <pageField fld="0" hier="-1"/>
  </pageFields>
  <dataFields count="3">
    <dataField name=" BUENO " fld="17" baseField="0" baseItem="1"/>
    <dataField name=" REGULAR " fld="18" baseField="0" baseItem="1"/>
    <dataField name=" MALO " fld="19" baseField="0" baseItem="1"/>
  </dataFields>
  <formats count="15">
    <format dxfId="356">
      <pivotArea outline="0" collapsedLevelsAreSubtotals="1" fieldPosition="0"/>
    </format>
    <format dxfId="355">
      <pivotArea type="all" dataOnly="0" outline="0" fieldPosition="0"/>
    </format>
    <format dxfId="354">
      <pivotArea type="all" dataOnly="0" outline="0" fieldPosition="0"/>
    </format>
    <format dxfId="353">
      <pivotArea type="all" dataOnly="0" outline="0" fieldPosition="0"/>
    </format>
    <format dxfId="352">
      <pivotArea outline="0" collapsedLevelsAreSubtotals="1" fieldPosition="0"/>
    </format>
    <format dxfId="351">
      <pivotArea dataOnly="0" labelOnly="1" outline="0" fieldPosition="0">
        <references count="1">
          <reference field="4294967294" count="3">
            <x v="0"/>
            <x v="1"/>
            <x v="2"/>
          </reference>
        </references>
      </pivotArea>
    </format>
    <format dxfId="350">
      <pivotArea type="all" dataOnly="0" outline="0" fieldPosition="0"/>
    </format>
    <format dxfId="349">
      <pivotArea outline="0" collapsedLevelsAreSubtotals="1" fieldPosition="0"/>
    </format>
    <format dxfId="348">
      <pivotArea dataOnly="0" labelOnly="1" outline="0" fieldPosition="0">
        <references count="1">
          <reference field="4294967294" count="3">
            <x v="0"/>
            <x v="1"/>
            <x v="2"/>
          </reference>
        </references>
      </pivotArea>
    </format>
    <format dxfId="347">
      <pivotArea type="all" dataOnly="0" outline="0" fieldPosition="0"/>
    </format>
    <format dxfId="346">
      <pivotArea outline="0" collapsedLevelsAreSubtotals="1" fieldPosition="0"/>
    </format>
    <format dxfId="345">
      <pivotArea dataOnly="0" labelOnly="1" outline="0" fieldPosition="0">
        <references count="1">
          <reference field="4294967294" count="3">
            <x v="0"/>
            <x v="1"/>
            <x v="2"/>
          </reference>
        </references>
      </pivotArea>
    </format>
    <format dxfId="344">
      <pivotArea type="all" dataOnly="0" outline="0" fieldPosition="0"/>
    </format>
    <format dxfId="343">
      <pivotArea outline="0" collapsedLevelsAreSubtotals="1" fieldPosition="0"/>
    </format>
    <format dxfId="342">
      <pivotArea dataOnly="0" labelOnly="1" outline="0" fieldPosition="0">
        <references count="1">
          <reference field="4294967294" count="3">
            <x v="0"/>
            <x v="1"/>
            <x v="2"/>
          </reference>
        </references>
      </pivotArea>
    </format>
  </formats>
  <chartFormats count="6">
    <chartFormat chart="10" format="0"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1"/>
          </reference>
        </references>
      </pivotArea>
    </chartFormat>
    <chartFormat chart="10" format="2" series="1">
      <pivotArea type="data" outline="0" fieldPosition="0">
        <references count="1">
          <reference field="4294967294" count="1" selected="0">
            <x v="2"/>
          </reference>
        </references>
      </pivotArea>
    </chartFormat>
    <chartFormat chart="10" format="3">
      <pivotArea type="data" outline="0" fieldPosition="0">
        <references count="1">
          <reference field="4294967294" count="1" selected="0">
            <x v="2"/>
          </reference>
        </references>
      </pivotArea>
    </chartFormat>
    <chartFormat chart="10" format="4">
      <pivotArea type="data" outline="0" fieldPosition="0">
        <references count="1">
          <reference field="4294967294" count="1" selected="0">
            <x v="0"/>
          </reference>
        </references>
      </pivotArea>
    </chartFormat>
    <chartFormat chart="10" format="5">
      <pivotArea type="data" outline="0" fieldPosition="0">
        <references count="1">
          <reference field="4294967294" count="1" selected="0">
            <x v="1"/>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00000000-0007-0000-0D00-000000000000}" name="Tabla dinámica3" cacheId="8" applyNumberFormats="0" applyBorderFormats="0" applyFontFormats="0" applyPatternFormats="0" applyAlignmentFormats="0" applyWidthHeightFormats="1" dataCaption="Valores" updatedVersion="7" minRefreshableVersion="3" preserveFormatting="0" itemPrintTitles="1" createdVersion="4" indent="0" outline="1" outlineData="1" multipleFieldFilters="0">
  <location ref="Q71:T72" firstHeaderRow="0" firstDataRow="1" firstDataCol="0"/>
  <pivotFields count="8">
    <pivotField showAll="0">
      <items count="21">
        <item h="1" x="0"/>
        <item h="1" x="9"/>
        <item h="1" x="10"/>
        <item h="1" x="11"/>
        <item h="1" x="12"/>
        <item h="1" x="13"/>
        <item h="1" x="14"/>
        <item x="15"/>
        <item h="1" x="16"/>
        <item h="1" x="17"/>
        <item h="1" x="18"/>
        <item h="1" x="1"/>
        <item h="1" x="19"/>
        <item h="1" x="2"/>
        <item h="1" x="3"/>
        <item h="1" x="4"/>
        <item h="1" x="5"/>
        <item h="1" x="6"/>
        <item h="1" x="7"/>
        <item h="1" x="8"/>
        <item t="default"/>
      </items>
    </pivotField>
    <pivotField numFmtId="9" showAll="0"/>
    <pivotField numFmtId="9" showAll="0"/>
    <pivotField numFmtId="9" showAll="0"/>
    <pivotField dataField="1" numFmtId="165" showAll="0"/>
    <pivotField dataField="1" numFmtId="165" showAll="0"/>
    <pivotField dataField="1" numFmtId="165" showAll="0"/>
    <pivotField dataField="1" numFmtId="165" showAll="0"/>
  </pivotFields>
  <rowItems count="1">
    <i/>
  </rowItems>
  <colFields count="1">
    <field x="-2"/>
  </colFields>
  <colItems count="4">
    <i>
      <x/>
    </i>
    <i i="1">
      <x v="1"/>
    </i>
    <i i="2">
      <x v="2"/>
    </i>
    <i i="3">
      <x v="3"/>
    </i>
  </colItems>
  <dataFields count="4">
    <dataField name="Suma de BUENO - KM CARRIL" fld="4" baseField="0" baseItem="0"/>
    <dataField name="Suma de REGULAR  - KM CARRIL" fld="5" baseField="0" baseItem="0"/>
    <dataField name="Suma de MALO  - KM CARRIL" fld="6" baseField="0" baseItem="0"/>
    <dataField name=" Total general  "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 dinámica6" cacheId="1" applyNumberFormats="0" applyBorderFormats="0" applyFontFormats="0" applyPatternFormats="0" applyAlignmentFormats="0" applyWidthHeightFormats="1" dataCaption="Valores" updatedVersion="7" minRefreshableVersion="3" itemPrintTitles="1" createdVersion="4" indent="0" outline="1" outlineData="1" multipleFieldFilters="0">
  <location ref="B47:E48" firstHeaderRow="0" firstDataRow="1" firstDataCol="0" rowPageCount="1" colPageCount="1"/>
  <pivotFields count="8">
    <pivotField axis="axisPage" showAll="0">
      <items count="20">
        <item x="0"/>
        <item x="9"/>
        <item x="10"/>
        <item x="11"/>
        <item x="12"/>
        <item x="13"/>
        <item x="14"/>
        <item x="15"/>
        <item x="16"/>
        <item x="17"/>
        <item x="18"/>
        <item x="1"/>
        <item x="2"/>
        <item x="3"/>
        <item x="4"/>
        <item x="5"/>
        <item x="6"/>
        <item x="7"/>
        <item x="8"/>
        <item t="default"/>
      </items>
    </pivotField>
    <pivotField numFmtId="9" showAll="0"/>
    <pivotField numFmtId="9" showAll="0"/>
    <pivotField numFmtId="9" showAll="0"/>
    <pivotField dataField="1" showAll="0"/>
    <pivotField dataField="1" showAll="0"/>
    <pivotField dataField="1" showAll="0"/>
    <pivotField dataField="1" showAll="0"/>
  </pivotFields>
  <rowItems count="1">
    <i/>
  </rowItems>
  <colFields count="1">
    <field x="-2"/>
  </colFields>
  <colItems count="4">
    <i>
      <x/>
    </i>
    <i i="1">
      <x v="1"/>
    </i>
    <i i="2">
      <x v="2"/>
    </i>
    <i i="3">
      <x v="3"/>
    </i>
  </colItems>
  <pageFields count="1">
    <pageField fld="0" item="7" hier="-1"/>
  </pageFields>
  <dataFields count="4">
    <dataField name=" BUENO - KM CARRIL" fld="4" baseField="0" baseItem="0"/>
    <dataField name=" REGULAR  - KM CARRIL" fld="5" baseField="0" baseItem="0"/>
    <dataField name=" MALO  - KM CARRIL" fld="6" baseField="0" baseItem="0"/>
    <dataField name="Total general " fld="7" baseField="0" baseItem="0"/>
  </dataFields>
  <formats count="4">
    <format dxfId="402">
      <pivotArea outline="0" collapsedLevelsAreSubtotals="1" fieldPosition="0"/>
    </format>
    <format dxfId="401">
      <pivotArea outline="0" collapsedLevelsAreSubtotals="1" fieldPosition="0"/>
    </format>
    <format dxfId="400">
      <pivotArea outline="0" collapsedLevelsAreSubtotals="1" fieldPosition="0"/>
    </format>
    <format dxfId="399">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 dinámica2" cacheId="1" applyNumberFormats="0" applyBorderFormats="0" applyFontFormats="0" applyPatternFormats="0" applyAlignmentFormats="0" applyWidthHeightFormats="1" dataCaption="Valores" updatedVersion="7" minRefreshableVersion="3" itemPrintTitles="1" createdVersion="4" indent="0" outline="1" outlineData="1" multipleFieldFilters="0" chartFormat="1">
  <location ref="B54:D55" firstHeaderRow="0" firstDataRow="1" firstDataCol="0" rowPageCount="1" colPageCount="1"/>
  <pivotFields count="8">
    <pivotField axis="axisPage" showAll="0">
      <items count="20">
        <item x="0"/>
        <item x="9"/>
        <item x="10"/>
        <item x="11"/>
        <item x="12"/>
        <item x="13"/>
        <item x="14"/>
        <item x="15"/>
        <item x="16"/>
        <item x="17"/>
        <item x="18"/>
        <item x="1"/>
        <item x="2"/>
        <item x="3"/>
        <item x="4"/>
        <item x="5"/>
        <item x="6"/>
        <item x="7"/>
        <item x="8"/>
        <item t="default"/>
      </items>
    </pivotField>
    <pivotField dataField="1" numFmtId="9" showAll="0"/>
    <pivotField dataField="1" numFmtId="9" showAll="0"/>
    <pivotField dataField="1" numFmtId="9" showAll="0"/>
    <pivotField showAll="0"/>
    <pivotField showAll="0"/>
    <pivotField showAll="0"/>
    <pivotField showAll="0"/>
  </pivotFields>
  <rowItems count="1">
    <i/>
  </rowItems>
  <colFields count="1">
    <field x="-2"/>
  </colFields>
  <colItems count="3">
    <i>
      <x/>
    </i>
    <i i="1">
      <x v="1"/>
    </i>
    <i i="2">
      <x v="2"/>
    </i>
  </colItems>
  <pageFields count="1">
    <pageField fld="0" item="7" hier="-1"/>
  </pageFields>
  <dataFields count="3">
    <dataField name=" BUENO" fld="1" baseField="0" baseItem="0"/>
    <dataField name=" REGULAR" fld="2" baseField="0" baseItem="0"/>
    <dataField name=" MALO" fld="3" baseField="0" baseItem="0"/>
  </dataFields>
  <formats count="5">
    <format dxfId="407">
      <pivotArea outline="0" collapsedLevelsAreSubtotals="1" fieldPosition="0"/>
    </format>
    <format dxfId="406">
      <pivotArea type="all" dataOnly="0" outline="0" fieldPosition="0"/>
    </format>
    <format dxfId="405">
      <pivotArea type="all" dataOnly="0" outline="0" fieldPosition="0"/>
    </format>
    <format dxfId="404">
      <pivotArea outline="0" collapsedLevelsAreSubtotals="1" fieldPosition="0"/>
    </format>
    <format dxfId="403">
      <pivotArea dataOnly="0" labelOnly="1" outline="0" fieldPosition="0">
        <references count="1">
          <reference field="4294967294" count="3">
            <x v="0"/>
            <x v="1"/>
            <x v="2"/>
          </reference>
        </references>
      </pivotArea>
    </format>
  </formats>
  <chartFormats count="6">
    <chartFormat chart="0" format="18" series="1">
      <pivotArea type="data" outline="0" fieldPosition="0">
        <references count="1">
          <reference field="4294967294" count="1" selected="0">
            <x v="0"/>
          </reference>
        </references>
      </pivotArea>
    </chartFormat>
    <chartFormat chart="0" format="19">
      <pivotArea type="data" outline="0" fieldPosition="0">
        <references count="1">
          <reference field="4294967294" count="1" selected="0">
            <x v="0"/>
          </reference>
        </references>
      </pivotArea>
    </chartFormat>
    <chartFormat chart="0" format="20" series="1">
      <pivotArea type="data" outline="0" fieldPosition="0">
        <references count="1">
          <reference field="4294967294" count="1" selected="0">
            <x v="1"/>
          </reference>
        </references>
      </pivotArea>
    </chartFormat>
    <chartFormat chart="0" format="21">
      <pivotArea type="data" outline="0" fieldPosition="0">
        <references count="1">
          <reference field="4294967294" count="1" selected="0">
            <x v="1"/>
          </reference>
        </references>
      </pivotArea>
    </chartFormat>
    <chartFormat chart="0" format="22" series="1">
      <pivotArea type="data" outline="0" fieldPosition="0">
        <references count="1">
          <reference field="4294967294" count="1" selected="0">
            <x v="2"/>
          </reference>
        </references>
      </pivotArea>
    </chartFormat>
    <chartFormat chart="0" format="23">
      <pivotArea type="data" outline="0" fieldPosition="0">
        <references count="1">
          <reference field="4294967294" count="1" selected="0">
            <x v="2"/>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 dinámica2" cacheId="2" applyNumberFormats="0" applyBorderFormats="0" applyFontFormats="0" applyPatternFormats="0" applyAlignmentFormats="0" applyWidthHeightFormats="1" dataCaption="Valores" updatedVersion="7" minRefreshableVersion="3" itemPrintTitles="1" createdVersion="4" indent="0" outline="1" outlineData="1" multipleFieldFilters="0" chartFormat="1">
  <location ref="B55:D56" firstHeaderRow="0" firstDataRow="1" firstDataCol="0" rowPageCount="1" colPageCount="1"/>
  <pivotFields count="8">
    <pivotField axis="axisPage" showAll="0">
      <items count="20">
        <item x="0"/>
        <item x="9"/>
        <item x="10"/>
        <item x="11"/>
        <item x="12"/>
        <item x="13"/>
        <item x="14"/>
        <item x="15"/>
        <item x="16"/>
        <item x="17"/>
        <item x="18"/>
        <item x="1"/>
        <item x="2"/>
        <item x="3"/>
        <item x="4"/>
        <item x="5"/>
        <item x="6"/>
        <item x="7"/>
        <item x="8"/>
        <item t="default"/>
      </items>
    </pivotField>
    <pivotField dataField="1" numFmtId="9" showAll="0"/>
    <pivotField dataField="1" numFmtId="9" showAll="0"/>
    <pivotField dataField="1" numFmtId="9" showAll="0"/>
    <pivotField showAll="0"/>
    <pivotField showAll="0"/>
    <pivotField showAll="0"/>
    <pivotField showAll="0"/>
  </pivotFields>
  <rowItems count="1">
    <i/>
  </rowItems>
  <colFields count="1">
    <field x="-2"/>
  </colFields>
  <colItems count="3">
    <i>
      <x/>
    </i>
    <i i="1">
      <x v="1"/>
    </i>
    <i i="2">
      <x v="2"/>
    </i>
  </colItems>
  <pageFields count="1">
    <pageField fld="0" item="0" hier="-1"/>
  </pageFields>
  <dataFields count="3">
    <dataField name=" BUENO" fld="1" baseField="0" baseItem="0"/>
    <dataField name=" REGULAR" fld="2" baseField="0" baseItem="0"/>
    <dataField name=" MALO" fld="3" baseField="0" baseItem="0"/>
  </dataFields>
  <formats count="4">
    <format dxfId="390">
      <pivotArea outline="0" collapsedLevelsAreSubtotals="1" fieldPosition="0"/>
    </format>
    <format dxfId="389">
      <pivotArea type="all" dataOnly="0" outline="0" fieldPosition="0"/>
    </format>
    <format dxfId="388">
      <pivotArea type="all" dataOnly="0" outline="0" fieldPosition="0"/>
    </format>
    <format dxfId="387">
      <pivotArea type="all" dataOnly="0" outline="0" fieldPosition="0"/>
    </format>
  </formats>
  <chartFormats count="6">
    <chartFormat chart="0" format="18" series="1">
      <pivotArea type="data" outline="0" fieldPosition="0">
        <references count="1">
          <reference field="4294967294" count="1" selected="0">
            <x v="0"/>
          </reference>
        </references>
      </pivotArea>
    </chartFormat>
    <chartFormat chart="0" format="19">
      <pivotArea type="data" outline="0" fieldPosition="0">
        <references count="1">
          <reference field="4294967294" count="1" selected="0">
            <x v="0"/>
          </reference>
        </references>
      </pivotArea>
    </chartFormat>
    <chartFormat chart="0" format="20" series="1">
      <pivotArea type="data" outline="0" fieldPosition="0">
        <references count="1">
          <reference field="4294967294" count="1" selected="0">
            <x v="1"/>
          </reference>
        </references>
      </pivotArea>
    </chartFormat>
    <chartFormat chart="0" format="21">
      <pivotArea type="data" outline="0" fieldPosition="0">
        <references count="1">
          <reference field="4294967294" count="1" selected="0">
            <x v="1"/>
          </reference>
        </references>
      </pivotArea>
    </chartFormat>
    <chartFormat chart="0" format="22" series="1">
      <pivotArea type="data" outline="0" fieldPosition="0">
        <references count="1">
          <reference field="4294967294" count="1" selected="0">
            <x v="2"/>
          </reference>
        </references>
      </pivotArea>
    </chartFormat>
    <chartFormat chart="0" format="23">
      <pivotArea type="data" outline="0" fieldPosition="0">
        <references count="1">
          <reference field="4294967294" count="1" selected="0">
            <x v="2"/>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Tabla dinámica4" cacheId="2" applyNumberFormats="0" applyBorderFormats="0" applyFontFormats="0" applyPatternFormats="0" applyAlignmentFormats="0" applyWidthHeightFormats="1" dataCaption="Valores" updatedVersion="7" minRefreshableVersion="3" itemPrintTitles="1" createdVersion="4" indent="0" outline="1" outlineData="1" multipleFieldFilters="0">
  <location ref="B45:E46" firstHeaderRow="0" firstDataRow="1" firstDataCol="0" rowPageCount="1" colPageCount="1"/>
  <pivotFields count="8">
    <pivotField axis="axisPage" showAll="0">
      <items count="20">
        <item x="0"/>
        <item x="9"/>
        <item x="10"/>
        <item x="11"/>
        <item x="12"/>
        <item x="13"/>
        <item x="14"/>
        <item x="15"/>
        <item x="16"/>
        <item x="17"/>
        <item x="18"/>
        <item x="1"/>
        <item x="2"/>
        <item x="3"/>
        <item x="4"/>
        <item x="5"/>
        <item x="6"/>
        <item x="7"/>
        <item x="8"/>
        <item t="default"/>
      </items>
    </pivotField>
    <pivotField numFmtId="9" showAll="0"/>
    <pivotField numFmtId="9" showAll="0"/>
    <pivotField numFmtId="9" showAll="0"/>
    <pivotField dataField="1" showAll="0"/>
    <pivotField dataField="1" showAll="0"/>
    <pivotField dataField="1" showAll="0"/>
    <pivotField dataField="1" showAll="0"/>
  </pivotFields>
  <rowItems count="1">
    <i/>
  </rowItems>
  <colFields count="1">
    <field x="-2"/>
  </colFields>
  <colItems count="4">
    <i>
      <x/>
    </i>
    <i i="1">
      <x v="1"/>
    </i>
    <i i="2">
      <x v="2"/>
    </i>
    <i i="3">
      <x v="3"/>
    </i>
  </colItems>
  <pageFields count="1">
    <pageField fld="0" item="0" hier="-1"/>
  </pageFields>
  <dataFields count="4">
    <dataField name=" BUENO - KM CARRIL" fld="4" baseField="0" baseItem="0"/>
    <dataField name=" REGULAR  - KM CARRIL" fld="5" baseField="0" baseItem="0"/>
    <dataField name=" MALO  - KM CARRIL" fld="6" baseField="0" baseItem="0"/>
    <dataField name=" Total general  " fld="7" baseField="0" baseItem="0"/>
  </dataFields>
  <formats count="8">
    <format dxfId="398">
      <pivotArea outline="0" collapsedLevelsAreSubtotals="1" fieldPosition="0"/>
    </format>
    <format dxfId="397">
      <pivotArea field="0" type="button" dataOnly="0" labelOnly="1" outline="0" axis="axisPage" fieldPosition="0"/>
    </format>
    <format dxfId="396">
      <pivotArea dataOnly="0" labelOnly="1" outline="0" fieldPosition="0">
        <references count="1">
          <reference field="0" count="1">
            <x v="13"/>
          </reference>
        </references>
      </pivotArea>
    </format>
    <format dxfId="395">
      <pivotArea outline="0" collapsedLevelsAreSubtotals="1" fieldPosition="0"/>
    </format>
    <format dxfId="394">
      <pivotArea outline="0" collapsedLevelsAreSubtotals="1" fieldPosition="0"/>
    </format>
    <format dxfId="393">
      <pivotArea outline="0" collapsedLevelsAreSubtotals="1" fieldPosition="0"/>
    </format>
    <format dxfId="392">
      <pivotArea outline="0" collapsedLevelsAreSubtotals="1" fieldPosition="0"/>
    </format>
    <format dxfId="391">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Tabla dinámica2" cacheId="3" applyNumberFormats="0" applyBorderFormats="0" applyFontFormats="0" applyPatternFormats="0" applyAlignmentFormats="0" applyWidthHeightFormats="1" dataCaption="Valores" updatedVersion="7" minRefreshableVersion="3" preserveFormatting="0" itemPrintTitles="1" createdVersion="4" indent="0" outline="1" outlineData="1" multipleFieldFilters="0">
  <location ref="P68:S69" firstHeaderRow="0" firstDataRow="1" firstDataCol="0"/>
  <pivotFields count="8">
    <pivotField showAll="0">
      <items count="20">
        <item h="1" x="0"/>
        <item h="1" x="9"/>
        <item h="1" x="10"/>
        <item h="1" x="11"/>
        <item h="1" x="12"/>
        <item h="1" x="13"/>
        <item h="1" x="14"/>
        <item h="1" x="15"/>
        <item h="1" x="16"/>
        <item h="1" x="17"/>
        <item x="18"/>
        <item h="1" x="1"/>
        <item h="1" x="2"/>
        <item h="1" x="3"/>
        <item h="1" x="4"/>
        <item h="1" x="5"/>
        <item h="1" x="6"/>
        <item h="1" x="7"/>
        <item h="1" x="8"/>
        <item t="default"/>
      </items>
    </pivotField>
    <pivotField numFmtId="9" showAll="0"/>
    <pivotField numFmtId="9" showAll="0"/>
    <pivotField numFmtId="9" showAll="0"/>
    <pivotField dataField="1" numFmtId="165" showAll="0"/>
    <pivotField dataField="1" numFmtId="165" showAll="0"/>
    <pivotField dataField="1" numFmtId="165" showAll="0"/>
    <pivotField dataField="1" numFmtId="165" showAll="0"/>
  </pivotFields>
  <rowItems count="1">
    <i/>
  </rowItems>
  <colFields count="1">
    <field x="-2"/>
  </colFields>
  <colItems count="4">
    <i>
      <x/>
    </i>
    <i i="1">
      <x v="1"/>
    </i>
    <i i="2">
      <x v="2"/>
    </i>
    <i i="3">
      <x v="3"/>
    </i>
  </colItems>
  <dataFields count="4">
    <dataField name="BUENO " fld="4" baseField="0" baseItem="0"/>
    <dataField name="REGULAR " fld="5" baseField="0" baseItem="0"/>
    <dataField name="MALO " fld="6" baseField="0" baseItem="0"/>
    <dataField name="Total general "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 dinámica1" cacheId="4" applyNumberFormats="0" applyBorderFormats="0" applyFontFormats="0" applyPatternFormats="0" applyAlignmentFormats="0" applyWidthHeightFormats="1" dataCaption="Valores" updatedVersion="7" minRefreshableVersion="3" itemPrintTitles="1" createdVersion="4" indent="0" outline="1" outlineData="1" multipleFieldFilters="0" chartFormat="3">
  <location ref="B50:D51" firstHeaderRow="0" firstDataRow="1" firstDataCol="0" rowPageCount="1" colPageCount="1"/>
  <pivotFields count="8">
    <pivotField axis="axisPage" showAll="0">
      <items count="20">
        <item x="0"/>
        <item x="9"/>
        <item x="10"/>
        <item x="11"/>
        <item x="12"/>
        <item x="13"/>
        <item x="14"/>
        <item x="15"/>
        <item x="16"/>
        <item x="17"/>
        <item x="18"/>
        <item x="1"/>
        <item x="2"/>
        <item x="3"/>
        <item x="4"/>
        <item x="5"/>
        <item x="6"/>
        <item x="7"/>
        <item x="8"/>
        <item t="default"/>
      </items>
    </pivotField>
    <pivotField dataField="1" numFmtId="9" showAll="0"/>
    <pivotField dataField="1" numFmtId="9" showAll="0"/>
    <pivotField dataField="1" numFmtId="9" showAll="0"/>
    <pivotField showAll="0"/>
    <pivotField showAll="0"/>
    <pivotField showAll="0"/>
    <pivotField showAll="0" defaultSubtotal="0"/>
  </pivotFields>
  <rowItems count="1">
    <i/>
  </rowItems>
  <colFields count="1">
    <field x="-2"/>
  </colFields>
  <colItems count="3">
    <i>
      <x/>
    </i>
    <i i="1">
      <x v="1"/>
    </i>
    <i i="2">
      <x v="2"/>
    </i>
  </colItems>
  <pageFields count="1">
    <pageField fld="0" item="4" hier="-1"/>
  </pageFields>
  <dataFields count="3">
    <dataField name=" BUENO" fld="1" baseField="0" baseItem="1"/>
    <dataField name=" REGULAR" fld="2" baseField="0" baseItem="1"/>
    <dataField name=" MALO" fld="3" baseField="0" baseItem="0"/>
  </dataFields>
  <formats count="10">
    <format dxfId="384">
      <pivotArea outline="0" collapsedLevelsAreSubtotals="1" fieldPosition="0"/>
    </format>
    <format dxfId="383">
      <pivotArea type="all" dataOnly="0" outline="0" fieldPosition="0"/>
    </format>
    <format dxfId="382">
      <pivotArea outline="0" collapsedLevelsAreSubtotals="1" fieldPosition="0"/>
    </format>
    <format dxfId="381">
      <pivotArea dataOnly="0" labelOnly="1" outline="0" fieldPosition="0">
        <references count="1">
          <reference field="4294967294" count="3">
            <x v="0"/>
            <x v="1"/>
            <x v="2"/>
          </reference>
        </references>
      </pivotArea>
    </format>
    <format dxfId="380">
      <pivotArea type="all" dataOnly="0" outline="0" fieldPosition="0"/>
    </format>
    <format dxfId="379">
      <pivotArea outline="0" collapsedLevelsAreSubtotals="1" fieldPosition="0"/>
    </format>
    <format dxfId="378">
      <pivotArea dataOnly="0" labelOnly="1" outline="0" fieldPosition="0">
        <references count="1">
          <reference field="4294967294" count="3">
            <x v="0"/>
            <x v="1"/>
            <x v="2"/>
          </reference>
        </references>
      </pivotArea>
    </format>
    <format dxfId="377">
      <pivotArea type="all" dataOnly="0" outline="0" fieldPosition="0"/>
    </format>
    <format dxfId="376">
      <pivotArea outline="0" collapsedLevelsAreSubtotals="1" fieldPosition="0"/>
    </format>
    <format dxfId="375">
      <pivotArea dataOnly="0" labelOnly="1" outline="0" fieldPosition="0">
        <references count="1">
          <reference field="4294967294" count="3">
            <x v="0"/>
            <x v="1"/>
            <x v="2"/>
          </reference>
        </references>
      </pivotArea>
    </format>
  </formats>
  <chartFormats count="12">
    <chartFormat chart="1" format="18" series="1">
      <pivotArea type="data" outline="0" fieldPosition="0">
        <references count="1">
          <reference field="4294967294" count="1" selected="0">
            <x v="0"/>
          </reference>
        </references>
      </pivotArea>
    </chartFormat>
    <chartFormat chart="1" format="19" series="1">
      <pivotArea type="data" outline="0" fieldPosition="0">
        <references count="1">
          <reference field="4294967294" count="1" selected="0">
            <x v="1"/>
          </reference>
        </references>
      </pivotArea>
    </chartFormat>
    <chartFormat chart="1" format="20" series="1">
      <pivotArea type="data" outline="0" fieldPosition="0">
        <references count="1">
          <reference field="4294967294" count="1" selected="0">
            <x v="2"/>
          </reference>
        </references>
      </pivotArea>
    </chartFormat>
    <chartFormat chart="1" format="21">
      <pivotArea type="data" outline="0" fieldPosition="0">
        <references count="1">
          <reference field="4294967294" count="1" selected="0">
            <x v="0"/>
          </reference>
        </references>
      </pivotArea>
    </chartFormat>
    <chartFormat chart="1" format="22">
      <pivotArea type="data" outline="0" fieldPosition="0">
        <references count="1">
          <reference field="4294967294" count="1" selected="0">
            <x v="1"/>
          </reference>
        </references>
      </pivotArea>
    </chartFormat>
    <chartFormat chart="1" format="23">
      <pivotArea type="data" outline="0" fieldPosition="0">
        <references count="1">
          <reference field="4294967294" count="1" selected="0">
            <x v="2"/>
          </reference>
        </references>
      </pivotArea>
    </chartFormat>
    <chartFormat chart="2" format="24" series="1">
      <pivotArea type="data" outline="0" fieldPosition="0">
        <references count="1">
          <reference field="4294967294" count="1" selected="0">
            <x v="0"/>
          </reference>
        </references>
      </pivotArea>
    </chartFormat>
    <chartFormat chart="2" format="25" series="1">
      <pivotArea type="data" outline="0" fieldPosition="0">
        <references count="1">
          <reference field="4294967294" count="1" selected="0">
            <x v="1"/>
          </reference>
        </references>
      </pivotArea>
    </chartFormat>
    <chartFormat chart="2" format="26" series="1">
      <pivotArea type="data" outline="0" fieldPosition="0">
        <references count="1">
          <reference field="4294967294" count="1" selected="0">
            <x v="2"/>
          </reference>
        </references>
      </pivotArea>
    </chartFormat>
    <chartFormat chart="2" format="27">
      <pivotArea type="data" outline="0" fieldPosition="0">
        <references count="1">
          <reference field="4294967294" count="1" selected="0">
            <x v="0"/>
          </reference>
        </references>
      </pivotArea>
    </chartFormat>
    <chartFormat chart="2" format="28">
      <pivotArea type="data" outline="0" fieldPosition="0">
        <references count="1">
          <reference field="4294967294" count="1" selected="0">
            <x v="1"/>
          </reference>
        </references>
      </pivotArea>
    </chartFormat>
    <chartFormat chart="2" format="29">
      <pivotArea type="data" outline="0" fieldPosition="0">
        <references count="1">
          <reference field="4294967294" count="1" selected="0">
            <x v="2"/>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600-000001000000}" name="Tabla dinámica2" cacheId="4" applyNumberFormats="0" applyBorderFormats="0" applyFontFormats="0" applyPatternFormats="0" applyAlignmentFormats="0" applyWidthHeightFormats="1" dataCaption="Valores" updatedVersion="7" minRefreshableVersion="3" itemPrintTitles="1" createdVersion="4" indent="0" outline="1" outlineData="1" multipleFieldFilters="0">
  <location ref="B42:E43" firstHeaderRow="0" firstDataRow="1" firstDataCol="0" rowPageCount="1" colPageCount="1"/>
  <pivotFields count="8">
    <pivotField axis="axisPage" multipleItemSelectionAllowed="1" showAll="0">
      <items count="20">
        <item h="1" x="0"/>
        <item h="1" x="9"/>
        <item h="1" x="10"/>
        <item h="1" x="11"/>
        <item x="12"/>
        <item h="1" x="13"/>
        <item h="1" x="14"/>
        <item h="1" x="15"/>
        <item h="1" x="16"/>
        <item h="1" x="17"/>
        <item h="1" x="18"/>
        <item h="1" x="1"/>
        <item h="1" x="2"/>
        <item h="1" x="3"/>
        <item h="1" x="4"/>
        <item h="1" x="5"/>
        <item h="1" x="6"/>
        <item h="1" x="7"/>
        <item h="1" x="8"/>
        <item t="default"/>
      </items>
    </pivotField>
    <pivotField numFmtId="9" showAll="0"/>
    <pivotField numFmtId="9" showAll="0"/>
    <pivotField numFmtId="9" showAll="0"/>
    <pivotField dataField="1" showAll="0"/>
    <pivotField dataField="1" showAll="0"/>
    <pivotField dataField="1" showAll="0"/>
    <pivotField dataField="1" showAll="0" defaultSubtotal="0"/>
  </pivotFields>
  <rowItems count="1">
    <i/>
  </rowItems>
  <colFields count="1">
    <field x="-2"/>
  </colFields>
  <colItems count="4">
    <i>
      <x/>
    </i>
    <i i="1">
      <x v="1"/>
    </i>
    <i i="2">
      <x v="2"/>
    </i>
    <i i="3">
      <x v="3"/>
    </i>
  </colItems>
  <pageFields count="1">
    <pageField fld="0" hier="-1"/>
  </pageFields>
  <dataFields count="4">
    <dataField name=" BUENO - KM CARRIL" fld="4" baseField="0" baseItem="0"/>
    <dataField name=" REGULAR  - KM CARRIL" fld="5" baseField="0" baseItem="0"/>
    <dataField name=" MALO  - KM CARRIL" fld="6" baseField="0" baseItem="0"/>
    <dataField name=" Total KM CARRIL" fld="7" baseField="0" baseItem="0"/>
  </dataFields>
  <formats count="2">
    <format dxfId="386">
      <pivotArea outline="0" collapsedLevelsAreSubtotals="1" fieldPosition="0"/>
    </format>
    <format dxfId="385">
      <pivotArea outline="0" collapsedLevelsAreSubtotals="1"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2" xr10:uid="{00000000-0013-0000-FFFF-FFFF01000000}" sourceName="Localidad">
  <pivotTables>
    <pivotTable tabId="50" name="Tabla dinámica4"/>
    <pivotTable tabId="50" name="Tabla dinámica2"/>
  </pivotTables>
  <data>
    <tabular pivotCacheId="45">
      <items count="19">
        <i x="0" s="1"/>
        <i x="9"/>
        <i x="10"/>
        <i x="11"/>
        <i x="12"/>
        <i x="13"/>
        <i x="14"/>
        <i x="15"/>
        <i x="16"/>
        <i x="17"/>
        <i x="18"/>
        <i x="1"/>
        <i x="2"/>
        <i x="3"/>
        <i x="4"/>
        <i x="5"/>
        <i x="6"/>
        <i x="7"/>
        <i x="8"/>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3" xr10:uid="{00000000-0013-0000-FFFF-FFFF02000000}" sourceName="Localidad">
  <pivotTables>
    <pivotTable tabId="49" name="Tabla dinámica6"/>
    <pivotTable tabId="49" name="Tabla dinámica2"/>
  </pivotTables>
  <data>
    <tabular pivotCacheId="46">
      <items count="19">
        <i x="0"/>
        <i x="9"/>
        <i x="10"/>
        <i x="11"/>
        <i x="12"/>
        <i x="13"/>
        <i x="14"/>
        <i x="15" s="1"/>
        <i x="16"/>
        <i x="17"/>
        <i x="18"/>
        <i x="1"/>
        <i x="2"/>
        <i x="3"/>
        <i x="4"/>
        <i x="5"/>
        <i x="6"/>
        <i x="7"/>
        <i x="8"/>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 xr10:uid="{00000000-0013-0000-FFFF-FFFF03000000}" sourceName="Localidad">
  <pivotTables>
    <pivotTable tabId="10" name="TablaDinámica1"/>
    <pivotTable tabId="10" name="TablaDinámica2"/>
  </pivotTables>
  <data>
    <tabular pivotCacheId="43">
      <items count="19">
        <i x="0"/>
        <i x="9"/>
        <i x="10"/>
        <i x="11"/>
        <i x="12"/>
        <i x="13"/>
        <i x="14"/>
        <i x="15"/>
        <i x="16"/>
        <i x="17"/>
        <i x="18"/>
        <i x="1"/>
        <i x="2"/>
        <i x="3"/>
        <i x="4"/>
        <i x="5"/>
        <i x="6"/>
        <i x="7" s="1"/>
        <i x="8"/>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5" xr10:uid="{00000000-0013-0000-FFFF-FFFF04000000}" sourceName="Localidad">
  <pivotTables>
    <pivotTable tabId="73" name="Tabla dinámica3"/>
    <pivotTable tabId="73" name="Tabla dinámica1"/>
    <pivotTable tabId="73" name="Tabla dinámica10"/>
    <pivotTable tabId="73" name="Tabla dinámica2"/>
    <pivotTable tabId="73" name="Tabla dinámica4"/>
    <pivotTable tabId="73" name="Tabla dinámica9"/>
  </pivotTables>
  <data>
    <tabular pivotCacheId="51" showMissing="0">
      <items count="8">
        <i x="0"/>
        <i x="4"/>
        <i x="5"/>
        <i x="1"/>
        <i x="6"/>
        <i x="2"/>
        <i x="3" s="1"/>
        <i x="7"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6" xr10:uid="{00000000-0013-0000-FFFF-FFFF05000000}" sourceName="Localidad">
  <pivotTables>
    <pivotTable tabId="77" name="Tabla dinámica2"/>
    <pivotTable tabId="77" name="Tabla dinámica1"/>
    <pivotTable tabId="77" name="Tabla dinámica10"/>
    <pivotTable tabId="77" name="Tabla dinámica3"/>
    <pivotTable tabId="77" name="Tabla dinámica4"/>
    <pivotTable tabId="77" name="Tabla dinámica9"/>
  </pivotTables>
  <data>
    <tabular pivotCacheId="52">
      <items count="8">
        <i x="0" s="1"/>
        <i x="5"/>
        <i x="6"/>
        <i x="1"/>
        <i x="7"/>
        <i x="2"/>
        <i x="3"/>
        <i x="4"/>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4" xr10:uid="{00000000-0013-0000-FFFF-FFFF06000000}" sourceName="Localidad">
  <pivotTables>
    <pivotTable tabId="75" name="Tabla dinámica2"/>
  </pivotTables>
  <data>
    <tabular pivotCacheId="56">
      <items count="19">
        <i x="0"/>
        <i x="9"/>
        <i x="10"/>
        <i x="11"/>
        <i x="12"/>
        <i x="13"/>
        <i x="14"/>
        <i x="15"/>
        <i x="16"/>
        <i x="17"/>
        <i x="18" s="1"/>
        <i x="1"/>
        <i x="2"/>
        <i x="3"/>
        <i x="4"/>
        <i x="5"/>
        <i x="6"/>
        <i x="7"/>
        <i x="8"/>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7" xr10:uid="{00000000-0013-0000-FFFF-FFFF07000000}" sourceName="Localidad">
  <pivotTables>
    <pivotTable tabId="79" name="Tabla dinámica4"/>
  </pivotTables>
  <data>
    <tabular pivotCacheId="54">
      <items count="8">
        <i x="0"/>
        <i x="5"/>
        <i x="6" s="1"/>
        <i x="1"/>
        <i x="7"/>
        <i x="2"/>
        <i x="3"/>
        <i x="4"/>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8" xr10:uid="{00000000-0013-0000-FFFF-FFFF08000000}" sourceName="Localidad">
  <pivotTables>
    <pivotTable tabId="80" name="Tabla dinámica3"/>
  </pivotTables>
  <data>
    <tabular pivotCacheId="1548731899">
      <items count="20">
        <i x="0"/>
        <i x="9"/>
        <i x="10"/>
        <i x="11"/>
        <i x="12"/>
        <i x="13"/>
        <i x="14"/>
        <i x="15" s="1"/>
        <i x="16"/>
        <i x="17"/>
        <i x="18"/>
        <i x="1"/>
        <i x="19"/>
        <i x="2"/>
        <i x="3"/>
        <i x="4"/>
        <i x="5"/>
        <i x="6"/>
        <i x="7"/>
        <i x="8"/>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1" xr10:uid="{00000000-0013-0000-FFFF-FFFF09000000}" sourceName="Localidad">
  <pivotTables>
    <pivotTable tabId="51" name="Tabla dinámica2"/>
    <pivotTable tabId="51" name="Tabla dinámica1"/>
  </pivotTables>
  <data>
    <tabular pivotCacheId="44">
      <items count="19">
        <i x="0"/>
        <i x="9"/>
        <i x="10"/>
        <i x="11"/>
        <i x="12" s="1"/>
        <i x="13"/>
        <i x="14"/>
        <i x="15"/>
        <i x="16"/>
        <i x="17"/>
        <i x="18"/>
        <i x="1"/>
        <i x="2"/>
        <i x="3"/>
        <i x="4"/>
        <i x="5"/>
        <i x="6"/>
        <i x="7"/>
        <i x="8"/>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ocalidad 3" xr10:uid="{00000000-0014-0000-FFFF-FFFF01000000}" cache="SegmentaciónDeDatos_Localidad" caption="Localidad" columnCount="4"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ocalidad 2" xr10:uid="{00000000-0014-0000-FFFF-FFFF02000000}" cache="SegmentaciónDeDatos_Localidad3" caption="Localidad" columnCount="4"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ocalidad 1" xr10:uid="{00000000-0014-0000-FFFF-FFFF03000000}" cache="SegmentaciónDeDatos_Localidad2" caption="Localidad" columnCount="4"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ocalidad 4" xr10:uid="{00000000-0014-0000-FFFF-FFFF09000000}" cache="SegmentaciónDeDatos_Localidad4" caption="Localidad" columnCount="4" rowHeight="2413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ocalidad" xr10:uid="{00000000-0014-0000-FFFF-FFFF04000000}" cache="SegmentaciónDeDatos_Localidad1" caption="Localidad" columnCount="4" rowHeight="24130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ocalidad 6" xr10:uid="{00000000-0014-0000-FFFF-FFFF05000000}" cache="SegmentaciónDeDatos_Localidad6" caption="Localidad" columnCount="3" rowHeight="24130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ocalidad 7" xr10:uid="{00000000-0014-0000-FFFF-FFFF06000000}" cache="SegmentaciónDeDatos_Localidad7" caption="Localidad" columnCount="4" rowHeight="24130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ocalidad 5" xr10:uid="{00000000-0014-0000-FFFF-FFFF07000000}" cache="SegmentaciónDeDatos_Localidad5" caption="Localidad" columnCount="3" rowHeight="241300"/>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ocalidad 8" xr10:uid="{00000000-0014-0000-FFFF-FFFF08000000}" cache="SegmentaciónDeDatos_Localidad8" caption="Localidad" columnCount="4" rowHeight="241300"/>
</slic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ivotTable" Target="../pivotTables/pivotTable9.xml"/><Relationship Id="rId1" Type="http://schemas.openxmlformats.org/officeDocument/2006/relationships/pivotTable" Target="../pivotTables/pivotTable8.xml"/><Relationship Id="rId5" Type="http://schemas.microsoft.com/office/2007/relationships/slicer" Target="../slicers/slicer5.xm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pivotTable" Target="../pivotTables/pivotTable12.xml"/><Relationship Id="rId7" Type="http://schemas.openxmlformats.org/officeDocument/2006/relationships/printerSettings" Target="../printerSettings/printerSettings12.bin"/><Relationship Id="rId2" Type="http://schemas.openxmlformats.org/officeDocument/2006/relationships/pivotTable" Target="../pivotTables/pivotTable11.xml"/><Relationship Id="rId1" Type="http://schemas.openxmlformats.org/officeDocument/2006/relationships/pivotTable" Target="../pivotTables/pivotTable10.xml"/><Relationship Id="rId6" Type="http://schemas.openxmlformats.org/officeDocument/2006/relationships/pivotTable" Target="../pivotTables/pivotTable15.xml"/><Relationship Id="rId5" Type="http://schemas.openxmlformats.org/officeDocument/2006/relationships/pivotTable" Target="../pivotTables/pivotTable14.xml"/><Relationship Id="rId4" Type="http://schemas.openxmlformats.org/officeDocument/2006/relationships/pivotTable" Target="../pivotTables/pivotTable13.xml"/><Relationship Id="rId9" Type="http://schemas.microsoft.com/office/2007/relationships/slicer" Target="../slicers/slicer6.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pivotTable" Target="../pivotTables/pivotTable16.xml"/><Relationship Id="rId4" Type="http://schemas.microsoft.com/office/2007/relationships/slicer" Target="../slicers/slicer7.xml"/></Relationships>
</file>

<file path=xl/worksheets/_rels/sheet14.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pivotTable" Target="../pivotTables/pivotTable19.xml"/><Relationship Id="rId7" Type="http://schemas.openxmlformats.org/officeDocument/2006/relationships/printerSettings" Target="../printerSettings/printerSettings14.bin"/><Relationship Id="rId2" Type="http://schemas.openxmlformats.org/officeDocument/2006/relationships/pivotTable" Target="../pivotTables/pivotTable18.xml"/><Relationship Id="rId1" Type="http://schemas.openxmlformats.org/officeDocument/2006/relationships/pivotTable" Target="../pivotTables/pivotTable17.xml"/><Relationship Id="rId6" Type="http://schemas.openxmlformats.org/officeDocument/2006/relationships/pivotTable" Target="../pivotTables/pivotTable22.xml"/><Relationship Id="rId5" Type="http://schemas.openxmlformats.org/officeDocument/2006/relationships/pivotTable" Target="../pivotTables/pivotTable21.xml"/><Relationship Id="rId4" Type="http://schemas.openxmlformats.org/officeDocument/2006/relationships/pivotTable" Target="../pivotTables/pivotTable20.xml"/><Relationship Id="rId9" Type="http://schemas.microsoft.com/office/2007/relationships/slicer" Target="../slicers/slicer8.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pivotTable" Target="../pivotTables/pivotTable23.xml"/><Relationship Id="rId4" Type="http://schemas.microsoft.com/office/2007/relationships/slicer" Target="../slicers/slicer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ivotTable" Target="../pivotTables/pivotTable4.xml"/><Relationship Id="rId1" Type="http://schemas.openxmlformats.org/officeDocument/2006/relationships/pivotTable" Target="../pivotTables/pivotTable3.xml"/><Relationship Id="rId5" Type="http://schemas.microsoft.com/office/2007/relationships/slicer" Target="../slicers/slicer2.x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6.xml"/><Relationship Id="rId1" Type="http://schemas.openxmlformats.org/officeDocument/2006/relationships/pivotTable" Target="../pivotTables/pivotTable5.xml"/><Relationship Id="rId5" Type="http://schemas.microsoft.com/office/2007/relationships/slicer" Target="../slicers/slicer3.xm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pivotTable" Target="../pivotTables/pivotTable7.xml"/><Relationship Id="rId4" Type="http://schemas.microsoft.com/office/2007/relationships/slicer" Target="../slicers/slicer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9199A-0413-46D5-9351-037FF2033F60}">
  <dimension ref="A1:AC293"/>
  <sheetViews>
    <sheetView zoomScale="70" zoomScaleNormal="70" workbookViewId="0">
      <pane ySplit="1" topLeftCell="A71" activePane="bottomLeft" state="frozen"/>
      <selection pane="bottomLeft" activeCell="P89" sqref="P89"/>
    </sheetView>
  </sheetViews>
  <sheetFormatPr baseColWidth="10" defaultRowHeight="15" x14ac:dyDescent="0.25"/>
  <cols>
    <col min="3" max="3" width="10.5703125" style="277" customWidth="1"/>
    <col min="4" max="4" width="12.85546875" customWidth="1"/>
    <col min="5" max="5" width="11.42578125" style="277"/>
    <col min="7" max="7" width="11.42578125" style="277"/>
  </cols>
  <sheetData>
    <row r="1" spans="1:21" ht="26.25" x14ac:dyDescent="0.4">
      <c r="A1" s="366" t="s">
        <v>217</v>
      </c>
      <c r="B1" s="366"/>
      <c r="C1" s="366"/>
      <c r="D1" s="366"/>
      <c r="E1" s="366"/>
      <c r="F1" s="366"/>
      <c r="G1" s="366"/>
      <c r="H1" s="366"/>
      <c r="I1" s="366"/>
      <c r="L1" s="366" t="s">
        <v>204</v>
      </c>
      <c r="M1" s="366"/>
      <c r="N1" s="366"/>
      <c r="O1" s="366"/>
      <c r="P1" s="366"/>
      <c r="Q1" s="366"/>
      <c r="R1" s="366"/>
      <c r="S1" s="366"/>
    </row>
    <row r="3" spans="1:21" ht="33.75" x14ac:dyDescent="0.5">
      <c r="A3" s="34" t="s">
        <v>7</v>
      </c>
      <c r="C3" s="325"/>
      <c r="L3" s="34" t="s">
        <v>71</v>
      </c>
      <c r="M3" s="22"/>
      <c r="N3" s="22"/>
      <c r="O3" s="22"/>
      <c r="P3" s="22"/>
      <c r="Q3" s="22"/>
      <c r="R3" s="22"/>
      <c r="S3" s="22"/>
    </row>
    <row r="4" spans="1:21" x14ac:dyDescent="0.25">
      <c r="L4" s="22" t="s">
        <v>72</v>
      </c>
      <c r="M4" s="22" t="s">
        <v>29</v>
      </c>
      <c r="N4" s="22"/>
      <c r="O4" s="22"/>
      <c r="P4" s="22"/>
      <c r="Q4" s="22"/>
      <c r="R4" s="22"/>
      <c r="S4" s="22"/>
    </row>
    <row r="5" spans="1:21" ht="15.75" thickBot="1" x14ac:dyDescent="0.3">
      <c r="A5" s="96"/>
      <c r="B5" s="97" t="s">
        <v>170</v>
      </c>
      <c r="C5" s="278" t="s">
        <v>86</v>
      </c>
      <c r="D5" s="97"/>
      <c r="E5" s="278"/>
      <c r="F5" s="97"/>
      <c r="G5" s="278"/>
      <c r="H5" s="97"/>
      <c r="I5" s="97"/>
      <c r="N5" s="22"/>
      <c r="O5" s="22"/>
      <c r="P5" s="22"/>
      <c r="Q5" s="22"/>
      <c r="R5" s="22"/>
      <c r="S5" s="22"/>
    </row>
    <row r="6" spans="1:21" ht="16.5" thickTop="1" thickBot="1" x14ac:dyDescent="0.3">
      <c r="A6" s="98"/>
      <c r="B6" s="99" t="s">
        <v>0</v>
      </c>
      <c r="C6" s="279"/>
      <c r="D6" s="99" t="s">
        <v>1</v>
      </c>
      <c r="E6" s="279"/>
      <c r="F6" s="99" t="s">
        <v>2</v>
      </c>
      <c r="G6" s="279"/>
      <c r="H6" s="100" t="s">
        <v>171</v>
      </c>
      <c r="I6" s="100" t="s">
        <v>172</v>
      </c>
      <c r="L6" s="36" t="s">
        <v>75</v>
      </c>
      <c r="M6" s="36" t="s">
        <v>74</v>
      </c>
      <c r="N6" s="36"/>
      <c r="O6" s="36"/>
      <c r="P6" s="22"/>
      <c r="Q6" s="22"/>
      <c r="R6" s="22"/>
      <c r="S6" s="22"/>
    </row>
    <row r="7" spans="1:21" ht="15.75" thickTop="1" x14ac:dyDescent="0.25">
      <c r="A7" s="101" t="s">
        <v>56</v>
      </c>
      <c r="B7" s="101" t="s">
        <v>173</v>
      </c>
      <c r="C7" s="280" t="s">
        <v>75</v>
      </c>
      <c r="D7" s="101" t="s">
        <v>173</v>
      </c>
      <c r="E7" s="280" t="s">
        <v>75</v>
      </c>
      <c r="F7" s="101" t="s">
        <v>173</v>
      </c>
      <c r="G7" s="280" t="s">
        <v>75</v>
      </c>
      <c r="H7" s="101"/>
      <c r="I7" s="101"/>
      <c r="L7" s="36" t="s">
        <v>56</v>
      </c>
      <c r="M7" s="36" t="s">
        <v>0</v>
      </c>
      <c r="N7" s="36" t="s">
        <v>1</v>
      </c>
      <c r="O7" s="36" t="s">
        <v>2</v>
      </c>
      <c r="P7" s="36" t="s">
        <v>76</v>
      </c>
      <c r="Q7" s="36" t="s">
        <v>77</v>
      </c>
      <c r="R7" s="36" t="s">
        <v>78</v>
      </c>
      <c r="S7" s="36" t="s">
        <v>79</v>
      </c>
    </row>
    <row r="8" spans="1:21" x14ac:dyDescent="0.25">
      <c r="A8" s="249">
        <v>1</v>
      </c>
      <c r="B8" s="249">
        <v>31.660000000000007</v>
      </c>
      <c r="C8" s="281">
        <v>0.47731041760892506</v>
      </c>
      <c r="D8" s="249">
        <v>34.120000000000012</v>
      </c>
      <c r="E8" s="281">
        <v>0.51439770842755927</v>
      </c>
      <c r="F8" s="249">
        <v>0.55000000000000004</v>
      </c>
      <c r="G8" s="281">
        <v>8.2918739635157532E-3</v>
      </c>
      <c r="H8" s="249">
        <v>66.330000000000013</v>
      </c>
      <c r="I8" s="250">
        <v>1</v>
      </c>
      <c r="L8" s="22" t="s">
        <v>33</v>
      </c>
      <c r="M8" s="282">
        <f>ROUND($C8,2)</f>
        <v>0.48</v>
      </c>
      <c r="N8" s="282">
        <f>ROUND($E8,2)</f>
        <v>0.51</v>
      </c>
      <c r="O8" s="282">
        <f>ROUND($G8,2)</f>
        <v>0.01</v>
      </c>
      <c r="P8">
        <f>+B8</f>
        <v>31.660000000000007</v>
      </c>
      <c r="Q8">
        <f>+D8</f>
        <v>34.120000000000012</v>
      </c>
      <c r="R8">
        <f>+F8</f>
        <v>0.55000000000000004</v>
      </c>
      <c r="S8">
        <f>+H8</f>
        <v>66.330000000000013</v>
      </c>
      <c r="U8" s="326">
        <f>SUM(M8:O8)</f>
        <v>1</v>
      </c>
    </row>
    <row r="9" spans="1:21" x14ac:dyDescent="0.25">
      <c r="A9" s="249">
        <v>2</v>
      </c>
      <c r="B9" s="249">
        <v>20.100000000000005</v>
      </c>
      <c r="C9" s="327">
        <v>0.59768064228367523</v>
      </c>
      <c r="D9" s="249">
        <v>13.460000000000006</v>
      </c>
      <c r="E9" s="281">
        <v>0.40023788284270007</v>
      </c>
      <c r="F9" s="249">
        <v>7.0000000000000007E-2</v>
      </c>
      <c r="G9" s="327">
        <v>2.0814748736247392E-3</v>
      </c>
      <c r="H9" s="249">
        <v>33.63000000000001</v>
      </c>
      <c r="I9" s="250">
        <v>1</v>
      </c>
      <c r="L9" s="22" t="s">
        <v>34</v>
      </c>
      <c r="M9" s="328">
        <v>0.59</v>
      </c>
      <c r="N9" s="282">
        <f t="shared" ref="N9:N27" si="0">ROUND($E9,2)</f>
        <v>0.4</v>
      </c>
      <c r="O9" s="328">
        <v>0.01</v>
      </c>
      <c r="P9">
        <f t="shared" ref="P9:P27" si="1">+B9</f>
        <v>20.100000000000005</v>
      </c>
      <c r="Q9">
        <f t="shared" ref="Q9:Q27" si="2">+D9</f>
        <v>13.460000000000006</v>
      </c>
      <c r="R9">
        <f t="shared" ref="R9:R27" si="3">+F9</f>
        <v>7.0000000000000007E-2</v>
      </c>
      <c r="S9">
        <f t="shared" ref="S9:S27" si="4">+H9</f>
        <v>33.63000000000001</v>
      </c>
      <c r="U9" s="326">
        <f t="shared" ref="U9:U27" si="5">SUM(M9:O9)</f>
        <v>1</v>
      </c>
    </row>
    <row r="10" spans="1:21" x14ac:dyDescent="0.25">
      <c r="A10" s="249">
        <v>3</v>
      </c>
      <c r="B10" s="249">
        <v>57.639999999999993</v>
      </c>
      <c r="C10" s="281">
        <v>0.85294556301267721</v>
      </c>
      <c r="D10" s="249">
        <v>9.6700000000000017</v>
      </c>
      <c r="E10" s="281">
        <v>0.14422073079791206</v>
      </c>
      <c r="F10" s="249">
        <v>0.19</v>
      </c>
      <c r="G10" s="327">
        <v>2.8337061894108881E-3</v>
      </c>
      <c r="H10" s="249">
        <v>67.5</v>
      </c>
      <c r="I10" s="250">
        <v>1</v>
      </c>
      <c r="L10" s="22" t="s">
        <v>53</v>
      </c>
      <c r="M10" s="282">
        <f t="shared" ref="M10:M27" si="6">ROUND($C10,2)</f>
        <v>0.85</v>
      </c>
      <c r="N10" s="282">
        <f t="shared" si="0"/>
        <v>0.14000000000000001</v>
      </c>
      <c r="O10" s="328">
        <v>0.01</v>
      </c>
      <c r="P10">
        <f t="shared" si="1"/>
        <v>57.639999999999993</v>
      </c>
      <c r="Q10">
        <f t="shared" si="2"/>
        <v>9.6700000000000017</v>
      </c>
      <c r="R10">
        <f t="shared" si="3"/>
        <v>0.19</v>
      </c>
      <c r="S10">
        <f t="shared" si="4"/>
        <v>67.5</v>
      </c>
      <c r="U10" s="326">
        <f t="shared" si="5"/>
        <v>1</v>
      </c>
    </row>
    <row r="11" spans="1:21" x14ac:dyDescent="0.25">
      <c r="A11" s="249">
        <v>4</v>
      </c>
      <c r="B11" s="249">
        <v>31.819999999999993</v>
      </c>
      <c r="C11" s="281">
        <v>0.97667280540208723</v>
      </c>
      <c r="D11" s="249">
        <v>0.76000000000000012</v>
      </c>
      <c r="E11" s="281">
        <v>2.332719459791284E-2</v>
      </c>
      <c r="F11" s="249"/>
      <c r="G11" s="281">
        <v>0</v>
      </c>
      <c r="H11" s="249">
        <v>32.579999999999991</v>
      </c>
      <c r="I11" s="250">
        <v>1</v>
      </c>
      <c r="L11" s="22" t="s">
        <v>54</v>
      </c>
      <c r="M11" s="282">
        <f t="shared" si="6"/>
        <v>0.98</v>
      </c>
      <c r="N11" s="282">
        <f t="shared" si="0"/>
        <v>0.02</v>
      </c>
      <c r="O11" s="282">
        <f t="shared" ref="O11:O26" si="7">ROUND($G11,2)</f>
        <v>0</v>
      </c>
      <c r="P11">
        <f t="shared" si="1"/>
        <v>31.819999999999993</v>
      </c>
      <c r="Q11">
        <f t="shared" si="2"/>
        <v>0.76000000000000012</v>
      </c>
      <c r="R11">
        <f t="shared" si="3"/>
        <v>0</v>
      </c>
      <c r="S11">
        <f t="shared" si="4"/>
        <v>32.579999999999991</v>
      </c>
      <c r="U11" s="326">
        <f t="shared" si="5"/>
        <v>1</v>
      </c>
    </row>
    <row r="12" spans="1:21" x14ac:dyDescent="0.25">
      <c r="A12" s="249">
        <v>5</v>
      </c>
      <c r="B12" s="249">
        <v>2.0799999999999996</v>
      </c>
      <c r="C12" s="281">
        <v>0.18857660924750677</v>
      </c>
      <c r="D12" s="249">
        <v>8.9499999999999993</v>
      </c>
      <c r="E12" s="281">
        <v>0.81142339075249315</v>
      </c>
      <c r="F12" s="249"/>
      <c r="G12" s="281">
        <v>0</v>
      </c>
      <c r="H12" s="249">
        <v>11.03</v>
      </c>
      <c r="I12" s="250">
        <v>1</v>
      </c>
      <c r="L12" s="22" t="s">
        <v>35</v>
      </c>
      <c r="M12" s="282">
        <f t="shared" si="6"/>
        <v>0.19</v>
      </c>
      <c r="N12" s="282">
        <f t="shared" si="0"/>
        <v>0.81</v>
      </c>
      <c r="O12" s="282">
        <f t="shared" si="7"/>
        <v>0</v>
      </c>
      <c r="P12">
        <f t="shared" si="1"/>
        <v>2.0799999999999996</v>
      </c>
      <c r="Q12">
        <f t="shared" si="2"/>
        <v>8.9499999999999993</v>
      </c>
      <c r="R12">
        <f t="shared" si="3"/>
        <v>0</v>
      </c>
      <c r="S12">
        <f t="shared" si="4"/>
        <v>11.03</v>
      </c>
      <c r="U12" s="326">
        <f t="shared" si="5"/>
        <v>1</v>
      </c>
    </row>
    <row r="13" spans="1:21" x14ac:dyDescent="0.25">
      <c r="A13" s="249">
        <v>6</v>
      </c>
      <c r="B13" s="249">
        <v>27.62</v>
      </c>
      <c r="C13" s="327">
        <v>0.68826314477946682</v>
      </c>
      <c r="D13" s="249">
        <v>12.349999999999998</v>
      </c>
      <c r="E13" s="327">
        <v>0.3077498131074009</v>
      </c>
      <c r="F13" s="249">
        <v>0.16</v>
      </c>
      <c r="G13" s="327">
        <v>3.9870421131323209E-3</v>
      </c>
      <c r="H13" s="249">
        <v>40.129999999999995</v>
      </c>
      <c r="I13" s="250">
        <v>1</v>
      </c>
      <c r="L13" s="22" t="s">
        <v>36</v>
      </c>
      <c r="M13" s="282">
        <f t="shared" si="6"/>
        <v>0.69</v>
      </c>
      <c r="N13" s="328">
        <v>0.3</v>
      </c>
      <c r="O13" s="328">
        <v>0.01</v>
      </c>
      <c r="P13">
        <f t="shared" si="1"/>
        <v>27.62</v>
      </c>
      <c r="Q13">
        <f t="shared" si="2"/>
        <v>12.349999999999998</v>
      </c>
      <c r="R13">
        <f t="shared" si="3"/>
        <v>0.16</v>
      </c>
      <c r="S13">
        <f t="shared" si="4"/>
        <v>40.129999999999995</v>
      </c>
      <c r="U13" s="326">
        <f t="shared" si="5"/>
        <v>1</v>
      </c>
    </row>
    <row r="14" spans="1:21" x14ac:dyDescent="0.25">
      <c r="A14" s="249">
        <v>7</v>
      </c>
      <c r="B14" s="249">
        <v>28.689999999999994</v>
      </c>
      <c r="C14" s="281">
        <v>1</v>
      </c>
      <c r="D14" s="249"/>
      <c r="E14" s="281">
        <v>0</v>
      </c>
      <c r="F14" s="249"/>
      <c r="G14" s="281">
        <v>0</v>
      </c>
      <c r="H14" s="249">
        <v>28.689999999999994</v>
      </c>
      <c r="I14" s="250">
        <v>1</v>
      </c>
      <c r="L14" s="22" t="s">
        <v>37</v>
      </c>
      <c r="M14" s="282">
        <f t="shared" si="6"/>
        <v>1</v>
      </c>
      <c r="N14" s="282">
        <f t="shared" si="0"/>
        <v>0</v>
      </c>
      <c r="O14" s="282">
        <f t="shared" si="7"/>
        <v>0</v>
      </c>
      <c r="P14">
        <f t="shared" si="1"/>
        <v>28.689999999999994</v>
      </c>
      <c r="Q14">
        <f t="shared" si="2"/>
        <v>0</v>
      </c>
      <c r="R14">
        <f t="shared" si="3"/>
        <v>0</v>
      </c>
      <c r="S14">
        <f t="shared" si="4"/>
        <v>28.689999999999994</v>
      </c>
      <c r="U14" s="326">
        <f t="shared" si="5"/>
        <v>1</v>
      </c>
    </row>
    <row r="15" spans="1:21" x14ac:dyDescent="0.25">
      <c r="A15" s="249">
        <v>8</v>
      </c>
      <c r="B15" s="249">
        <v>78.069999999999979</v>
      </c>
      <c r="C15" s="281">
        <v>0.91588456123885498</v>
      </c>
      <c r="D15" s="249">
        <v>7.169999999999999</v>
      </c>
      <c r="E15" s="281">
        <v>8.4115438761145009E-2</v>
      </c>
      <c r="F15" s="249"/>
      <c r="G15" s="281">
        <v>0</v>
      </c>
      <c r="H15" s="249">
        <v>85.239999999999981</v>
      </c>
      <c r="I15" s="250">
        <v>1</v>
      </c>
      <c r="L15" s="22" t="s">
        <v>38</v>
      </c>
      <c r="M15" s="282">
        <f t="shared" si="6"/>
        <v>0.92</v>
      </c>
      <c r="N15" s="282">
        <f t="shared" si="0"/>
        <v>0.08</v>
      </c>
      <c r="O15" s="282">
        <f t="shared" si="7"/>
        <v>0</v>
      </c>
      <c r="P15">
        <f t="shared" si="1"/>
        <v>78.069999999999979</v>
      </c>
      <c r="Q15">
        <f t="shared" si="2"/>
        <v>7.169999999999999</v>
      </c>
      <c r="R15">
        <f t="shared" si="3"/>
        <v>0</v>
      </c>
      <c r="S15">
        <f t="shared" si="4"/>
        <v>85.239999999999981</v>
      </c>
      <c r="U15" s="326">
        <f t="shared" si="5"/>
        <v>1</v>
      </c>
    </row>
    <row r="16" spans="1:21" x14ac:dyDescent="0.25">
      <c r="A16" s="249">
        <v>9</v>
      </c>
      <c r="B16" s="249">
        <v>38.929999999999986</v>
      </c>
      <c r="C16" s="281">
        <v>0.94330021807608422</v>
      </c>
      <c r="D16" s="249">
        <v>2.3400000000000003</v>
      </c>
      <c r="E16" s="281">
        <v>5.6699781923915699E-2</v>
      </c>
      <c r="F16" s="249"/>
      <c r="G16" s="281">
        <v>0</v>
      </c>
      <c r="H16" s="249">
        <v>41.269999999999989</v>
      </c>
      <c r="I16" s="250">
        <v>1</v>
      </c>
      <c r="L16" s="22" t="s">
        <v>39</v>
      </c>
      <c r="M16" s="282">
        <f t="shared" si="6"/>
        <v>0.94</v>
      </c>
      <c r="N16" s="282">
        <f t="shared" si="0"/>
        <v>0.06</v>
      </c>
      <c r="O16" s="282">
        <f t="shared" si="7"/>
        <v>0</v>
      </c>
      <c r="P16">
        <f t="shared" si="1"/>
        <v>38.929999999999986</v>
      </c>
      <c r="Q16">
        <f t="shared" si="2"/>
        <v>2.3400000000000003</v>
      </c>
      <c r="R16">
        <f t="shared" si="3"/>
        <v>0</v>
      </c>
      <c r="S16">
        <f t="shared" si="4"/>
        <v>41.269999999999989</v>
      </c>
      <c r="U16" s="326">
        <f t="shared" si="5"/>
        <v>1</v>
      </c>
    </row>
    <row r="17" spans="1:21" x14ac:dyDescent="0.25">
      <c r="A17" s="249">
        <v>10</v>
      </c>
      <c r="B17" s="249">
        <v>55.150000000000027</v>
      </c>
      <c r="C17" s="281">
        <v>0.73047858942065491</v>
      </c>
      <c r="D17" s="249">
        <v>20.080000000000009</v>
      </c>
      <c r="E17" s="327">
        <v>0.26620707941137478</v>
      </c>
      <c r="F17" s="249">
        <v>0.25</v>
      </c>
      <c r="G17" s="327">
        <v>3.314331167970302E-3</v>
      </c>
      <c r="H17" s="249">
        <v>75.480000000000032</v>
      </c>
      <c r="I17" s="250">
        <v>1</v>
      </c>
      <c r="L17" s="22" t="s">
        <v>40</v>
      </c>
      <c r="M17" s="282">
        <f t="shared" si="6"/>
        <v>0.73</v>
      </c>
      <c r="N17" s="328">
        <v>0.26</v>
      </c>
      <c r="O17" s="328">
        <v>0.01</v>
      </c>
      <c r="P17">
        <f t="shared" si="1"/>
        <v>55.150000000000027</v>
      </c>
      <c r="Q17">
        <f t="shared" si="2"/>
        <v>20.080000000000009</v>
      </c>
      <c r="R17">
        <f t="shared" si="3"/>
        <v>0.25</v>
      </c>
      <c r="S17">
        <f t="shared" si="4"/>
        <v>75.480000000000032</v>
      </c>
      <c r="U17" s="326">
        <f t="shared" si="5"/>
        <v>1</v>
      </c>
    </row>
    <row r="18" spans="1:21" x14ac:dyDescent="0.25">
      <c r="A18" s="249">
        <v>11</v>
      </c>
      <c r="B18" s="249">
        <v>107.50000000000001</v>
      </c>
      <c r="C18" s="281">
        <v>0.72950931086040516</v>
      </c>
      <c r="D18" s="249">
        <v>38.059999999999995</v>
      </c>
      <c r="E18" s="281">
        <v>0.25866521680032611</v>
      </c>
      <c r="F18" s="249">
        <v>1.78</v>
      </c>
      <c r="G18" s="281">
        <v>1.1825472339268723E-2</v>
      </c>
      <c r="H18" s="249">
        <v>147.34</v>
      </c>
      <c r="I18" s="250">
        <v>1</v>
      </c>
      <c r="L18" s="22" t="s">
        <v>41</v>
      </c>
      <c r="M18" s="282">
        <f t="shared" si="6"/>
        <v>0.73</v>
      </c>
      <c r="N18" s="282">
        <f t="shared" si="0"/>
        <v>0.26</v>
      </c>
      <c r="O18" s="282">
        <f t="shared" si="7"/>
        <v>0.01</v>
      </c>
      <c r="P18">
        <f t="shared" si="1"/>
        <v>107.50000000000001</v>
      </c>
      <c r="Q18">
        <f t="shared" si="2"/>
        <v>38.059999999999995</v>
      </c>
      <c r="R18">
        <f t="shared" si="3"/>
        <v>1.78</v>
      </c>
      <c r="S18">
        <f t="shared" si="4"/>
        <v>147.34</v>
      </c>
      <c r="U18" s="326">
        <f t="shared" si="5"/>
        <v>1</v>
      </c>
    </row>
    <row r="19" spans="1:21" x14ac:dyDescent="0.25">
      <c r="A19" s="249">
        <v>12</v>
      </c>
      <c r="B19" s="249">
        <v>66.850000000000023</v>
      </c>
      <c r="C19" s="327">
        <v>0.6180658284023669</v>
      </c>
      <c r="D19" s="249">
        <v>40.920000000000009</v>
      </c>
      <c r="E19" s="281">
        <v>0.37832840236686383</v>
      </c>
      <c r="F19" s="249">
        <v>0.39</v>
      </c>
      <c r="G19" s="327">
        <v>3.6057692307692297E-3</v>
      </c>
      <c r="H19" s="249">
        <v>108.16000000000004</v>
      </c>
      <c r="I19" s="250">
        <v>1</v>
      </c>
      <c r="L19" s="22" t="s">
        <v>42</v>
      </c>
      <c r="M19" s="328">
        <v>0.61</v>
      </c>
      <c r="N19" s="282">
        <f t="shared" si="0"/>
        <v>0.38</v>
      </c>
      <c r="O19" s="328">
        <v>0.01</v>
      </c>
      <c r="P19">
        <f t="shared" si="1"/>
        <v>66.850000000000023</v>
      </c>
      <c r="Q19">
        <f t="shared" si="2"/>
        <v>40.920000000000009</v>
      </c>
      <c r="R19">
        <f t="shared" si="3"/>
        <v>0.39</v>
      </c>
      <c r="S19">
        <f t="shared" si="4"/>
        <v>108.16000000000004</v>
      </c>
      <c r="U19" s="326">
        <f t="shared" si="5"/>
        <v>1</v>
      </c>
    </row>
    <row r="20" spans="1:21" x14ac:dyDescent="0.25">
      <c r="A20" s="249">
        <v>13</v>
      </c>
      <c r="B20" s="249">
        <v>102.24999999999999</v>
      </c>
      <c r="C20" s="281">
        <v>0.89122287108864284</v>
      </c>
      <c r="D20" s="249">
        <v>12.390000000000004</v>
      </c>
      <c r="E20" s="327">
        <v>0.10799267846247716</v>
      </c>
      <c r="F20" s="249">
        <v>0.09</v>
      </c>
      <c r="G20" s="327">
        <v>7.844504488799791E-4</v>
      </c>
      <c r="H20" s="249">
        <v>114.72999999999999</v>
      </c>
      <c r="I20" s="250">
        <v>1</v>
      </c>
      <c r="L20" s="22" t="s">
        <v>43</v>
      </c>
      <c r="M20" s="282">
        <f t="shared" si="6"/>
        <v>0.89</v>
      </c>
      <c r="N20" s="328">
        <v>0.1</v>
      </c>
      <c r="O20" s="328">
        <v>0.01</v>
      </c>
      <c r="P20">
        <f t="shared" si="1"/>
        <v>102.24999999999999</v>
      </c>
      <c r="Q20">
        <f t="shared" si="2"/>
        <v>12.390000000000004</v>
      </c>
      <c r="R20">
        <f t="shared" si="3"/>
        <v>0.09</v>
      </c>
      <c r="S20">
        <f t="shared" si="4"/>
        <v>114.72999999999999</v>
      </c>
      <c r="U20" s="326">
        <f t="shared" si="5"/>
        <v>1</v>
      </c>
    </row>
    <row r="21" spans="1:21" x14ac:dyDescent="0.25">
      <c r="A21" s="249">
        <v>14</v>
      </c>
      <c r="B21" s="249">
        <v>57.329999999999991</v>
      </c>
      <c r="C21" s="281">
        <v>0.79075862068965508</v>
      </c>
      <c r="D21" s="249">
        <v>15.170000000000002</v>
      </c>
      <c r="E21" s="281">
        <v>0.20924137931034484</v>
      </c>
      <c r="F21" s="249"/>
      <c r="G21" s="281">
        <v>0</v>
      </c>
      <c r="H21" s="249">
        <v>72.5</v>
      </c>
      <c r="I21" s="250">
        <v>1</v>
      </c>
      <c r="L21" s="22" t="s">
        <v>44</v>
      </c>
      <c r="M21" s="282">
        <f t="shared" si="6"/>
        <v>0.79</v>
      </c>
      <c r="N21" s="282">
        <f t="shared" si="0"/>
        <v>0.21</v>
      </c>
      <c r="O21" s="282">
        <f t="shared" si="7"/>
        <v>0</v>
      </c>
      <c r="P21">
        <f t="shared" si="1"/>
        <v>57.329999999999991</v>
      </c>
      <c r="Q21">
        <f t="shared" si="2"/>
        <v>15.170000000000002</v>
      </c>
      <c r="R21">
        <f t="shared" si="3"/>
        <v>0</v>
      </c>
      <c r="S21">
        <f t="shared" si="4"/>
        <v>72.5</v>
      </c>
      <c r="U21" s="326">
        <f t="shared" si="5"/>
        <v>1</v>
      </c>
    </row>
    <row r="22" spans="1:21" x14ac:dyDescent="0.25">
      <c r="A22" s="249">
        <v>15</v>
      </c>
      <c r="B22" s="249">
        <v>12.770000000000007</v>
      </c>
      <c r="C22" s="281">
        <v>0.56654835847382445</v>
      </c>
      <c r="D22" s="249">
        <v>9.3400000000000016</v>
      </c>
      <c r="E22" s="281">
        <v>0.41437444543034602</v>
      </c>
      <c r="F22" s="249">
        <v>0.43000000000000005</v>
      </c>
      <c r="G22" s="281">
        <v>1.9077196095829634E-2</v>
      </c>
      <c r="H22" s="249">
        <v>22.540000000000006</v>
      </c>
      <c r="I22" s="250">
        <v>1</v>
      </c>
      <c r="L22" s="22" t="s">
        <v>45</v>
      </c>
      <c r="M22" s="282">
        <f t="shared" si="6"/>
        <v>0.56999999999999995</v>
      </c>
      <c r="N22" s="282">
        <f t="shared" si="0"/>
        <v>0.41</v>
      </c>
      <c r="O22" s="282">
        <f t="shared" si="7"/>
        <v>0.02</v>
      </c>
      <c r="P22">
        <f t="shared" si="1"/>
        <v>12.770000000000007</v>
      </c>
      <c r="Q22">
        <f t="shared" si="2"/>
        <v>9.3400000000000016</v>
      </c>
      <c r="R22">
        <f t="shared" si="3"/>
        <v>0.43000000000000005</v>
      </c>
      <c r="S22">
        <f t="shared" si="4"/>
        <v>22.540000000000006</v>
      </c>
      <c r="U22" s="326">
        <f t="shared" si="5"/>
        <v>1</v>
      </c>
    </row>
    <row r="23" spans="1:21" x14ac:dyDescent="0.25">
      <c r="A23" s="249">
        <v>16</v>
      </c>
      <c r="B23" s="249">
        <v>89.469999999999899</v>
      </c>
      <c r="C23" s="281">
        <v>0.92037856187635014</v>
      </c>
      <c r="D23" s="249">
        <v>7.7100000000000009</v>
      </c>
      <c r="E23" s="327">
        <v>7.9312827898364455E-2</v>
      </c>
      <c r="F23" s="249">
        <v>0.03</v>
      </c>
      <c r="G23" s="327">
        <v>3.0861022528546478E-4</v>
      </c>
      <c r="H23" s="249">
        <v>97.209999999999894</v>
      </c>
      <c r="I23" s="250">
        <v>1</v>
      </c>
      <c r="L23" s="22" t="s">
        <v>46</v>
      </c>
      <c r="M23" s="282">
        <f t="shared" si="6"/>
        <v>0.92</v>
      </c>
      <c r="N23" s="328">
        <v>7.0000000000000007E-2</v>
      </c>
      <c r="O23" s="328">
        <v>0.01</v>
      </c>
      <c r="P23">
        <f t="shared" si="1"/>
        <v>89.469999999999899</v>
      </c>
      <c r="Q23">
        <f t="shared" si="2"/>
        <v>7.7100000000000009</v>
      </c>
      <c r="R23">
        <f t="shared" si="3"/>
        <v>0.03</v>
      </c>
      <c r="S23">
        <f t="shared" si="4"/>
        <v>97.209999999999894</v>
      </c>
      <c r="U23" s="326">
        <f t="shared" si="5"/>
        <v>1</v>
      </c>
    </row>
    <row r="24" spans="1:21" x14ac:dyDescent="0.25">
      <c r="A24" s="249">
        <v>17</v>
      </c>
      <c r="B24" s="249">
        <v>4.9900000000000011</v>
      </c>
      <c r="C24" s="281">
        <v>0.93796992481203012</v>
      </c>
      <c r="D24" s="249">
        <v>0.33</v>
      </c>
      <c r="E24" s="281">
        <v>6.2030075187969914E-2</v>
      </c>
      <c r="F24" s="249"/>
      <c r="G24" s="281">
        <v>0</v>
      </c>
      <c r="H24" s="249">
        <v>5.3200000000000012</v>
      </c>
      <c r="I24" s="250">
        <v>1</v>
      </c>
      <c r="L24" s="22" t="s">
        <v>47</v>
      </c>
      <c r="M24" s="282">
        <f t="shared" si="6"/>
        <v>0.94</v>
      </c>
      <c r="N24" s="282">
        <f t="shared" si="0"/>
        <v>0.06</v>
      </c>
      <c r="O24" s="282">
        <f t="shared" si="7"/>
        <v>0</v>
      </c>
      <c r="P24">
        <f t="shared" si="1"/>
        <v>4.9900000000000011</v>
      </c>
      <c r="Q24">
        <f t="shared" si="2"/>
        <v>0.33</v>
      </c>
      <c r="R24">
        <f t="shared" si="3"/>
        <v>0</v>
      </c>
      <c r="S24">
        <f t="shared" si="4"/>
        <v>5.3200000000000012</v>
      </c>
      <c r="U24" s="326">
        <f t="shared" si="5"/>
        <v>1</v>
      </c>
    </row>
    <row r="25" spans="1:21" x14ac:dyDescent="0.25">
      <c r="A25" s="249">
        <v>18</v>
      </c>
      <c r="B25" s="249">
        <v>22.359999999999982</v>
      </c>
      <c r="C25" s="281">
        <v>0.63039188046236216</v>
      </c>
      <c r="D25" s="249">
        <v>12.340000000000007</v>
      </c>
      <c r="E25" s="281">
        <v>0.34789963349309305</v>
      </c>
      <c r="F25" s="249">
        <v>0.77</v>
      </c>
      <c r="G25" s="281">
        <v>2.170848604454469E-2</v>
      </c>
      <c r="H25" s="249">
        <v>35.469999999999992</v>
      </c>
      <c r="I25" s="250">
        <v>1</v>
      </c>
      <c r="L25" s="22" t="s">
        <v>48</v>
      </c>
      <c r="M25" s="282">
        <f t="shared" si="6"/>
        <v>0.63</v>
      </c>
      <c r="N25" s="282">
        <f t="shared" si="0"/>
        <v>0.35</v>
      </c>
      <c r="O25" s="282">
        <f t="shared" si="7"/>
        <v>0.02</v>
      </c>
      <c r="P25">
        <f t="shared" si="1"/>
        <v>22.359999999999982</v>
      </c>
      <c r="Q25">
        <f t="shared" si="2"/>
        <v>12.340000000000007</v>
      </c>
      <c r="R25">
        <f t="shared" si="3"/>
        <v>0.77</v>
      </c>
      <c r="S25">
        <f t="shared" si="4"/>
        <v>35.469999999999992</v>
      </c>
      <c r="U25" s="326">
        <f t="shared" si="5"/>
        <v>1</v>
      </c>
    </row>
    <row r="26" spans="1:21" ht="15.75" thickBot="1" x14ac:dyDescent="0.3">
      <c r="A26" s="249">
        <v>19</v>
      </c>
      <c r="B26" s="249">
        <v>17.98</v>
      </c>
      <c r="C26" s="281">
        <v>0.93792383933228995</v>
      </c>
      <c r="D26" s="249">
        <v>1.19</v>
      </c>
      <c r="E26" s="281">
        <v>6.2076160667709955E-2</v>
      </c>
      <c r="F26" s="249"/>
      <c r="G26" s="281">
        <v>0</v>
      </c>
      <c r="H26" s="249">
        <v>19.170000000000002</v>
      </c>
      <c r="I26" s="250">
        <v>1</v>
      </c>
      <c r="L26" s="22" t="s">
        <v>55</v>
      </c>
      <c r="M26" s="282">
        <f t="shared" si="6"/>
        <v>0.94</v>
      </c>
      <c r="N26" s="282">
        <f t="shared" si="0"/>
        <v>0.06</v>
      </c>
      <c r="O26" s="282">
        <f t="shared" si="7"/>
        <v>0</v>
      </c>
      <c r="P26">
        <f t="shared" si="1"/>
        <v>17.98</v>
      </c>
      <c r="Q26">
        <f t="shared" si="2"/>
        <v>1.19</v>
      </c>
      <c r="R26">
        <f t="shared" si="3"/>
        <v>0</v>
      </c>
      <c r="S26">
        <f t="shared" si="4"/>
        <v>19.170000000000002</v>
      </c>
      <c r="U26" s="326">
        <f t="shared" si="5"/>
        <v>1</v>
      </c>
    </row>
    <row r="27" spans="1:21" ht="15.75" thickTop="1" x14ac:dyDescent="0.25">
      <c r="A27" s="161" t="s">
        <v>3</v>
      </c>
      <c r="B27" s="251">
        <v>853.2600000000001</v>
      </c>
      <c r="C27" s="284">
        <v>0.7725485221362427</v>
      </c>
      <c r="D27" s="251">
        <v>246.35000000000008</v>
      </c>
      <c r="E27" s="284">
        <v>0.22321994889545324</v>
      </c>
      <c r="F27" s="251">
        <v>4.71</v>
      </c>
      <c r="G27" s="329">
        <v>4.2315289683043092E-3</v>
      </c>
      <c r="H27" s="251">
        <v>1104.32</v>
      </c>
      <c r="I27" s="162">
        <v>1</v>
      </c>
      <c r="L27" s="22" t="s">
        <v>3</v>
      </c>
      <c r="M27" s="282">
        <f t="shared" si="6"/>
        <v>0.77</v>
      </c>
      <c r="N27" s="282">
        <f t="shared" si="0"/>
        <v>0.22</v>
      </c>
      <c r="O27" s="328">
        <v>0.01</v>
      </c>
      <c r="P27">
        <f t="shared" si="1"/>
        <v>853.2600000000001</v>
      </c>
      <c r="Q27">
        <f t="shared" si="2"/>
        <v>246.35000000000008</v>
      </c>
      <c r="R27">
        <f t="shared" si="3"/>
        <v>4.71</v>
      </c>
      <c r="S27">
        <f t="shared" si="4"/>
        <v>1104.32</v>
      </c>
      <c r="U27" s="326">
        <f t="shared" si="5"/>
        <v>1</v>
      </c>
    </row>
    <row r="29" spans="1:21" ht="33.75" x14ac:dyDescent="0.5">
      <c r="A29" s="34" t="s">
        <v>4</v>
      </c>
      <c r="L29" s="34" t="s">
        <v>176</v>
      </c>
      <c r="M29" s="22"/>
      <c r="N29" s="22"/>
      <c r="O29" s="22"/>
      <c r="P29" s="22"/>
      <c r="Q29" s="22"/>
      <c r="R29" s="22"/>
      <c r="S29" s="22"/>
    </row>
    <row r="30" spans="1:21" ht="15.75" thickBot="1" x14ac:dyDescent="0.3">
      <c r="L30" s="22" t="s">
        <v>72</v>
      </c>
      <c r="M30" s="22" t="s">
        <v>4</v>
      </c>
      <c r="N30" s="22"/>
      <c r="O30" s="22"/>
      <c r="P30" s="22"/>
      <c r="Q30" s="22"/>
      <c r="R30" s="22"/>
      <c r="S30" s="22"/>
    </row>
    <row r="31" spans="1:21" ht="15.75" thickBot="1" x14ac:dyDescent="0.3">
      <c r="A31" s="102"/>
      <c r="B31" s="102" t="s">
        <v>170</v>
      </c>
      <c r="C31" s="285" t="s">
        <v>86</v>
      </c>
      <c r="D31" s="102"/>
      <c r="E31" s="285"/>
      <c r="F31" s="102"/>
      <c r="G31" s="285"/>
      <c r="H31" s="102"/>
      <c r="I31" s="102"/>
      <c r="N31" s="22"/>
      <c r="O31" s="22"/>
      <c r="P31" s="22"/>
      <c r="Q31" s="22"/>
      <c r="R31" s="22"/>
      <c r="S31" s="22"/>
    </row>
    <row r="32" spans="1:21" ht="16.5" thickTop="1" thickBot="1" x14ac:dyDescent="0.3">
      <c r="A32" s="252"/>
      <c r="B32" s="252" t="s">
        <v>0</v>
      </c>
      <c r="C32" s="286"/>
      <c r="D32" s="252" t="s">
        <v>1</v>
      </c>
      <c r="E32" s="286"/>
      <c r="F32" s="252" t="s">
        <v>2</v>
      </c>
      <c r="G32" s="286"/>
      <c r="H32" s="252" t="s">
        <v>171</v>
      </c>
      <c r="I32" s="252" t="s">
        <v>172</v>
      </c>
      <c r="L32" s="36" t="s">
        <v>75</v>
      </c>
      <c r="M32" s="36" t="s">
        <v>74</v>
      </c>
      <c r="N32" s="36"/>
      <c r="O32" s="36"/>
      <c r="P32" s="22"/>
      <c r="Q32" s="22"/>
      <c r="R32" s="22"/>
      <c r="S32" s="22"/>
    </row>
    <row r="33" spans="1:21" ht="15.75" thickTop="1" x14ac:dyDescent="0.25">
      <c r="A33" s="252" t="s">
        <v>56</v>
      </c>
      <c r="B33" s="252" t="s">
        <v>173</v>
      </c>
      <c r="C33" s="286" t="s">
        <v>75</v>
      </c>
      <c r="D33" s="252" t="s">
        <v>173</v>
      </c>
      <c r="E33" s="286" t="s">
        <v>75</v>
      </c>
      <c r="F33" s="252" t="s">
        <v>173</v>
      </c>
      <c r="G33" s="286" t="s">
        <v>75</v>
      </c>
      <c r="H33" s="252"/>
      <c r="I33" s="252"/>
      <c r="L33" s="36" t="s">
        <v>56</v>
      </c>
      <c r="M33" s="36" t="s">
        <v>0</v>
      </c>
      <c r="N33" s="36" t="s">
        <v>1</v>
      </c>
      <c r="O33" s="36" t="s">
        <v>2</v>
      </c>
      <c r="P33" s="36" t="s">
        <v>76</v>
      </c>
      <c r="Q33" s="36" t="s">
        <v>77</v>
      </c>
      <c r="R33" s="36" t="s">
        <v>78</v>
      </c>
      <c r="S33" s="36" t="s">
        <v>79</v>
      </c>
    </row>
    <row r="34" spans="1:21" x14ac:dyDescent="0.25">
      <c r="A34">
        <v>1</v>
      </c>
      <c r="B34">
        <v>179.94000000000005</v>
      </c>
      <c r="C34" s="330">
        <v>0.53511705685618749</v>
      </c>
      <c r="D34">
        <v>137.31999999999988</v>
      </c>
      <c r="E34" s="277">
        <v>0.41864318370102155</v>
      </c>
      <c r="F34">
        <v>15.070000000000004</v>
      </c>
      <c r="G34" s="277">
        <v>4.6239759442790969E-2</v>
      </c>
      <c r="H34">
        <v>332.32999999999993</v>
      </c>
      <c r="I34" s="211">
        <v>1</v>
      </c>
      <c r="L34" s="22" t="s">
        <v>33</v>
      </c>
      <c r="M34" s="328">
        <v>0.53</v>
      </c>
      <c r="N34" s="282">
        <f>ROUND($E34,2)</f>
        <v>0.42</v>
      </c>
      <c r="O34" s="282">
        <f>ROUND($G34,2)</f>
        <v>0.05</v>
      </c>
      <c r="P34">
        <f>+B34</f>
        <v>179.94000000000005</v>
      </c>
      <c r="Q34">
        <f>+D34</f>
        <v>137.31999999999988</v>
      </c>
      <c r="R34">
        <f>+F34</f>
        <v>15.070000000000004</v>
      </c>
      <c r="S34">
        <f>+H34</f>
        <v>332.32999999999993</v>
      </c>
      <c r="U34" s="326">
        <f>SUM(M34:O34)</f>
        <v>1</v>
      </c>
    </row>
    <row r="35" spans="1:21" x14ac:dyDescent="0.25">
      <c r="A35">
        <v>2</v>
      </c>
      <c r="B35">
        <v>67.640000000000015</v>
      </c>
      <c r="C35" s="277">
        <v>0.4474902100391599</v>
      </c>
      <c r="D35">
        <v>77.919999999999959</v>
      </c>
      <c r="E35" s="277">
        <v>0.53478106087575639</v>
      </c>
      <c r="F35">
        <v>2.4900000000000002</v>
      </c>
      <c r="G35" s="277">
        <v>1.7728729085083661E-2</v>
      </c>
      <c r="H35">
        <v>148.04999999999998</v>
      </c>
      <c r="I35" s="211">
        <v>1</v>
      </c>
      <c r="L35" s="22" t="s">
        <v>34</v>
      </c>
      <c r="M35" s="282">
        <f t="shared" ref="M35:M53" si="8">ROUND($C35,2)</f>
        <v>0.45</v>
      </c>
      <c r="N35" s="282">
        <f t="shared" ref="N35:N53" si="9">ROUND($E35,2)</f>
        <v>0.53</v>
      </c>
      <c r="O35" s="282">
        <f t="shared" ref="O35:O53" si="10">ROUND($G35,2)</f>
        <v>0.02</v>
      </c>
      <c r="P35">
        <f t="shared" ref="P35:P53" si="11">+B35</f>
        <v>67.640000000000015</v>
      </c>
      <c r="Q35">
        <f t="shared" ref="Q35:Q53" si="12">+D35</f>
        <v>77.919999999999959</v>
      </c>
      <c r="R35">
        <f t="shared" ref="R35:R53" si="13">+F35</f>
        <v>2.4900000000000002</v>
      </c>
      <c r="S35">
        <f t="shared" ref="S35:S53" si="14">+H35</f>
        <v>148.04999999999998</v>
      </c>
      <c r="U35" s="326">
        <f t="shared" ref="U35:U53" si="15">SUM(M35:O35)</f>
        <v>1</v>
      </c>
    </row>
    <row r="36" spans="1:21" x14ac:dyDescent="0.25">
      <c r="A36">
        <v>3</v>
      </c>
      <c r="B36">
        <v>18.970000000000002</v>
      </c>
      <c r="C36" s="330">
        <v>0.45919126767551477</v>
      </c>
      <c r="D36">
        <v>21.839999999999996</v>
      </c>
      <c r="E36" s="277">
        <v>0.53956834532374098</v>
      </c>
      <c r="F36">
        <v>0.05</v>
      </c>
      <c r="G36" s="330">
        <v>1.2403870007442323E-3</v>
      </c>
      <c r="H36">
        <v>40.86</v>
      </c>
      <c r="I36" s="211">
        <v>1</v>
      </c>
      <c r="L36" s="22" t="s">
        <v>53</v>
      </c>
      <c r="M36" s="328">
        <v>0.45</v>
      </c>
      <c r="N36" s="282">
        <f t="shared" si="9"/>
        <v>0.54</v>
      </c>
      <c r="O36" s="328">
        <v>0.01</v>
      </c>
      <c r="P36">
        <f t="shared" si="11"/>
        <v>18.970000000000002</v>
      </c>
      <c r="Q36">
        <f t="shared" si="12"/>
        <v>21.839999999999996</v>
      </c>
      <c r="R36">
        <f t="shared" si="13"/>
        <v>0.05</v>
      </c>
      <c r="S36">
        <f t="shared" si="14"/>
        <v>40.86</v>
      </c>
      <c r="U36" s="326">
        <f t="shared" si="15"/>
        <v>1</v>
      </c>
    </row>
    <row r="37" spans="1:21" x14ac:dyDescent="0.25">
      <c r="A37">
        <v>4</v>
      </c>
      <c r="B37">
        <v>19.970000000000013</v>
      </c>
      <c r="C37" s="277">
        <v>0.32147456535737307</v>
      </c>
      <c r="D37">
        <v>32.77999999999998</v>
      </c>
      <c r="E37" s="277">
        <v>0.52768834513844143</v>
      </c>
      <c r="F37">
        <v>9.370000000000001</v>
      </c>
      <c r="G37" s="277">
        <v>0.15083708950418548</v>
      </c>
      <c r="H37">
        <v>62.11999999999999</v>
      </c>
      <c r="I37" s="211">
        <v>1</v>
      </c>
      <c r="L37" s="22" t="s">
        <v>54</v>
      </c>
      <c r="M37" s="282">
        <f t="shared" si="8"/>
        <v>0.32</v>
      </c>
      <c r="N37" s="282">
        <f t="shared" si="9"/>
        <v>0.53</v>
      </c>
      <c r="O37" s="282">
        <f t="shared" si="10"/>
        <v>0.15</v>
      </c>
      <c r="P37">
        <f t="shared" si="11"/>
        <v>19.970000000000013</v>
      </c>
      <c r="Q37">
        <f t="shared" si="12"/>
        <v>32.77999999999998</v>
      </c>
      <c r="R37">
        <f t="shared" si="13"/>
        <v>9.370000000000001</v>
      </c>
      <c r="S37">
        <f t="shared" si="14"/>
        <v>62.11999999999999</v>
      </c>
      <c r="U37" s="326">
        <f t="shared" si="15"/>
        <v>1</v>
      </c>
    </row>
    <row r="38" spans="1:21" x14ac:dyDescent="0.25">
      <c r="A38">
        <v>5</v>
      </c>
      <c r="B38">
        <v>46.120000000000012</v>
      </c>
      <c r="C38" s="277">
        <v>0.42946270602476955</v>
      </c>
      <c r="D38">
        <v>51.070000000000007</v>
      </c>
      <c r="E38" s="277">
        <v>0.47555638327591016</v>
      </c>
      <c r="F38">
        <v>10.200000000000001</v>
      </c>
      <c r="G38" s="277">
        <v>9.4980910699320215E-2</v>
      </c>
      <c r="H38">
        <v>107.39000000000003</v>
      </c>
      <c r="I38" s="211">
        <v>1</v>
      </c>
      <c r="L38" s="22" t="s">
        <v>35</v>
      </c>
      <c r="M38" s="282">
        <f t="shared" si="8"/>
        <v>0.43</v>
      </c>
      <c r="N38" s="282">
        <f t="shared" si="9"/>
        <v>0.48</v>
      </c>
      <c r="O38" s="282">
        <f t="shared" si="10"/>
        <v>0.09</v>
      </c>
      <c r="P38">
        <f t="shared" si="11"/>
        <v>46.120000000000012</v>
      </c>
      <c r="Q38">
        <f t="shared" si="12"/>
        <v>51.070000000000007</v>
      </c>
      <c r="R38">
        <f t="shared" si="13"/>
        <v>10.200000000000001</v>
      </c>
      <c r="S38">
        <f t="shared" si="14"/>
        <v>107.39000000000003</v>
      </c>
      <c r="U38" s="326">
        <f t="shared" si="15"/>
        <v>0.99999999999999989</v>
      </c>
    </row>
    <row r="39" spans="1:21" x14ac:dyDescent="0.25">
      <c r="A39">
        <v>6</v>
      </c>
      <c r="B39">
        <v>48.760000000000019</v>
      </c>
      <c r="C39" s="277">
        <v>0.72419426704292311</v>
      </c>
      <c r="D39">
        <v>18.049999999999997</v>
      </c>
      <c r="E39" s="277">
        <v>0.26808257834546256</v>
      </c>
      <c r="F39">
        <v>0.52</v>
      </c>
      <c r="G39" s="277">
        <v>7.7231546116144356E-3</v>
      </c>
      <c r="H39">
        <v>67.330000000000013</v>
      </c>
      <c r="I39" s="211">
        <v>1</v>
      </c>
      <c r="L39" s="22" t="s">
        <v>36</v>
      </c>
      <c r="M39" s="282">
        <f t="shared" si="8"/>
        <v>0.72</v>
      </c>
      <c r="N39" s="282">
        <f t="shared" si="9"/>
        <v>0.27</v>
      </c>
      <c r="O39" s="282">
        <f t="shared" si="10"/>
        <v>0.01</v>
      </c>
      <c r="P39">
        <f t="shared" si="11"/>
        <v>48.760000000000019</v>
      </c>
      <c r="Q39">
        <f t="shared" si="12"/>
        <v>18.049999999999997</v>
      </c>
      <c r="R39">
        <f t="shared" si="13"/>
        <v>0.52</v>
      </c>
      <c r="S39">
        <f t="shared" si="14"/>
        <v>67.330000000000013</v>
      </c>
      <c r="U39" s="326">
        <f t="shared" si="15"/>
        <v>1</v>
      </c>
    </row>
    <row r="40" spans="1:21" x14ac:dyDescent="0.25">
      <c r="A40">
        <v>7</v>
      </c>
      <c r="B40">
        <v>67.750000000000057</v>
      </c>
      <c r="C40" s="277">
        <v>0.67662039348846525</v>
      </c>
      <c r="D40">
        <v>23.949999999999985</v>
      </c>
      <c r="E40" s="277">
        <v>0.2391890542295014</v>
      </c>
      <c r="F40">
        <v>8.4299999999999962</v>
      </c>
      <c r="G40" s="277">
        <v>8.4190552282033287E-2</v>
      </c>
      <c r="H40">
        <v>100.13000000000004</v>
      </c>
      <c r="I40" s="211">
        <v>1</v>
      </c>
      <c r="L40" s="22" t="s">
        <v>37</v>
      </c>
      <c r="M40" s="282">
        <f t="shared" si="8"/>
        <v>0.68</v>
      </c>
      <c r="N40" s="282">
        <f t="shared" si="9"/>
        <v>0.24</v>
      </c>
      <c r="O40" s="282">
        <f t="shared" si="10"/>
        <v>0.08</v>
      </c>
      <c r="P40">
        <f t="shared" si="11"/>
        <v>67.750000000000057</v>
      </c>
      <c r="Q40">
        <f t="shared" si="12"/>
        <v>23.949999999999985</v>
      </c>
      <c r="R40">
        <f t="shared" si="13"/>
        <v>8.4299999999999962</v>
      </c>
      <c r="S40">
        <f t="shared" si="14"/>
        <v>100.13000000000004</v>
      </c>
      <c r="U40" s="326">
        <f t="shared" si="15"/>
        <v>1</v>
      </c>
    </row>
    <row r="41" spans="1:21" x14ac:dyDescent="0.25">
      <c r="A41">
        <v>8</v>
      </c>
      <c r="B41">
        <v>151.41000000000014</v>
      </c>
      <c r="C41" s="277">
        <v>0.63652100485539376</v>
      </c>
      <c r="D41">
        <v>73.05000000000004</v>
      </c>
      <c r="E41" s="277">
        <v>0.30724086974878612</v>
      </c>
      <c r="F41">
        <v>13.339999999999991</v>
      </c>
      <c r="G41" s="330">
        <v>5.6238125395820057E-2</v>
      </c>
      <c r="H41">
        <v>237.80000000000018</v>
      </c>
      <c r="I41" s="211">
        <v>1</v>
      </c>
      <c r="L41" s="22" t="s">
        <v>38</v>
      </c>
      <c r="M41" s="282">
        <f t="shared" si="8"/>
        <v>0.64</v>
      </c>
      <c r="N41" s="282">
        <f t="shared" si="9"/>
        <v>0.31</v>
      </c>
      <c r="O41" s="328">
        <v>0.05</v>
      </c>
      <c r="P41">
        <f t="shared" si="11"/>
        <v>151.41000000000014</v>
      </c>
      <c r="Q41">
        <f t="shared" si="12"/>
        <v>73.05000000000004</v>
      </c>
      <c r="R41">
        <f t="shared" si="13"/>
        <v>13.339999999999991</v>
      </c>
      <c r="S41">
        <f t="shared" si="14"/>
        <v>237.80000000000018</v>
      </c>
      <c r="U41" s="326">
        <f t="shared" si="15"/>
        <v>1</v>
      </c>
    </row>
    <row r="42" spans="1:21" x14ac:dyDescent="0.25">
      <c r="A42">
        <v>9</v>
      </c>
      <c r="B42">
        <v>142.88000000000017</v>
      </c>
      <c r="C42" s="330">
        <v>0.54504400185270985</v>
      </c>
      <c r="D42">
        <v>111.14999999999995</v>
      </c>
      <c r="E42" s="277">
        <v>0.42523544851011241</v>
      </c>
      <c r="F42">
        <v>7.6999999999999993</v>
      </c>
      <c r="G42" s="277">
        <v>2.9720549637177698E-2</v>
      </c>
      <c r="H42">
        <v>261.73000000000013</v>
      </c>
      <c r="I42" s="211">
        <v>1</v>
      </c>
      <c r="L42" s="22" t="s">
        <v>39</v>
      </c>
      <c r="M42" s="328">
        <v>0.54</v>
      </c>
      <c r="N42" s="282">
        <f t="shared" si="9"/>
        <v>0.43</v>
      </c>
      <c r="O42" s="282">
        <f t="shared" si="10"/>
        <v>0.03</v>
      </c>
      <c r="P42">
        <f t="shared" si="11"/>
        <v>142.88000000000017</v>
      </c>
      <c r="Q42">
        <f t="shared" si="12"/>
        <v>111.14999999999995</v>
      </c>
      <c r="R42">
        <f t="shared" si="13"/>
        <v>7.6999999999999993</v>
      </c>
      <c r="S42">
        <f t="shared" si="14"/>
        <v>261.73000000000013</v>
      </c>
      <c r="U42" s="326">
        <f t="shared" si="15"/>
        <v>1</v>
      </c>
    </row>
    <row r="43" spans="1:21" x14ac:dyDescent="0.25">
      <c r="A43">
        <v>10</v>
      </c>
      <c r="B43">
        <v>135.41999999999993</v>
      </c>
      <c r="C43" s="277">
        <v>0.50934667318614335</v>
      </c>
      <c r="D43">
        <v>112.62000000000006</v>
      </c>
      <c r="E43" s="277">
        <v>0.42351525181479688</v>
      </c>
      <c r="F43">
        <v>17.900000000000013</v>
      </c>
      <c r="G43" s="277">
        <v>6.713807499905973E-2</v>
      </c>
      <c r="H43">
        <v>265.94</v>
      </c>
      <c r="I43" s="211">
        <v>1</v>
      </c>
      <c r="L43" s="22" t="s">
        <v>40</v>
      </c>
      <c r="M43" s="282">
        <f t="shared" si="8"/>
        <v>0.51</v>
      </c>
      <c r="N43" s="282">
        <f t="shared" si="9"/>
        <v>0.42</v>
      </c>
      <c r="O43" s="282">
        <f t="shared" si="10"/>
        <v>7.0000000000000007E-2</v>
      </c>
      <c r="P43">
        <f t="shared" si="11"/>
        <v>135.41999999999993</v>
      </c>
      <c r="Q43">
        <f t="shared" si="12"/>
        <v>112.62000000000006</v>
      </c>
      <c r="R43">
        <f t="shared" si="13"/>
        <v>17.900000000000013</v>
      </c>
      <c r="S43">
        <f t="shared" si="14"/>
        <v>265.94</v>
      </c>
      <c r="U43" s="326">
        <f t="shared" si="15"/>
        <v>1</v>
      </c>
    </row>
    <row r="44" spans="1:21" x14ac:dyDescent="0.25">
      <c r="A44">
        <v>11</v>
      </c>
      <c r="B44">
        <v>134.28</v>
      </c>
      <c r="C44" s="330">
        <v>0.45370496261046905</v>
      </c>
      <c r="D44">
        <v>142.98999999999998</v>
      </c>
      <c r="E44" s="277">
        <v>0.4833786539768864</v>
      </c>
      <c r="F44">
        <v>18.57</v>
      </c>
      <c r="G44" s="277">
        <v>6.2916383412644453E-2</v>
      </c>
      <c r="H44">
        <v>295.83999999999997</v>
      </c>
      <c r="I44" s="211">
        <v>1</v>
      </c>
      <c r="L44" s="22" t="s">
        <v>41</v>
      </c>
      <c r="M44" s="328">
        <v>0.46</v>
      </c>
      <c r="N44" s="282">
        <f t="shared" si="9"/>
        <v>0.48</v>
      </c>
      <c r="O44" s="282">
        <f t="shared" si="10"/>
        <v>0.06</v>
      </c>
      <c r="P44">
        <f t="shared" si="11"/>
        <v>134.28</v>
      </c>
      <c r="Q44">
        <f t="shared" si="12"/>
        <v>142.98999999999998</v>
      </c>
      <c r="R44">
        <f t="shared" si="13"/>
        <v>18.57</v>
      </c>
      <c r="S44">
        <f t="shared" si="14"/>
        <v>295.83999999999997</v>
      </c>
      <c r="U44" s="326">
        <f t="shared" si="15"/>
        <v>1</v>
      </c>
    </row>
    <row r="45" spans="1:21" x14ac:dyDescent="0.25">
      <c r="A45">
        <v>12</v>
      </c>
      <c r="B45">
        <v>59.74</v>
      </c>
      <c r="C45" s="277">
        <v>0.59463547443783393</v>
      </c>
      <c r="D45">
        <v>38.600000000000023</v>
      </c>
      <c r="E45" s="277">
        <v>0.38681052737723104</v>
      </c>
      <c r="F45">
        <v>1.89</v>
      </c>
      <c r="G45" s="277">
        <v>1.8553998184934955E-2</v>
      </c>
      <c r="H45">
        <v>100.23000000000003</v>
      </c>
      <c r="I45" s="211">
        <v>1</v>
      </c>
      <c r="L45" s="22" t="s">
        <v>42</v>
      </c>
      <c r="M45" s="282">
        <f t="shared" si="8"/>
        <v>0.59</v>
      </c>
      <c r="N45" s="282">
        <f t="shared" si="9"/>
        <v>0.39</v>
      </c>
      <c r="O45" s="282">
        <f t="shared" si="10"/>
        <v>0.02</v>
      </c>
      <c r="P45">
        <f t="shared" si="11"/>
        <v>59.74</v>
      </c>
      <c r="Q45">
        <f t="shared" si="12"/>
        <v>38.600000000000023</v>
      </c>
      <c r="R45">
        <f t="shared" si="13"/>
        <v>1.89</v>
      </c>
      <c r="S45">
        <f t="shared" si="14"/>
        <v>100.23000000000003</v>
      </c>
      <c r="U45" s="326">
        <f t="shared" si="15"/>
        <v>1</v>
      </c>
    </row>
    <row r="46" spans="1:21" x14ac:dyDescent="0.25">
      <c r="A46">
        <v>13</v>
      </c>
      <c r="B46">
        <v>72.880000000000024</v>
      </c>
      <c r="C46" s="277">
        <v>0.49113450616428878</v>
      </c>
      <c r="D46">
        <v>69.31</v>
      </c>
      <c r="E46" s="277">
        <v>0.4760354619753428</v>
      </c>
      <c r="F46">
        <v>4.83</v>
      </c>
      <c r="G46" s="277">
        <v>3.2830031860368473E-2</v>
      </c>
      <c r="H46">
        <v>147.02000000000004</v>
      </c>
      <c r="I46" s="211">
        <v>1</v>
      </c>
      <c r="L46" s="22" t="s">
        <v>43</v>
      </c>
      <c r="M46" s="282">
        <f t="shared" si="8"/>
        <v>0.49</v>
      </c>
      <c r="N46" s="282">
        <f t="shared" si="9"/>
        <v>0.48</v>
      </c>
      <c r="O46" s="282">
        <f t="shared" si="10"/>
        <v>0.03</v>
      </c>
      <c r="P46">
        <f t="shared" si="11"/>
        <v>72.880000000000024</v>
      </c>
      <c r="Q46">
        <f t="shared" si="12"/>
        <v>69.31</v>
      </c>
      <c r="R46">
        <f t="shared" si="13"/>
        <v>4.83</v>
      </c>
      <c r="S46">
        <f t="shared" si="14"/>
        <v>147.02000000000004</v>
      </c>
      <c r="U46" s="326">
        <f t="shared" si="15"/>
        <v>1</v>
      </c>
    </row>
    <row r="47" spans="1:21" x14ac:dyDescent="0.25">
      <c r="A47">
        <v>14</v>
      </c>
      <c r="B47">
        <v>41.079999999999991</v>
      </c>
      <c r="C47" s="277">
        <v>0.75128017556693483</v>
      </c>
      <c r="D47">
        <v>12.990000000000002</v>
      </c>
      <c r="E47" s="277">
        <v>0.23573518653986841</v>
      </c>
      <c r="F47">
        <v>0.71000000000000008</v>
      </c>
      <c r="G47" s="277">
        <v>1.2984637893196784E-2</v>
      </c>
      <c r="H47">
        <v>54.779999999999994</v>
      </c>
      <c r="I47" s="211">
        <v>1</v>
      </c>
      <c r="L47" s="22" t="s">
        <v>44</v>
      </c>
      <c r="M47" s="282">
        <f t="shared" si="8"/>
        <v>0.75</v>
      </c>
      <c r="N47" s="282">
        <f t="shared" si="9"/>
        <v>0.24</v>
      </c>
      <c r="O47" s="282">
        <f t="shared" si="10"/>
        <v>0.01</v>
      </c>
      <c r="P47">
        <f t="shared" si="11"/>
        <v>41.079999999999991</v>
      </c>
      <c r="Q47">
        <f t="shared" si="12"/>
        <v>12.990000000000002</v>
      </c>
      <c r="R47">
        <f t="shared" si="13"/>
        <v>0.71000000000000008</v>
      </c>
      <c r="S47">
        <f t="shared" si="14"/>
        <v>54.779999999999994</v>
      </c>
      <c r="U47" s="326">
        <f t="shared" si="15"/>
        <v>1</v>
      </c>
    </row>
    <row r="48" spans="1:21" x14ac:dyDescent="0.25">
      <c r="A48">
        <v>15</v>
      </c>
      <c r="B48">
        <v>38.860000000000049</v>
      </c>
      <c r="C48" s="277">
        <v>0.66511547742157917</v>
      </c>
      <c r="D48">
        <v>18.669999999999995</v>
      </c>
      <c r="E48" s="277">
        <v>0.32178559117545641</v>
      </c>
      <c r="F48">
        <v>0.76</v>
      </c>
      <c r="G48" s="277">
        <v>1.3098931402964484E-2</v>
      </c>
      <c r="H48">
        <v>58.290000000000042</v>
      </c>
      <c r="I48" s="211">
        <v>1</v>
      </c>
      <c r="L48" s="22" t="s">
        <v>45</v>
      </c>
      <c r="M48" s="282">
        <f t="shared" si="8"/>
        <v>0.67</v>
      </c>
      <c r="N48" s="282">
        <f t="shared" si="9"/>
        <v>0.32</v>
      </c>
      <c r="O48" s="282">
        <f t="shared" si="10"/>
        <v>0.01</v>
      </c>
      <c r="P48">
        <f t="shared" si="11"/>
        <v>38.860000000000049</v>
      </c>
      <c r="Q48">
        <f t="shared" si="12"/>
        <v>18.669999999999995</v>
      </c>
      <c r="R48">
        <f t="shared" si="13"/>
        <v>0.76</v>
      </c>
      <c r="S48">
        <f t="shared" si="14"/>
        <v>58.290000000000042</v>
      </c>
      <c r="U48" s="326">
        <f t="shared" si="15"/>
        <v>1</v>
      </c>
    </row>
    <row r="49" spans="1:21" x14ac:dyDescent="0.25">
      <c r="A49">
        <v>16</v>
      </c>
      <c r="B49">
        <v>102.63000000000004</v>
      </c>
      <c r="C49" s="277">
        <v>0.51895880303340869</v>
      </c>
      <c r="D49">
        <v>86.129999999999924</v>
      </c>
      <c r="E49" s="277">
        <v>0.44102275056363976</v>
      </c>
      <c r="F49">
        <v>7.8099999999999987</v>
      </c>
      <c r="G49" s="277">
        <v>4.0018446402951421E-2</v>
      </c>
      <c r="H49">
        <v>196.56999999999996</v>
      </c>
      <c r="I49" s="211">
        <v>1</v>
      </c>
      <c r="L49" s="22" t="s">
        <v>46</v>
      </c>
      <c r="M49" s="282">
        <f t="shared" si="8"/>
        <v>0.52</v>
      </c>
      <c r="N49" s="282">
        <f t="shared" si="9"/>
        <v>0.44</v>
      </c>
      <c r="O49" s="282">
        <f t="shared" si="10"/>
        <v>0.04</v>
      </c>
      <c r="P49">
        <f t="shared" si="11"/>
        <v>102.63000000000004</v>
      </c>
      <c r="Q49">
        <f t="shared" si="12"/>
        <v>86.129999999999924</v>
      </c>
      <c r="R49">
        <f t="shared" si="13"/>
        <v>7.8099999999999987</v>
      </c>
      <c r="S49">
        <f t="shared" si="14"/>
        <v>196.56999999999996</v>
      </c>
      <c r="U49" s="326">
        <f t="shared" si="15"/>
        <v>1</v>
      </c>
    </row>
    <row r="50" spans="1:21" x14ac:dyDescent="0.25">
      <c r="A50">
        <v>17</v>
      </c>
      <c r="B50">
        <v>6.91</v>
      </c>
      <c r="C50" s="277">
        <v>0.68687872763419477</v>
      </c>
      <c r="D50">
        <v>2.96</v>
      </c>
      <c r="E50" s="277">
        <v>0.29423459244532801</v>
      </c>
      <c r="F50">
        <v>0.19</v>
      </c>
      <c r="G50" s="277">
        <v>1.8886679920477135E-2</v>
      </c>
      <c r="H50">
        <v>10.06</v>
      </c>
      <c r="I50" s="211">
        <v>1</v>
      </c>
      <c r="L50" s="22" t="s">
        <v>47</v>
      </c>
      <c r="M50" s="282">
        <f t="shared" si="8"/>
        <v>0.69</v>
      </c>
      <c r="N50" s="282">
        <f t="shared" si="9"/>
        <v>0.28999999999999998</v>
      </c>
      <c r="O50" s="282">
        <f t="shared" si="10"/>
        <v>0.02</v>
      </c>
      <c r="P50">
        <f t="shared" si="11"/>
        <v>6.91</v>
      </c>
      <c r="Q50">
        <f t="shared" si="12"/>
        <v>2.96</v>
      </c>
      <c r="R50">
        <f t="shared" si="13"/>
        <v>0.19</v>
      </c>
      <c r="S50">
        <f t="shared" si="14"/>
        <v>10.06</v>
      </c>
      <c r="U50" s="326">
        <f t="shared" si="15"/>
        <v>1</v>
      </c>
    </row>
    <row r="51" spans="1:21" x14ac:dyDescent="0.25">
      <c r="A51">
        <v>18</v>
      </c>
      <c r="B51">
        <v>31.759999999999998</v>
      </c>
      <c r="C51" s="330">
        <v>0.6048371738716436</v>
      </c>
      <c r="D51">
        <v>19.139999999999993</v>
      </c>
      <c r="E51" s="277">
        <v>0.36450199961912011</v>
      </c>
      <c r="F51">
        <v>1.6099999999999999</v>
      </c>
      <c r="G51" s="277">
        <v>3.0660826509236339E-2</v>
      </c>
      <c r="H51">
        <v>52.509999999999991</v>
      </c>
      <c r="I51" s="211">
        <v>1</v>
      </c>
      <c r="L51" s="22" t="s">
        <v>48</v>
      </c>
      <c r="M51" s="328">
        <v>0.61</v>
      </c>
      <c r="N51" s="282">
        <f t="shared" si="9"/>
        <v>0.36</v>
      </c>
      <c r="O51" s="282">
        <f t="shared" si="10"/>
        <v>0.03</v>
      </c>
      <c r="P51">
        <f t="shared" si="11"/>
        <v>31.759999999999998</v>
      </c>
      <c r="Q51">
        <f t="shared" si="12"/>
        <v>19.139999999999993</v>
      </c>
      <c r="R51">
        <f t="shared" si="13"/>
        <v>1.6099999999999999</v>
      </c>
      <c r="S51">
        <f t="shared" si="14"/>
        <v>52.509999999999991</v>
      </c>
      <c r="U51" s="326">
        <f t="shared" si="15"/>
        <v>1</v>
      </c>
    </row>
    <row r="52" spans="1:21" x14ac:dyDescent="0.25">
      <c r="A52">
        <v>19</v>
      </c>
      <c r="B52">
        <v>60.560000000000052</v>
      </c>
      <c r="C52" s="277">
        <v>0.61979326578651139</v>
      </c>
      <c r="D52">
        <v>27.95999999999999</v>
      </c>
      <c r="E52" s="277">
        <v>0.28615290144304556</v>
      </c>
      <c r="F52">
        <v>9.1900000000000048</v>
      </c>
      <c r="G52" s="277">
        <v>9.4053832770443158E-2</v>
      </c>
      <c r="H52">
        <v>97.710000000000036</v>
      </c>
      <c r="I52" s="211">
        <v>1</v>
      </c>
      <c r="L52" s="22" t="s">
        <v>55</v>
      </c>
      <c r="M52" s="282">
        <f t="shared" si="8"/>
        <v>0.62</v>
      </c>
      <c r="N52" s="282">
        <f t="shared" si="9"/>
        <v>0.28999999999999998</v>
      </c>
      <c r="O52" s="282">
        <f t="shared" si="10"/>
        <v>0.09</v>
      </c>
      <c r="P52">
        <f t="shared" si="11"/>
        <v>60.560000000000052</v>
      </c>
      <c r="Q52">
        <f t="shared" si="12"/>
        <v>27.95999999999999</v>
      </c>
      <c r="R52">
        <f t="shared" si="13"/>
        <v>9.1900000000000048</v>
      </c>
      <c r="S52">
        <f t="shared" si="14"/>
        <v>97.710000000000036</v>
      </c>
      <c r="U52" s="326">
        <f t="shared" si="15"/>
        <v>0.99999999999999989</v>
      </c>
    </row>
    <row r="53" spans="1:21" ht="15.75" thickBot="1" x14ac:dyDescent="0.3">
      <c r="A53" s="163" t="s">
        <v>3</v>
      </c>
      <c r="B53" s="253">
        <v>1427.5600000000006</v>
      </c>
      <c r="C53" s="287">
        <v>0.53968284360842955</v>
      </c>
      <c r="D53" s="253">
        <v>1078.5000000000002</v>
      </c>
      <c r="E53" s="287">
        <v>0.4103962348688216</v>
      </c>
      <c r="F53" s="253">
        <v>130.63000000000002</v>
      </c>
      <c r="G53" s="287">
        <v>4.9920921522748948E-2</v>
      </c>
      <c r="H53" s="253">
        <v>2636.6900000000005</v>
      </c>
      <c r="I53" s="164">
        <v>1</v>
      </c>
      <c r="L53" s="22" t="s">
        <v>3</v>
      </c>
      <c r="M53" s="282">
        <f t="shared" si="8"/>
        <v>0.54</v>
      </c>
      <c r="N53" s="282">
        <f t="shared" si="9"/>
        <v>0.41</v>
      </c>
      <c r="O53" s="282">
        <f t="shared" si="10"/>
        <v>0.05</v>
      </c>
      <c r="P53">
        <f t="shared" si="11"/>
        <v>1427.5600000000006</v>
      </c>
      <c r="Q53">
        <f t="shared" si="12"/>
        <v>1078.5000000000002</v>
      </c>
      <c r="R53">
        <f t="shared" si="13"/>
        <v>130.63000000000002</v>
      </c>
      <c r="S53">
        <f t="shared" si="14"/>
        <v>2636.6900000000005</v>
      </c>
      <c r="U53" s="326">
        <f t="shared" si="15"/>
        <v>1</v>
      </c>
    </row>
    <row r="56" spans="1:21" ht="33.75" x14ac:dyDescent="0.5">
      <c r="A56" s="34" t="s">
        <v>5</v>
      </c>
      <c r="L56" s="34" t="s">
        <v>83</v>
      </c>
      <c r="M56" s="22"/>
      <c r="N56" s="22"/>
      <c r="O56" s="22"/>
      <c r="P56" s="22"/>
      <c r="Q56" s="22"/>
      <c r="R56" s="22"/>
      <c r="S56" s="22"/>
    </row>
    <row r="57" spans="1:21" x14ac:dyDescent="0.25">
      <c r="L57" s="22" t="s">
        <v>72</v>
      </c>
      <c r="M57" s="22" t="s">
        <v>5</v>
      </c>
      <c r="N57" s="22"/>
      <c r="O57" s="22"/>
      <c r="P57" s="22"/>
      <c r="Q57" s="22"/>
      <c r="R57" s="22"/>
      <c r="S57" s="22"/>
    </row>
    <row r="58" spans="1:21" ht="15.75" thickBot="1" x14ac:dyDescent="0.3">
      <c r="A58" s="165"/>
      <c r="B58" s="166" t="s">
        <v>170</v>
      </c>
      <c r="C58" s="288" t="s">
        <v>86</v>
      </c>
      <c r="D58" s="166"/>
      <c r="E58" s="288"/>
      <c r="F58" s="166"/>
      <c r="G58" s="288"/>
      <c r="H58" s="166"/>
      <c r="I58" s="167"/>
      <c r="N58" s="22"/>
      <c r="O58" s="22"/>
      <c r="P58" s="22"/>
      <c r="Q58" s="22"/>
      <c r="R58" s="22"/>
      <c r="S58" s="22"/>
    </row>
    <row r="59" spans="1:21" ht="16.5" thickTop="1" thickBot="1" x14ac:dyDescent="0.3">
      <c r="A59" s="165"/>
      <c r="B59" s="166" t="s">
        <v>0</v>
      </c>
      <c r="C59" s="288"/>
      <c r="D59" s="166" t="s">
        <v>1</v>
      </c>
      <c r="E59" s="288"/>
      <c r="F59" s="166" t="s">
        <v>2</v>
      </c>
      <c r="G59" s="288"/>
      <c r="H59" s="166" t="s">
        <v>171</v>
      </c>
      <c r="I59" s="167" t="s">
        <v>172</v>
      </c>
      <c r="L59" s="36" t="s">
        <v>75</v>
      </c>
      <c r="M59" s="36" t="s">
        <v>74</v>
      </c>
      <c r="N59" s="36"/>
      <c r="O59" s="36"/>
      <c r="P59" s="22"/>
      <c r="Q59" s="22"/>
      <c r="R59" s="22"/>
      <c r="S59" s="22"/>
    </row>
    <row r="60" spans="1:21" ht="15.75" thickTop="1" x14ac:dyDescent="0.25">
      <c r="A60" s="168" t="s">
        <v>56</v>
      </c>
      <c r="B60" s="169" t="s">
        <v>173</v>
      </c>
      <c r="C60" s="289" t="s">
        <v>75</v>
      </c>
      <c r="D60" s="169" t="s">
        <v>173</v>
      </c>
      <c r="E60" s="289" t="s">
        <v>75</v>
      </c>
      <c r="F60" s="169" t="s">
        <v>173</v>
      </c>
      <c r="G60" s="289" t="s">
        <v>75</v>
      </c>
      <c r="H60" s="169"/>
      <c r="I60" s="170"/>
      <c r="L60" s="36" t="s">
        <v>56</v>
      </c>
      <c r="M60" s="36" t="s">
        <v>0</v>
      </c>
      <c r="N60" s="36" t="s">
        <v>215</v>
      </c>
      <c r="O60" s="36" t="s">
        <v>216</v>
      </c>
      <c r="P60" s="36" t="s">
        <v>76</v>
      </c>
      <c r="Q60" s="36" t="s">
        <v>77</v>
      </c>
      <c r="R60" s="36" t="s">
        <v>78</v>
      </c>
      <c r="S60" s="36" t="s">
        <v>79</v>
      </c>
    </row>
    <row r="61" spans="1:21" x14ac:dyDescent="0.25">
      <c r="A61" s="254">
        <v>1</v>
      </c>
      <c r="B61" s="255">
        <v>102.71999999999996</v>
      </c>
      <c r="C61" s="290">
        <v>0.46331085057263138</v>
      </c>
      <c r="D61" s="255">
        <v>106.10999999999994</v>
      </c>
      <c r="E61" s="290">
        <v>0.47915440677198851</v>
      </c>
      <c r="F61" s="255">
        <v>12.720000000000004</v>
      </c>
      <c r="G61" s="290">
        <v>5.7534742655380056E-2</v>
      </c>
      <c r="H61" s="255">
        <v>221.5499999999999</v>
      </c>
      <c r="I61" s="256">
        <v>1</v>
      </c>
      <c r="L61" s="22" t="s">
        <v>33</v>
      </c>
      <c r="M61" s="282">
        <f>ROUND($C61,2)</f>
        <v>0.46</v>
      </c>
      <c r="N61" s="282">
        <f>ROUND($E61,2)</f>
        <v>0.48</v>
      </c>
      <c r="O61" s="282">
        <f>ROUND($G61,2)</f>
        <v>0.06</v>
      </c>
      <c r="P61">
        <f>+B61</f>
        <v>102.71999999999996</v>
      </c>
      <c r="Q61">
        <f>+D61</f>
        <v>106.10999999999994</v>
      </c>
      <c r="R61">
        <f>+F61</f>
        <v>12.720000000000004</v>
      </c>
      <c r="S61">
        <f>+H61</f>
        <v>221.5499999999999</v>
      </c>
      <c r="U61" s="326">
        <f>SUM(M61:O61)</f>
        <v>1</v>
      </c>
    </row>
    <row r="62" spans="1:21" x14ac:dyDescent="0.25">
      <c r="A62" s="254">
        <v>2</v>
      </c>
      <c r="B62" s="255">
        <v>56.589999999999996</v>
      </c>
      <c r="C62" s="290">
        <v>0.40202005832562759</v>
      </c>
      <c r="D62" s="255">
        <v>77.460000000000036</v>
      </c>
      <c r="E62" s="290">
        <v>0.55096379543353025</v>
      </c>
      <c r="F62" s="255">
        <v>6.61</v>
      </c>
      <c r="G62" s="290">
        <v>4.7016146240842153E-2</v>
      </c>
      <c r="H62" s="255">
        <v>140.66000000000005</v>
      </c>
      <c r="I62" s="256">
        <v>1</v>
      </c>
      <c r="L62" s="22" t="s">
        <v>34</v>
      </c>
      <c r="M62" s="282">
        <f t="shared" ref="M62:M80" si="16">ROUND($C62,2)</f>
        <v>0.4</v>
      </c>
      <c r="N62" s="282">
        <f t="shared" ref="N62:N80" si="17">ROUND($E62,2)</f>
        <v>0.55000000000000004</v>
      </c>
      <c r="O62" s="282">
        <f t="shared" ref="O62:O80" si="18">ROUND($G62,2)</f>
        <v>0.05</v>
      </c>
      <c r="P62">
        <f t="shared" ref="P62:P80" si="19">+B62</f>
        <v>56.589999999999996</v>
      </c>
      <c r="Q62">
        <f t="shared" ref="Q62:Q80" si="20">+D62</f>
        <v>77.460000000000036</v>
      </c>
      <c r="R62">
        <f t="shared" ref="R62:R80" si="21">+F62</f>
        <v>6.61</v>
      </c>
      <c r="S62">
        <f t="shared" ref="S62:S80" si="22">+H62</f>
        <v>140.66000000000005</v>
      </c>
      <c r="U62" s="326">
        <f t="shared" ref="U62:U80" si="23">SUM(M62:O62)</f>
        <v>1</v>
      </c>
    </row>
    <row r="63" spans="1:21" x14ac:dyDescent="0.25">
      <c r="A63" s="254">
        <v>3</v>
      </c>
      <c r="B63" s="255">
        <v>37.889999999999979</v>
      </c>
      <c r="C63" s="290">
        <v>0.47216939267148456</v>
      </c>
      <c r="D63" s="255">
        <v>35.610000000000021</v>
      </c>
      <c r="E63" s="290">
        <v>0.44795232661341478</v>
      </c>
      <c r="F63" s="255">
        <v>6.3999999999999995</v>
      </c>
      <c r="G63" s="290">
        <v>7.9878280715100794E-2</v>
      </c>
      <c r="H63" s="255">
        <v>79.900000000000006</v>
      </c>
      <c r="I63" s="256">
        <v>1</v>
      </c>
      <c r="L63" s="22" t="s">
        <v>53</v>
      </c>
      <c r="M63" s="282">
        <f t="shared" si="16"/>
        <v>0.47</v>
      </c>
      <c r="N63" s="282">
        <f t="shared" si="17"/>
        <v>0.45</v>
      </c>
      <c r="O63" s="282">
        <f t="shared" si="18"/>
        <v>0.08</v>
      </c>
      <c r="P63">
        <f t="shared" si="19"/>
        <v>37.889999999999979</v>
      </c>
      <c r="Q63">
        <f t="shared" si="20"/>
        <v>35.610000000000021</v>
      </c>
      <c r="R63">
        <f t="shared" si="21"/>
        <v>6.3999999999999995</v>
      </c>
      <c r="S63">
        <f t="shared" si="22"/>
        <v>79.900000000000006</v>
      </c>
      <c r="U63" s="326">
        <f t="shared" si="23"/>
        <v>0.99999999999999989</v>
      </c>
    </row>
    <row r="64" spans="1:21" x14ac:dyDescent="0.25">
      <c r="A64" s="254">
        <v>4</v>
      </c>
      <c r="B64" s="255">
        <v>77.670000000000044</v>
      </c>
      <c r="C64" s="290">
        <v>0.47911333125195121</v>
      </c>
      <c r="D64" s="255">
        <v>65.77000000000011</v>
      </c>
      <c r="E64" s="359">
        <v>0.40568217296284764</v>
      </c>
      <c r="F64" s="255">
        <v>18.449999999999992</v>
      </c>
      <c r="G64" s="331">
        <v>0.11520449578520121</v>
      </c>
      <c r="H64" s="255">
        <v>161.89000000000016</v>
      </c>
      <c r="I64" s="256">
        <v>1</v>
      </c>
      <c r="L64" s="22" t="s">
        <v>54</v>
      </c>
      <c r="M64" s="282">
        <f t="shared" si="16"/>
        <v>0.48</v>
      </c>
      <c r="N64" s="282">
        <f t="shared" si="17"/>
        <v>0.41</v>
      </c>
      <c r="O64" s="328">
        <v>0.11</v>
      </c>
      <c r="P64">
        <f t="shared" si="19"/>
        <v>77.670000000000044</v>
      </c>
      <c r="Q64">
        <f t="shared" si="20"/>
        <v>65.77000000000011</v>
      </c>
      <c r="R64">
        <f t="shared" si="21"/>
        <v>18.449999999999992</v>
      </c>
      <c r="S64">
        <f t="shared" si="22"/>
        <v>161.89000000000016</v>
      </c>
      <c r="U64" s="326">
        <f t="shared" si="23"/>
        <v>0.99999999999999989</v>
      </c>
    </row>
    <row r="65" spans="1:21" x14ac:dyDescent="0.25">
      <c r="A65" s="254">
        <v>5</v>
      </c>
      <c r="B65" s="255">
        <v>68.970000000000084</v>
      </c>
      <c r="C65" s="290">
        <v>0.53927195534240124</v>
      </c>
      <c r="D65" s="255">
        <v>44.670000000000044</v>
      </c>
      <c r="E65" s="290">
        <v>0.34979165028697223</v>
      </c>
      <c r="F65" s="255">
        <v>14.109999999999994</v>
      </c>
      <c r="G65" s="290">
        <v>0.11093639437062644</v>
      </c>
      <c r="H65" s="255">
        <v>127.75000000000013</v>
      </c>
      <c r="I65" s="256">
        <v>1</v>
      </c>
      <c r="L65" s="22" t="s">
        <v>35</v>
      </c>
      <c r="M65" s="282">
        <f t="shared" si="16"/>
        <v>0.54</v>
      </c>
      <c r="N65" s="282">
        <f t="shared" si="17"/>
        <v>0.35</v>
      </c>
      <c r="O65" s="282">
        <f t="shared" si="18"/>
        <v>0.11</v>
      </c>
      <c r="P65">
        <f t="shared" si="19"/>
        <v>68.970000000000084</v>
      </c>
      <c r="Q65">
        <f t="shared" si="20"/>
        <v>44.670000000000044</v>
      </c>
      <c r="R65">
        <f t="shared" si="21"/>
        <v>14.109999999999994</v>
      </c>
      <c r="S65">
        <f t="shared" si="22"/>
        <v>127.75000000000013</v>
      </c>
      <c r="U65" s="326">
        <f t="shared" si="23"/>
        <v>1</v>
      </c>
    </row>
    <row r="66" spans="1:21" x14ac:dyDescent="0.25">
      <c r="A66" s="254">
        <v>6</v>
      </c>
      <c r="B66" s="255">
        <v>54.489999999999981</v>
      </c>
      <c r="C66" s="290">
        <v>0.74616359284809264</v>
      </c>
      <c r="D66" s="360">
        <v>16.499999999999979</v>
      </c>
      <c r="E66" s="359">
        <v>0.23074757144868341</v>
      </c>
      <c r="F66" s="360">
        <v>1.6400000000000003</v>
      </c>
      <c r="G66" s="359">
        <v>2.3088835703224005E-2</v>
      </c>
      <c r="H66" s="360">
        <v>72.629999999999953</v>
      </c>
      <c r="I66" s="256">
        <v>1</v>
      </c>
      <c r="L66" s="22" t="s">
        <v>36</v>
      </c>
      <c r="M66" s="282">
        <f t="shared" si="16"/>
        <v>0.75</v>
      </c>
      <c r="N66" s="282">
        <f t="shared" si="17"/>
        <v>0.23</v>
      </c>
      <c r="O66" s="282">
        <f t="shared" si="18"/>
        <v>0.02</v>
      </c>
      <c r="P66">
        <f t="shared" si="19"/>
        <v>54.489999999999981</v>
      </c>
      <c r="Q66">
        <f t="shared" si="20"/>
        <v>16.499999999999979</v>
      </c>
      <c r="R66">
        <f t="shared" si="21"/>
        <v>1.6400000000000003</v>
      </c>
      <c r="S66">
        <f t="shared" si="22"/>
        <v>72.629999999999953</v>
      </c>
      <c r="U66" s="326">
        <f t="shared" si="23"/>
        <v>1</v>
      </c>
    </row>
    <row r="67" spans="1:21" x14ac:dyDescent="0.25">
      <c r="A67" s="254">
        <v>7</v>
      </c>
      <c r="B67" s="255">
        <v>89.459999999999923</v>
      </c>
      <c r="C67" s="290">
        <v>0.66191080899379995</v>
      </c>
      <c r="D67" s="360">
        <v>32.889999999999972</v>
      </c>
      <c r="E67" s="359">
        <v>0.24501381937700742</v>
      </c>
      <c r="F67" s="360">
        <v>12.460000000000008</v>
      </c>
      <c r="G67" s="359">
        <v>9.3075371629192619E-2</v>
      </c>
      <c r="H67" s="360">
        <v>134.80999999999989</v>
      </c>
      <c r="I67" s="256">
        <v>1</v>
      </c>
      <c r="L67" s="22" t="s">
        <v>37</v>
      </c>
      <c r="M67" s="282">
        <f t="shared" si="16"/>
        <v>0.66</v>
      </c>
      <c r="N67" s="282">
        <f t="shared" si="17"/>
        <v>0.25</v>
      </c>
      <c r="O67" s="282">
        <f t="shared" si="18"/>
        <v>0.09</v>
      </c>
      <c r="P67">
        <f t="shared" si="19"/>
        <v>89.459999999999923</v>
      </c>
      <c r="Q67">
        <f t="shared" si="20"/>
        <v>32.889999999999972</v>
      </c>
      <c r="R67">
        <f t="shared" si="21"/>
        <v>12.460000000000008</v>
      </c>
      <c r="S67">
        <f t="shared" si="22"/>
        <v>134.80999999999989</v>
      </c>
      <c r="U67" s="326">
        <f t="shared" si="23"/>
        <v>1</v>
      </c>
    </row>
    <row r="68" spans="1:21" x14ac:dyDescent="0.25">
      <c r="A68" s="254">
        <v>8</v>
      </c>
      <c r="B68" s="255">
        <v>217.86000000000061</v>
      </c>
      <c r="C68" s="290">
        <v>0.67766155425784647</v>
      </c>
      <c r="D68" s="360">
        <v>85.029999999999973</v>
      </c>
      <c r="E68" s="359">
        <v>0.26865815311557339</v>
      </c>
      <c r="F68" s="360">
        <v>16.75</v>
      </c>
      <c r="G68" s="359">
        <v>5.3680292626580077E-2</v>
      </c>
      <c r="H68" s="360">
        <v>319.64000000000055</v>
      </c>
      <c r="I68" s="256">
        <v>1</v>
      </c>
      <c r="L68" s="22" t="s">
        <v>38</v>
      </c>
      <c r="M68" s="282">
        <f t="shared" si="16"/>
        <v>0.68</v>
      </c>
      <c r="N68" s="282">
        <f t="shared" si="17"/>
        <v>0.27</v>
      </c>
      <c r="O68" s="282">
        <f t="shared" si="18"/>
        <v>0.05</v>
      </c>
      <c r="P68">
        <f t="shared" si="19"/>
        <v>217.86000000000061</v>
      </c>
      <c r="Q68">
        <f t="shared" si="20"/>
        <v>85.029999999999973</v>
      </c>
      <c r="R68">
        <f t="shared" si="21"/>
        <v>16.75</v>
      </c>
      <c r="S68">
        <f t="shared" si="22"/>
        <v>319.64000000000055</v>
      </c>
      <c r="U68" s="326">
        <f t="shared" si="23"/>
        <v>1</v>
      </c>
    </row>
    <row r="69" spans="1:21" x14ac:dyDescent="0.25">
      <c r="A69" s="254">
        <v>9</v>
      </c>
      <c r="B69" s="255">
        <v>114.47999999999996</v>
      </c>
      <c r="C69" s="290">
        <v>0.49889896943539164</v>
      </c>
      <c r="D69" s="360">
        <v>90.689999999999927</v>
      </c>
      <c r="E69" s="359">
        <v>0.39562230247511648</v>
      </c>
      <c r="F69" s="360">
        <v>23.95000000000001</v>
      </c>
      <c r="G69" s="331">
        <v>0.10547872808949185</v>
      </c>
      <c r="H69" s="360">
        <v>229.11999999999992</v>
      </c>
      <c r="I69" s="256">
        <v>1</v>
      </c>
      <c r="L69" s="22" t="s">
        <v>39</v>
      </c>
      <c r="M69" s="282">
        <f t="shared" si="16"/>
        <v>0.5</v>
      </c>
      <c r="N69" s="282">
        <f t="shared" si="17"/>
        <v>0.4</v>
      </c>
      <c r="O69" s="328">
        <v>0.1</v>
      </c>
      <c r="P69">
        <f t="shared" si="19"/>
        <v>114.47999999999996</v>
      </c>
      <c r="Q69">
        <f t="shared" si="20"/>
        <v>90.689999999999927</v>
      </c>
      <c r="R69">
        <f t="shared" si="21"/>
        <v>23.95000000000001</v>
      </c>
      <c r="S69">
        <f t="shared" si="22"/>
        <v>229.11999999999992</v>
      </c>
      <c r="U69" s="326">
        <f t="shared" si="23"/>
        <v>1</v>
      </c>
    </row>
    <row r="70" spans="1:21" x14ac:dyDescent="0.25">
      <c r="A70" s="254">
        <v>10</v>
      </c>
      <c r="B70" s="255">
        <v>165.16000000000011</v>
      </c>
      <c r="C70" s="290">
        <v>0.49447738285129611</v>
      </c>
      <c r="D70" s="360">
        <v>139.33999999999978</v>
      </c>
      <c r="E70" s="359">
        <v>0.41523459836879595</v>
      </c>
      <c r="F70" s="360">
        <v>30.359999999999978</v>
      </c>
      <c r="G70" s="359">
        <v>9.0288018779907886E-2</v>
      </c>
      <c r="H70" s="360">
        <v>334.85999999999984</v>
      </c>
      <c r="I70" s="256">
        <v>1</v>
      </c>
      <c r="L70" s="22" t="s">
        <v>40</v>
      </c>
      <c r="M70" s="282">
        <f t="shared" si="16"/>
        <v>0.49</v>
      </c>
      <c r="N70" s="282">
        <f t="shared" si="17"/>
        <v>0.42</v>
      </c>
      <c r="O70" s="282">
        <f t="shared" si="18"/>
        <v>0.09</v>
      </c>
      <c r="P70">
        <f t="shared" si="19"/>
        <v>165.16000000000011</v>
      </c>
      <c r="Q70">
        <f t="shared" si="20"/>
        <v>139.33999999999978</v>
      </c>
      <c r="R70">
        <f t="shared" si="21"/>
        <v>30.359999999999978</v>
      </c>
      <c r="S70">
        <f t="shared" si="22"/>
        <v>334.85999999999984</v>
      </c>
      <c r="U70" s="326">
        <f t="shared" si="23"/>
        <v>0.99999999999999989</v>
      </c>
    </row>
    <row r="71" spans="1:21" x14ac:dyDescent="0.25">
      <c r="A71" s="254">
        <v>11</v>
      </c>
      <c r="B71" s="255">
        <v>173.17000000000036</v>
      </c>
      <c r="C71" s="290">
        <v>0.53971749457325391</v>
      </c>
      <c r="D71" s="360">
        <v>119.90999999999985</v>
      </c>
      <c r="E71" s="359">
        <v>0.3760342278289861</v>
      </c>
      <c r="F71" s="360">
        <v>26.809999999999981</v>
      </c>
      <c r="G71" s="359">
        <v>8.4248277597760005E-2</v>
      </c>
      <c r="H71" s="360">
        <v>319.89000000000021</v>
      </c>
      <c r="I71" s="256">
        <v>1</v>
      </c>
      <c r="L71" s="22" t="s">
        <v>41</v>
      </c>
      <c r="M71" s="282">
        <f t="shared" si="16"/>
        <v>0.54</v>
      </c>
      <c r="N71" s="282">
        <f t="shared" si="17"/>
        <v>0.38</v>
      </c>
      <c r="O71" s="282">
        <f t="shared" si="18"/>
        <v>0.08</v>
      </c>
      <c r="P71">
        <f t="shared" si="19"/>
        <v>173.17000000000036</v>
      </c>
      <c r="Q71">
        <f t="shared" si="20"/>
        <v>119.90999999999985</v>
      </c>
      <c r="R71">
        <f t="shared" si="21"/>
        <v>26.809999999999981</v>
      </c>
      <c r="S71">
        <f t="shared" si="22"/>
        <v>319.89000000000021</v>
      </c>
      <c r="U71" s="326">
        <f t="shared" si="23"/>
        <v>1</v>
      </c>
    </row>
    <row r="72" spans="1:21" x14ac:dyDescent="0.25">
      <c r="A72" s="254">
        <v>12</v>
      </c>
      <c r="B72" s="255">
        <v>91.569999999999936</v>
      </c>
      <c r="C72" s="290">
        <v>0.55616760537228449</v>
      </c>
      <c r="D72" s="360">
        <v>59.869999999999976</v>
      </c>
      <c r="E72" s="359">
        <v>0.3611437766912175</v>
      </c>
      <c r="F72" s="360">
        <v>13.549999999999999</v>
      </c>
      <c r="G72" s="359">
        <v>8.2688617936498149E-2</v>
      </c>
      <c r="H72" s="360">
        <v>164.98999999999992</v>
      </c>
      <c r="I72" s="256">
        <v>1</v>
      </c>
      <c r="L72" s="22" t="s">
        <v>42</v>
      </c>
      <c r="M72" s="282">
        <f t="shared" si="16"/>
        <v>0.56000000000000005</v>
      </c>
      <c r="N72" s="282">
        <f t="shared" si="17"/>
        <v>0.36</v>
      </c>
      <c r="O72" s="282">
        <f t="shared" si="18"/>
        <v>0.08</v>
      </c>
      <c r="P72">
        <f t="shared" si="19"/>
        <v>91.569999999999936</v>
      </c>
      <c r="Q72">
        <f t="shared" si="20"/>
        <v>59.869999999999976</v>
      </c>
      <c r="R72">
        <f t="shared" si="21"/>
        <v>13.549999999999999</v>
      </c>
      <c r="S72">
        <f t="shared" si="22"/>
        <v>164.98999999999992</v>
      </c>
      <c r="U72" s="326">
        <f t="shared" si="23"/>
        <v>1</v>
      </c>
    </row>
    <row r="73" spans="1:21" x14ac:dyDescent="0.25">
      <c r="A73" s="254">
        <v>13</v>
      </c>
      <c r="B73" s="255">
        <v>85.889999999999915</v>
      </c>
      <c r="C73" s="290">
        <v>0.47751392553503352</v>
      </c>
      <c r="D73" s="360">
        <v>84.020000000000053</v>
      </c>
      <c r="E73" s="331">
        <v>0.47528583992963952</v>
      </c>
      <c r="F73" s="360">
        <v>8.0699999999999985</v>
      </c>
      <c r="G73" s="359">
        <v>4.7200234535326881E-2</v>
      </c>
      <c r="H73" s="360">
        <v>177.97999999999996</v>
      </c>
      <c r="I73" s="256">
        <v>1</v>
      </c>
      <c r="L73" s="22" t="s">
        <v>43</v>
      </c>
      <c r="M73" s="282">
        <f t="shared" si="16"/>
        <v>0.48</v>
      </c>
      <c r="N73" s="328">
        <v>0.47</v>
      </c>
      <c r="O73" s="282">
        <f t="shared" si="18"/>
        <v>0.05</v>
      </c>
      <c r="P73">
        <f t="shared" si="19"/>
        <v>85.889999999999915</v>
      </c>
      <c r="Q73">
        <f t="shared" si="20"/>
        <v>84.020000000000053</v>
      </c>
      <c r="R73">
        <f t="shared" si="21"/>
        <v>8.0699999999999985</v>
      </c>
      <c r="S73">
        <f t="shared" si="22"/>
        <v>177.97999999999996</v>
      </c>
      <c r="U73" s="326">
        <f t="shared" si="23"/>
        <v>1</v>
      </c>
    </row>
    <row r="74" spans="1:21" x14ac:dyDescent="0.25">
      <c r="A74" s="254">
        <v>14</v>
      </c>
      <c r="B74" s="255">
        <v>53.659999999999975</v>
      </c>
      <c r="C74" s="290">
        <v>0.49076275836839223</v>
      </c>
      <c r="D74" s="360">
        <v>50.069999999999951</v>
      </c>
      <c r="E74" s="359">
        <v>0.45792939454911269</v>
      </c>
      <c r="F74" s="360">
        <v>5.6099999999999994</v>
      </c>
      <c r="G74" s="359">
        <v>5.1307847082494994E-2</v>
      </c>
      <c r="H74" s="360">
        <v>109.33999999999993</v>
      </c>
      <c r="I74" s="256">
        <v>1</v>
      </c>
      <c r="L74" s="22" t="s">
        <v>44</v>
      </c>
      <c r="M74" s="282">
        <f t="shared" si="16"/>
        <v>0.49</v>
      </c>
      <c r="N74" s="282">
        <f t="shared" si="17"/>
        <v>0.46</v>
      </c>
      <c r="O74" s="282">
        <f t="shared" si="18"/>
        <v>0.05</v>
      </c>
      <c r="P74">
        <f t="shared" si="19"/>
        <v>53.659999999999975</v>
      </c>
      <c r="Q74">
        <f t="shared" si="20"/>
        <v>50.069999999999951</v>
      </c>
      <c r="R74">
        <f t="shared" si="21"/>
        <v>5.6099999999999994</v>
      </c>
      <c r="S74">
        <f t="shared" si="22"/>
        <v>109.33999999999993</v>
      </c>
      <c r="U74" s="326">
        <f t="shared" si="23"/>
        <v>1</v>
      </c>
    </row>
    <row r="75" spans="1:21" x14ac:dyDescent="0.25">
      <c r="A75" s="254">
        <v>15</v>
      </c>
      <c r="B75" s="255">
        <v>45.630000000000017</v>
      </c>
      <c r="C75" s="331">
        <v>0.63454317897371726</v>
      </c>
      <c r="D75" s="360">
        <v>24.61</v>
      </c>
      <c r="E75" s="359">
        <v>0.34223334723960502</v>
      </c>
      <c r="F75" s="360">
        <v>1.6700000000000006</v>
      </c>
      <c r="G75" s="359">
        <v>2.3223473786677797E-2</v>
      </c>
      <c r="H75" s="360">
        <v>71.910000000000011</v>
      </c>
      <c r="I75" s="256">
        <v>1</v>
      </c>
      <c r="L75" s="22" t="s">
        <v>45</v>
      </c>
      <c r="M75" s="328">
        <v>0.64</v>
      </c>
      <c r="N75" s="282">
        <f t="shared" si="17"/>
        <v>0.34</v>
      </c>
      <c r="O75" s="282">
        <f t="shared" si="18"/>
        <v>0.02</v>
      </c>
      <c r="P75">
        <f t="shared" si="19"/>
        <v>45.630000000000017</v>
      </c>
      <c r="Q75">
        <f t="shared" si="20"/>
        <v>24.61</v>
      </c>
      <c r="R75">
        <f t="shared" si="21"/>
        <v>1.6700000000000006</v>
      </c>
      <c r="S75">
        <f t="shared" si="22"/>
        <v>71.910000000000011</v>
      </c>
      <c r="U75" s="326">
        <f t="shared" si="23"/>
        <v>1</v>
      </c>
    </row>
    <row r="76" spans="1:21" x14ac:dyDescent="0.25">
      <c r="A76" s="254">
        <v>16</v>
      </c>
      <c r="B76" s="255">
        <v>103.68999999999998</v>
      </c>
      <c r="C76" s="290">
        <v>0.56615503108323706</v>
      </c>
      <c r="D76" s="360">
        <v>70.430000000000021</v>
      </c>
      <c r="E76" s="331">
        <v>0.3860372998844695</v>
      </c>
      <c r="F76" s="360">
        <v>8.6999999999999993</v>
      </c>
      <c r="G76" s="359">
        <v>4.7807669032293547E-2</v>
      </c>
      <c r="H76" s="360">
        <v>182.82</v>
      </c>
      <c r="I76" s="256">
        <v>1</v>
      </c>
      <c r="L76" s="22" t="s">
        <v>46</v>
      </c>
      <c r="M76" s="282">
        <f t="shared" si="16"/>
        <v>0.56999999999999995</v>
      </c>
      <c r="N76" s="328">
        <v>0.38</v>
      </c>
      <c r="O76" s="282">
        <f t="shared" si="18"/>
        <v>0.05</v>
      </c>
      <c r="P76">
        <f t="shared" si="19"/>
        <v>103.68999999999998</v>
      </c>
      <c r="Q76">
        <f t="shared" si="20"/>
        <v>70.430000000000021</v>
      </c>
      <c r="R76">
        <f t="shared" si="21"/>
        <v>8.6999999999999993</v>
      </c>
      <c r="S76">
        <f t="shared" si="22"/>
        <v>182.82</v>
      </c>
      <c r="U76" s="326">
        <f t="shared" si="23"/>
        <v>1</v>
      </c>
    </row>
    <row r="77" spans="1:21" x14ac:dyDescent="0.25">
      <c r="A77" s="254">
        <v>17</v>
      </c>
      <c r="B77" s="255">
        <v>19.090000000000011</v>
      </c>
      <c r="C77" s="290">
        <v>0.60686637495792661</v>
      </c>
      <c r="D77" s="360">
        <v>10.610000000000001</v>
      </c>
      <c r="E77" s="359">
        <v>0.34264557388084826</v>
      </c>
      <c r="F77" s="360">
        <v>1.5500000000000003</v>
      </c>
      <c r="G77" s="359">
        <v>5.0488051161225192E-2</v>
      </c>
      <c r="H77" s="360">
        <v>31.250000000000011</v>
      </c>
      <c r="I77" s="256">
        <v>1</v>
      </c>
      <c r="L77" s="22" t="s">
        <v>47</v>
      </c>
      <c r="M77" s="282">
        <f t="shared" si="16"/>
        <v>0.61</v>
      </c>
      <c r="N77" s="282">
        <f t="shared" si="17"/>
        <v>0.34</v>
      </c>
      <c r="O77" s="282">
        <f t="shared" si="18"/>
        <v>0.05</v>
      </c>
      <c r="P77">
        <f t="shared" si="19"/>
        <v>19.090000000000011</v>
      </c>
      <c r="Q77">
        <f t="shared" si="20"/>
        <v>10.610000000000001</v>
      </c>
      <c r="R77">
        <f t="shared" si="21"/>
        <v>1.5500000000000003</v>
      </c>
      <c r="S77">
        <f t="shared" si="22"/>
        <v>31.250000000000011</v>
      </c>
      <c r="U77" s="326">
        <f t="shared" si="23"/>
        <v>1</v>
      </c>
    </row>
    <row r="78" spans="1:21" x14ac:dyDescent="0.25">
      <c r="A78" s="254">
        <v>18</v>
      </c>
      <c r="B78" s="255">
        <v>85.57</v>
      </c>
      <c r="C78" s="290">
        <v>0.53790545637415144</v>
      </c>
      <c r="D78" s="360">
        <v>64.209999999999951</v>
      </c>
      <c r="E78" s="359">
        <v>0.40363339200402293</v>
      </c>
      <c r="F78" s="360">
        <v>9.2999999999999989</v>
      </c>
      <c r="G78" s="359">
        <v>5.8461151621825504E-2</v>
      </c>
      <c r="H78" s="360">
        <v>159.07999999999996</v>
      </c>
      <c r="I78" s="256">
        <v>1</v>
      </c>
      <c r="L78" s="22" t="s">
        <v>48</v>
      </c>
      <c r="M78" s="282">
        <f t="shared" si="16"/>
        <v>0.54</v>
      </c>
      <c r="N78" s="282">
        <f t="shared" si="17"/>
        <v>0.4</v>
      </c>
      <c r="O78" s="282">
        <f t="shared" si="18"/>
        <v>0.06</v>
      </c>
      <c r="P78">
        <f t="shared" si="19"/>
        <v>85.57</v>
      </c>
      <c r="Q78">
        <f t="shared" si="20"/>
        <v>64.209999999999951</v>
      </c>
      <c r="R78">
        <f t="shared" si="21"/>
        <v>9.2999999999999989</v>
      </c>
      <c r="S78">
        <f t="shared" si="22"/>
        <v>159.07999999999996</v>
      </c>
      <c r="U78" s="326">
        <f t="shared" si="23"/>
        <v>1</v>
      </c>
    </row>
    <row r="79" spans="1:21" x14ac:dyDescent="0.25">
      <c r="A79" s="254">
        <v>19</v>
      </c>
      <c r="B79" s="255">
        <v>98.11999999999972</v>
      </c>
      <c r="C79" s="290">
        <v>0.59941216092094718</v>
      </c>
      <c r="D79" s="255">
        <v>57.220000000000013</v>
      </c>
      <c r="E79" s="290">
        <v>0.35019288469781462</v>
      </c>
      <c r="F79" s="255">
        <v>8.2299999999999986</v>
      </c>
      <c r="G79" s="290">
        <v>5.0394954381238206E-2</v>
      </c>
      <c r="H79" s="255">
        <v>163.56999999999974</v>
      </c>
      <c r="I79" s="256">
        <v>1</v>
      </c>
      <c r="L79" s="22" t="s">
        <v>55</v>
      </c>
      <c r="M79" s="282">
        <f t="shared" si="16"/>
        <v>0.6</v>
      </c>
      <c r="N79" s="282">
        <f t="shared" si="17"/>
        <v>0.35</v>
      </c>
      <c r="O79" s="282">
        <f t="shared" si="18"/>
        <v>0.05</v>
      </c>
      <c r="P79">
        <f t="shared" si="19"/>
        <v>98.11999999999972</v>
      </c>
      <c r="Q79">
        <f t="shared" si="20"/>
        <v>57.220000000000013</v>
      </c>
      <c r="R79">
        <f t="shared" si="21"/>
        <v>8.2299999999999986</v>
      </c>
      <c r="S79">
        <f t="shared" si="22"/>
        <v>163.56999999999974</v>
      </c>
      <c r="U79" s="326">
        <f t="shared" si="23"/>
        <v>1</v>
      </c>
    </row>
    <row r="80" spans="1:21" x14ac:dyDescent="0.25">
      <c r="A80" s="257" t="s">
        <v>3</v>
      </c>
      <c r="B80" s="258">
        <v>1741.6800000000005</v>
      </c>
      <c r="C80" s="291">
        <v>0.54229323604873936</v>
      </c>
      <c r="D80" s="258">
        <v>1235.0199999999998</v>
      </c>
      <c r="E80" s="291">
        <v>0.38633702673958786</v>
      </c>
      <c r="F80" s="258">
        <v>226.93999999999994</v>
      </c>
      <c r="G80" s="291">
        <v>7.1369737211672848E-2</v>
      </c>
      <c r="H80" s="258">
        <v>3203.6400000000003</v>
      </c>
      <c r="I80" s="259">
        <v>1</v>
      </c>
      <c r="L80" s="22" t="s">
        <v>3</v>
      </c>
      <c r="M80" s="282">
        <f t="shared" si="16"/>
        <v>0.54</v>
      </c>
      <c r="N80" s="282">
        <f t="shared" si="17"/>
        <v>0.39</v>
      </c>
      <c r="O80" s="282">
        <f t="shared" si="18"/>
        <v>7.0000000000000007E-2</v>
      </c>
      <c r="P80">
        <f t="shared" si="19"/>
        <v>1741.6800000000005</v>
      </c>
      <c r="Q80">
        <f t="shared" si="20"/>
        <v>1235.0199999999998</v>
      </c>
      <c r="R80">
        <f t="shared" si="21"/>
        <v>226.93999999999994</v>
      </c>
      <c r="S80">
        <f t="shared" si="22"/>
        <v>3203.6400000000003</v>
      </c>
      <c r="U80" s="326">
        <f t="shared" si="23"/>
        <v>1</v>
      </c>
    </row>
    <row r="83" spans="1:21" ht="33.75" x14ac:dyDescent="0.5">
      <c r="A83" s="34" t="s">
        <v>6</v>
      </c>
      <c r="L83" s="34" t="s">
        <v>85</v>
      </c>
      <c r="M83" s="22"/>
      <c r="N83" s="22"/>
      <c r="O83" s="22"/>
      <c r="P83" s="22"/>
      <c r="Q83" s="22"/>
      <c r="R83" s="22"/>
      <c r="S83" s="22"/>
    </row>
    <row r="84" spans="1:21" ht="15.75" thickBot="1" x14ac:dyDescent="0.3">
      <c r="L84" s="22" t="s">
        <v>72</v>
      </c>
      <c r="M84" s="22" t="s">
        <v>6</v>
      </c>
      <c r="N84" s="22"/>
      <c r="O84" s="22"/>
      <c r="P84" s="22"/>
      <c r="Q84" s="22"/>
      <c r="R84" s="22"/>
      <c r="S84" s="22"/>
    </row>
    <row r="85" spans="1:21" ht="15.75" thickBot="1" x14ac:dyDescent="0.3">
      <c r="A85" s="171"/>
      <c r="B85" s="171" t="s">
        <v>170</v>
      </c>
      <c r="C85" s="292" t="s">
        <v>86</v>
      </c>
      <c r="D85" s="171"/>
      <c r="E85" s="292"/>
      <c r="F85" s="171"/>
      <c r="G85" s="292"/>
      <c r="H85" s="171"/>
      <c r="I85" s="171"/>
      <c r="N85" s="22"/>
      <c r="O85" s="22"/>
      <c r="P85" s="22"/>
      <c r="Q85" s="22"/>
      <c r="R85" s="22"/>
      <c r="S85" s="22"/>
    </row>
    <row r="86" spans="1:21" ht="16.5" thickTop="1" thickBot="1" x14ac:dyDescent="0.3">
      <c r="A86" s="260"/>
      <c r="B86" s="260" t="s">
        <v>0</v>
      </c>
      <c r="C86" s="293"/>
      <c r="D86" s="260" t="s">
        <v>1</v>
      </c>
      <c r="E86" s="293"/>
      <c r="F86" s="260" t="s">
        <v>2</v>
      </c>
      <c r="G86" s="293"/>
      <c r="H86" s="260" t="s">
        <v>174</v>
      </c>
      <c r="I86" s="260" t="s">
        <v>172</v>
      </c>
      <c r="L86" s="36" t="s">
        <v>75</v>
      </c>
      <c r="M86" s="36" t="s">
        <v>74</v>
      </c>
      <c r="N86" s="36"/>
      <c r="O86" s="36"/>
      <c r="P86" s="22"/>
      <c r="Q86" s="22"/>
      <c r="R86" s="22"/>
      <c r="S86" s="22"/>
    </row>
    <row r="87" spans="1:21" ht="15.75" thickTop="1" x14ac:dyDescent="0.25">
      <c r="A87" s="260" t="s">
        <v>56</v>
      </c>
      <c r="B87" s="260" t="s">
        <v>175</v>
      </c>
      <c r="C87" s="293" t="s">
        <v>75</v>
      </c>
      <c r="D87" s="260" t="s">
        <v>175</v>
      </c>
      <c r="E87" s="293" t="s">
        <v>75</v>
      </c>
      <c r="F87" s="260" t="s">
        <v>175</v>
      </c>
      <c r="G87" s="293" t="s">
        <v>75</v>
      </c>
      <c r="H87" s="260"/>
      <c r="I87" s="260"/>
      <c r="L87" s="36" t="s">
        <v>56</v>
      </c>
      <c r="M87" s="36" t="s">
        <v>0</v>
      </c>
      <c r="N87" s="36" t="s">
        <v>1</v>
      </c>
      <c r="O87" s="36" t="s">
        <v>2</v>
      </c>
      <c r="P87" s="36" t="s">
        <v>76</v>
      </c>
      <c r="Q87" s="36" t="s">
        <v>77</v>
      </c>
      <c r="R87" s="36" t="s">
        <v>78</v>
      </c>
      <c r="S87" s="36" t="s">
        <v>79</v>
      </c>
    </row>
    <row r="88" spans="1:21" x14ac:dyDescent="0.25">
      <c r="A88">
        <v>1</v>
      </c>
      <c r="B88">
        <v>138.3300000000003</v>
      </c>
      <c r="C88" s="277">
        <v>0.31840257797214905</v>
      </c>
      <c r="D88">
        <v>212.45000000000016</v>
      </c>
      <c r="E88" s="277">
        <v>0.4890090919553457</v>
      </c>
      <c r="F88">
        <v>83.67000000000003</v>
      </c>
      <c r="G88" s="277">
        <v>0.19258833007250534</v>
      </c>
      <c r="H88">
        <v>434.45000000000044</v>
      </c>
      <c r="I88" s="211">
        <v>1</v>
      </c>
      <c r="L88" s="22" t="s">
        <v>33</v>
      </c>
      <c r="M88" s="282">
        <f>ROUND($C88,2)</f>
        <v>0.32</v>
      </c>
      <c r="N88" s="282">
        <f>ROUND($E88,2)</f>
        <v>0.49</v>
      </c>
      <c r="O88" s="282">
        <f>ROUND($G88,2)</f>
        <v>0.19</v>
      </c>
      <c r="P88">
        <f>+B88</f>
        <v>138.3300000000003</v>
      </c>
      <c r="Q88">
        <f>+D88</f>
        <v>212.45000000000016</v>
      </c>
      <c r="R88">
        <f>+F88</f>
        <v>83.67000000000003</v>
      </c>
      <c r="S88">
        <f>+H88</f>
        <v>434.45000000000044</v>
      </c>
      <c r="U88" s="326">
        <f>SUM(M88:O88)</f>
        <v>1</v>
      </c>
    </row>
    <row r="89" spans="1:21" x14ac:dyDescent="0.25">
      <c r="A89">
        <v>2</v>
      </c>
      <c r="B89">
        <v>58.300000000000026</v>
      </c>
      <c r="C89" s="277">
        <v>0.38616027043149725</v>
      </c>
      <c r="D89">
        <v>77.130000000000067</v>
      </c>
      <c r="E89" s="277">
        <v>0.51123483793994839</v>
      </c>
      <c r="F89">
        <v>15.479999999999999</v>
      </c>
      <c r="G89" s="277">
        <v>0.10260489162855431</v>
      </c>
      <c r="H89">
        <v>150.91000000000008</v>
      </c>
      <c r="I89" s="211">
        <v>1</v>
      </c>
      <c r="L89" s="22" t="s">
        <v>34</v>
      </c>
      <c r="M89" s="282">
        <f t="shared" ref="M89:M107" si="24">ROUND($C89,2)</f>
        <v>0.39</v>
      </c>
      <c r="N89" s="282">
        <f t="shared" ref="N89:N107" si="25">ROUND($E89,2)</f>
        <v>0.51</v>
      </c>
      <c r="O89" s="282">
        <f t="shared" ref="O89:O107" si="26">ROUND($G89,2)</f>
        <v>0.1</v>
      </c>
      <c r="P89">
        <f t="shared" ref="P89:P107" si="27">+B89</f>
        <v>58.300000000000026</v>
      </c>
      <c r="Q89">
        <f t="shared" ref="Q89:Q107" si="28">+D89</f>
        <v>77.130000000000067</v>
      </c>
      <c r="R89">
        <f t="shared" ref="R89:R107" si="29">+F89</f>
        <v>15.479999999999999</v>
      </c>
      <c r="S89">
        <f t="shared" ref="S89:S107" si="30">+H89</f>
        <v>150.91000000000008</v>
      </c>
      <c r="U89" s="326">
        <f t="shared" ref="U89:U107" si="31">SUM(M89:O89)</f>
        <v>1</v>
      </c>
    </row>
    <row r="90" spans="1:21" x14ac:dyDescent="0.25">
      <c r="A90">
        <v>3</v>
      </c>
      <c r="B90">
        <v>36.160000000000011</v>
      </c>
      <c r="C90" s="277">
        <v>0.40276538804638712</v>
      </c>
      <c r="D90">
        <v>43.480000000000025</v>
      </c>
      <c r="E90" s="330">
        <v>0.48450044603033016</v>
      </c>
      <c r="F90">
        <v>10.109999999999998</v>
      </c>
      <c r="G90" s="277">
        <v>0.11273416592328271</v>
      </c>
      <c r="H90">
        <v>89.750000000000043</v>
      </c>
      <c r="I90" s="211">
        <v>1</v>
      </c>
      <c r="L90" s="22" t="s">
        <v>53</v>
      </c>
      <c r="M90" s="282">
        <f t="shared" si="24"/>
        <v>0.4</v>
      </c>
      <c r="N90" s="328">
        <v>0.49</v>
      </c>
      <c r="O90" s="282">
        <f t="shared" si="26"/>
        <v>0.11</v>
      </c>
      <c r="P90">
        <f t="shared" si="27"/>
        <v>36.160000000000011</v>
      </c>
      <c r="Q90">
        <f t="shared" si="28"/>
        <v>43.480000000000025</v>
      </c>
      <c r="R90">
        <f t="shared" si="29"/>
        <v>10.109999999999998</v>
      </c>
      <c r="S90">
        <f t="shared" si="30"/>
        <v>89.750000000000043</v>
      </c>
      <c r="U90" s="326">
        <f t="shared" si="31"/>
        <v>1</v>
      </c>
    </row>
    <row r="91" spans="1:21" x14ac:dyDescent="0.25">
      <c r="A91">
        <v>4</v>
      </c>
      <c r="B91">
        <v>136.46999999999997</v>
      </c>
      <c r="C91" s="330">
        <v>0.42559096862720663</v>
      </c>
      <c r="D91">
        <v>133.49999999999969</v>
      </c>
      <c r="E91" s="277">
        <v>0.41632882180502651</v>
      </c>
      <c r="F91">
        <v>50.690000000000069</v>
      </c>
      <c r="G91" s="277">
        <v>0.15808020956776683</v>
      </c>
      <c r="H91">
        <v>320.65999999999974</v>
      </c>
      <c r="I91" s="211">
        <v>1</v>
      </c>
      <c r="L91" s="22" t="s">
        <v>54</v>
      </c>
      <c r="M91" s="328">
        <v>0.42</v>
      </c>
      <c r="N91" s="282">
        <f t="shared" si="25"/>
        <v>0.42</v>
      </c>
      <c r="O91" s="282">
        <f t="shared" si="26"/>
        <v>0.16</v>
      </c>
      <c r="P91">
        <f t="shared" si="27"/>
        <v>136.46999999999997</v>
      </c>
      <c r="Q91">
        <f t="shared" si="28"/>
        <v>133.49999999999969</v>
      </c>
      <c r="R91">
        <f t="shared" si="29"/>
        <v>50.690000000000069</v>
      </c>
      <c r="S91">
        <f t="shared" si="30"/>
        <v>320.65999999999974</v>
      </c>
      <c r="U91" s="326">
        <f t="shared" si="31"/>
        <v>1</v>
      </c>
    </row>
    <row r="92" spans="1:21" x14ac:dyDescent="0.25">
      <c r="A92">
        <v>5</v>
      </c>
      <c r="B92">
        <v>68.340000000000117</v>
      </c>
      <c r="C92" s="277">
        <v>0.22681712578825022</v>
      </c>
      <c r="D92">
        <v>67.63000000000001</v>
      </c>
      <c r="E92" s="277">
        <v>0.22446067042814366</v>
      </c>
      <c r="F92">
        <v>165.33000000000129</v>
      </c>
      <c r="G92" s="277">
        <v>0.54872220378360603</v>
      </c>
      <c r="H92">
        <v>301.30000000000143</v>
      </c>
      <c r="I92" s="211">
        <v>1</v>
      </c>
      <c r="L92" s="22" t="s">
        <v>35</v>
      </c>
      <c r="M92" s="282">
        <f t="shared" si="24"/>
        <v>0.23</v>
      </c>
      <c r="N92" s="282">
        <f t="shared" si="25"/>
        <v>0.22</v>
      </c>
      <c r="O92" s="282">
        <f t="shared" si="26"/>
        <v>0.55000000000000004</v>
      </c>
      <c r="P92">
        <f t="shared" si="27"/>
        <v>68.340000000000117</v>
      </c>
      <c r="Q92">
        <f t="shared" si="28"/>
        <v>67.63000000000001</v>
      </c>
      <c r="R92">
        <f t="shared" si="29"/>
        <v>165.33000000000129</v>
      </c>
      <c r="S92">
        <f t="shared" si="30"/>
        <v>301.30000000000143</v>
      </c>
      <c r="U92" s="326">
        <f t="shared" si="31"/>
        <v>1</v>
      </c>
    </row>
    <row r="93" spans="1:21" x14ac:dyDescent="0.25">
      <c r="A93">
        <v>6</v>
      </c>
      <c r="B93">
        <v>90.489999999999981</v>
      </c>
      <c r="C93" s="277">
        <v>0.66743017585340614</v>
      </c>
      <c r="D93">
        <v>36.24</v>
      </c>
      <c r="E93" s="277">
        <v>0.26754839663070795</v>
      </c>
      <c r="F93">
        <v>8.7999999999999989</v>
      </c>
      <c r="G93" s="330">
        <v>6.5021427515885924E-2</v>
      </c>
      <c r="H93">
        <v>135.53</v>
      </c>
      <c r="I93" s="211">
        <v>1</v>
      </c>
      <c r="L93" s="22" t="s">
        <v>36</v>
      </c>
      <c r="M93" s="282">
        <f t="shared" si="24"/>
        <v>0.67</v>
      </c>
      <c r="N93" s="282">
        <f t="shared" si="25"/>
        <v>0.27</v>
      </c>
      <c r="O93" s="328">
        <v>0.06</v>
      </c>
      <c r="P93">
        <f t="shared" si="27"/>
        <v>90.489999999999981</v>
      </c>
      <c r="Q93">
        <f t="shared" si="28"/>
        <v>36.24</v>
      </c>
      <c r="R93">
        <f t="shared" si="29"/>
        <v>8.7999999999999989</v>
      </c>
      <c r="S93">
        <f t="shared" si="30"/>
        <v>135.53</v>
      </c>
      <c r="U93" s="326">
        <f t="shared" si="31"/>
        <v>1</v>
      </c>
    </row>
    <row r="94" spans="1:21" x14ac:dyDescent="0.25">
      <c r="A94">
        <v>7</v>
      </c>
      <c r="B94">
        <v>201.50000000000159</v>
      </c>
      <c r="C94" s="277">
        <v>0.46863977201056045</v>
      </c>
      <c r="D94">
        <v>122.52999999999993</v>
      </c>
      <c r="E94" s="277">
        <v>0.2860847018150377</v>
      </c>
      <c r="F94">
        <v>105.09000000000007</v>
      </c>
      <c r="G94" s="330">
        <v>0.24527552617440185</v>
      </c>
      <c r="H94">
        <v>429.1200000000016</v>
      </c>
      <c r="I94" s="211">
        <v>1</v>
      </c>
      <c r="L94" s="22" t="s">
        <v>37</v>
      </c>
      <c r="M94" s="282">
        <f t="shared" si="24"/>
        <v>0.47</v>
      </c>
      <c r="N94" s="282">
        <f t="shared" si="25"/>
        <v>0.28999999999999998</v>
      </c>
      <c r="O94" s="328">
        <v>0.24</v>
      </c>
      <c r="P94">
        <f t="shared" si="27"/>
        <v>201.50000000000159</v>
      </c>
      <c r="Q94">
        <f t="shared" si="28"/>
        <v>122.52999999999993</v>
      </c>
      <c r="R94">
        <f t="shared" si="29"/>
        <v>105.09000000000007</v>
      </c>
      <c r="S94">
        <f t="shared" si="30"/>
        <v>429.1200000000016</v>
      </c>
      <c r="U94" s="326">
        <f t="shared" si="31"/>
        <v>1</v>
      </c>
    </row>
    <row r="95" spans="1:21" x14ac:dyDescent="0.25">
      <c r="A95">
        <v>8</v>
      </c>
      <c r="B95">
        <v>386.05999999999744</v>
      </c>
      <c r="C95" s="277">
        <v>0.49453906079545912</v>
      </c>
      <c r="D95">
        <v>229.33000000000101</v>
      </c>
      <c r="E95" s="277">
        <v>0.29405649601499201</v>
      </c>
      <c r="F95">
        <v>164.98000000000059</v>
      </c>
      <c r="G95" s="277">
        <v>0.21140444318954885</v>
      </c>
      <c r="H95">
        <v>780.3699999999991</v>
      </c>
      <c r="I95" s="211">
        <v>1</v>
      </c>
      <c r="L95" s="22" t="s">
        <v>38</v>
      </c>
      <c r="M95" s="328">
        <v>0.5</v>
      </c>
      <c r="N95" s="282">
        <f t="shared" si="25"/>
        <v>0.28999999999999998</v>
      </c>
      <c r="O95" s="282">
        <f t="shared" si="26"/>
        <v>0.21</v>
      </c>
      <c r="P95">
        <f t="shared" si="27"/>
        <v>386.05999999999744</v>
      </c>
      <c r="Q95">
        <f t="shared" si="28"/>
        <v>229.33000000000101</v>
      </c>
      <c r="R95">
        <f t="shared" si="29"/>
        <v>164.98000000000059</v>
      </c>
      <c r="S95">
        <f t="shared" si="30"/>
        <v>780.3699999999991</v>
      </c>
      <c r="U95" s="326">
        <f t="shared" si="31"/>
        <v>1</v>
      </c>
    </row>
    <row r="96" spans="1:21" x14ac:dyDescent="0.25">
      <c r="A96">
        <v>9</v>
      </c>
      <c r="B96">
        <v>112.73</v>
      </c>
      <c r="C96" s="277">
        <v>0.41674397892158677</v>
      </c>
      <c r="D96">
        <v>106.90000000000002</v>
      </c>
      <c r="E96" s="277">
        <v>0.39440382973985977</v>
      </c>
      <c r="F96">
        <v>50.95999999999998</v>
      </c>
      <c r="G96" s="277">
        <v>0.18885219133855335</v>
      </c>
      <c r="H96">
        <v>270.59000000000003</v>
      </c>
      <c r="I96" s="211">
        <v>1</v>
      </c>
      <c r="L96" s="22" t="s">
        <v>39</v>
      </c>
      <c r="M96" s="282">
        <f t="shared" si="24"/>
        <v>0.42</v>
      </c>
      <c r="N96" s="282">
        <f t="shared" si="25"/>
        <v>0.39</v>
      </c>
      <c r="O96" s="282">
        <f t="shared" si="26"/>
        <v>0.19</v>
      </c>
      <c r="P96">
        <f t="shared" si="27"/>
        <v>112.73</v>
      </c>
      <c r="Q96">
        <f t="shared" si="28"/>
        <v>106.90000000000002</v>
      </c>
      <c r="R96">
        <f t="shared" si="29"/>
        <v>50.95999999999998</v>
      </c>
      <c r="S96">
        <f t="shared" si="30"/>
        <v>270.59000000000003</v>
      </c>
      <c r="U96" s="326">
        <f t="shared" si="31"/>
        <v>1</v>
      </c>
    </row>
    <row r="97" spans="1:21" x14ac:dyDescent="0.25">
      <c r="A97">
        <v>10</v>
      </c>
      <c r="B97">
        <v>252.63000000000136</v>
      </c>
      <c r="C97" s="277">
        <v>0.42981679493291564</v>
      </c>
      <c r="D97">
        <v>209.69000000000162</v>
      </c>
      <c r="E97" s="277">
        <v>0.35694340393652602</v>
      </c>
      <c r="F97">
        <v>125.24000000000019</v>
      </c>
      <c r="G97" s="277">
        <v>0.21323980113055829</v>
      </c>
      <c r="H97">
        <v>587.56000000000324</v>
      </c>
      <c r="I97" s="211">
        <v>1</v>
      </c>
      <c r="L97" s="22" t="s">
        <v>40</v>
      </c>
      <c r="M97" s="282">
        <f t="shared" si="24"/>
        <v>0.43</v>
      </c>
      <c r="N97" s="282">
        <f t="shared" si="25"/>
        <v>0.36</v>
      </c>
      <c r="O97" s="282">
        <f t="shared" si="26"/>
        <v>0.21</v>
      </c>
      <c r="P97">
        <f t="shared" si="27"/>
        <v>252.63000000000136</v>
      </c>
      <c r="Q97">
        <f t="shared" si="28"/>
        <v>209.69000000000162</v>
      </c>
      <c r="R97">
        <f t="shared" si="29"/>
        <v>125.24000000000019</v>
      </c>
      <c r="S97">
        <f t="shared" si="30"/>
        <v>587.56000000000324</v>
      </c>
      <c r="U97" s="326">
        <f t="shared" si="31"/>
        <v>1</v>
      </c>
    </row>
    <row r="98" spans="1:21" x14ac:dyDescent="0.25">
      <c r="A98">
        <v>11</v>
      </c>
      <c r="B98">
        <v>323.68000000000109</v>
      </c>
      <c r="C98" s="277">
        <v>0.38732377510232407</v>
      </c>
      <c r="D98">
        <v>313.36000000000041</v>
      </c>
      <c r="E98" s="277">
        <v>0.37466191148663114</v>
      </c>
      <c r="F98">
        <v>198.88000000000153</v>
      </c>
      <c r="G98" s="277">
        <v>0.23801431341104484</v>
      </c>
      <c r="H98">
        <v>835.92000000000303</v>
      </c>
      <c r="I98" s="211">
        <v>1</v>
      </c>
      <c r="L98" s="22" t="s">
        <v>41</v>
      </c>
      <c r="M98" s="282">
        <f t="shared" si="24"/>
        <v>0.39</v>
      </c>
      <c r="N98" s="282">
        <f t="shared" si="25"/>
        <v>0.37</v>
      </c>
      <c r="O98" s="282">
        <f t="shared" si="26"/>
        <v>0.24</v>
      </c>
      <c r="P98">
        <f t="shared" si="27"/>
        <v>323.68000000000109</v>
      </c>
      <c r="Q98">
        <f t="shared" si="28"/>
        <v>313.36000000000041</v>
      </c>
      <c r="R98">
        <f t="shared" si="29"/>
        <v>198.88000000000153</v>
      </c>
      <c r="S98">
        <f t="shared" si="30"/>
        <v>835.92000000000303</v>
      </c>
      <c r="U98" s="326">
        <f t="shared" si="31"/>
        <v>1</v>
      </c>
    </row>
    <row r="99" spans="1:21" x14ac:dyDescent="0.25">
      <c r="A99">
        <v>12</v>
      </c>
      <c r="B99">
        <v>94.980000000000032</v>
      </c>
      <c r="C99" s="277">
        <v>0.47407370368518426</v>
      </c>
      <c r="D99">
        <v>85.350000000000037</v>
      </c>
      <c r="E99" s="277">
        <v>0.42637131856592836</v>
      </c>
      <c r="F99">
        <v>19.909999999999993</v>
      </c>
      <c r="G99" s="277">
        <v>9.9554977748887372E-2</v>
      </c>
      <c r="H99">
        <v>200.24000000000007</v>
      </c>
      <c r="I99" s="211">
        <v>1</v>
      </c>
      <c r="L99" s="22" t="s">
        <v>42</v>
      </c>
      <c r="M99" s="282">
        <f t="shared" si="24"/>
        <v>0.47</v>
      </c>
      <c r="N99" s="282">
        <f t="shared" si="25"/>
        <v>0.43</v>
      </c>
      <c r="O99" s="282">
        <f t="shared" si="26"/>
        <v>0.1</v>
      </c>
      <c r="P99">
        <f t="shared" si="27"/>
        <v>94.980000000000032</v>
      </c>
      <c r="Q99">
        <f t="shared" si="28"/>
        <v>85.350000000000037</v>
      </c>
      <c r="R99">
        <f t="shared" si="29"/>
        <v>19.909999999999993</v>
      </c>
      <c r="S99">
        <f t="shared" si="30"/>
        <v>200.24000000000007</v>
      </c>
      <c r="U99" s="326">
        <f t="shared" si="31"/>
        <v>0.99999999999999989</v>
      </c>
    </row>
    <row r="100" spans="1:21" x14ac:dyDescent="0.25">
      <c r="A100">
        <v>13</v>
      </c>
      <c r="B100">
        <v>79.210000000000036</v>
      </c>
      <c r="C100" s="277">
        <v>0.44633056074237554</v>
      </c>
      <c r="D100">
        <v>86.059999999999988</v>
      </c>
      <c r="E100" s="330">
        <v>0.48548633508742134</v>
      </c>
      <c r="F100">
        <v>12.05</v>
      </c>
      <c r="G100" s="277">
        <v>6.8183104170203138E-2</v>
      </c>
      <c r="H100">
        <v>177.32000000000005</v>
      </c>
      <c r="I100" s="211">
        <v>1</v>
      </c>
      <c r="L100" s="22" t="s">
        <v>43</v>
      </c>
      <c r="M100" s="282">
        <f t="shared" si="24"/>
        <v>0.45</v>
      </c>
      <c r="N100" s="328">
        <v>0.48</v>
      </c>
      <c r="O100" s="282">
        <f t="shared" si="26"/>
        <v>7.0000000000000007E-2</v>
      </c>
      <c r="P100">
        <f t="shared" si="27"/>
        <v>79.210000000000036</v>
      </c>
      <c r="Q100">
        <f t="shared" si="28"/>
        <v>86.059999999999988</v>
      </c>
      <c r="R100">
        <f t="shared" si="29"/>
        <v>12.05</v>
      </c>
      <c r="S100">
        <f t="shared" si="30"/>
        <v>177.32000000000005</v>
      </c>
      <c r="U100" s="326">
        <f t="shared" si="31"/>
        <v>1</v>
      </c>
    </row>
    <row r="101" spans="1:21" x14ac:dyDescent="0.25">
      <c r="A101">
        <v>14</v>
      </c>
      <c r="B101">
        <v>73.950000000000102</v>
      </c>
      <c r="C101" s="277">
        <v>0.54636128555596641</v>
      </c>
      <c r="D101">
        <v>57.149999999999991</v>
      </c>
      <c r="E101" s="277">
        <v>0.42223864056150689</v>
      </c>
      <c r="F101">
        <v>4.25</v>
      </c>
      <c r="G101" s="277">
        <v>3.1400073882526761E-2</v>
      </c>
      <c r="H101">
        <v>135.35000000000008</v>
      </c>
      <c r="I101" s="211">
        <v>1</v>
      </c>
      <c r="L101" s="22" t="s">
        <v>44</v>
      </c>
      <c r="M101" s="282">
        <f t="shared" si="24"/>
        <v>0.55000000000000004</v>
      </c>
      <c r="N101" s="282">
        <f t="shared" si="25"/>
        <v>0.42</v>
      </c>
      <c r="O101" s="282">
        <f t="shared" si="26"/>
        <v>0.03</v>
      </c>
      <c r="P101">
        <f t="shared" si="27"/>
        <v>73.950000000000102</v>
      </c>
      <c r="Q101">
        <f t="shared" si="28"/>
        <v>57.149999999999991</v>
      </c>
      <c r="R101">
        <f t="shared" si="29"/>
        <v>4.25</v>
      </c>
      <c r="S101">
        <f t="shared" si="30"/>
        <v>135.35000000000008</v>
      </c>
      <c r="U101" s="326">
        <f t="shared" si="31"/>
        <v>1</v>
      </c>
    </row>
    <row r="102" spans="1:21" x14ac:dyDescent="0.25">
      <c r="A102">
        <v>15</v>
      </c>
      <c r="B102">
        <v>65.310000000000059</v>
      </c>
      <c r="C102" s="277">
        <v>0.65611814345991581</v>
      </c>
      <c r="D102">
        <v>31.950000000000006</v>
      </c>
      <c r="E102" s="277">
        <v>0.32097649186256766</v>
      </c>
      <c r="F102">
        <v>2.2800000000000002</v>
      </c>
      <c r="G102" s="277">
        <v>2.2905364677516565E-2</v>
      </c>
      <c r="H102">
        <v>99.540000000000063</v>
      </c>
      <c r="I102" s="211">
        <v>1</v>
      </c>
      <c r="L102" s="22" t="s">
        <v>45</v>
      </c>
      <c r="M102" s="282">
        <f t="shared" si="24"/>
        <v>0.66</v>
      </c>
      <c r="N102" s="282">
        <f t="shared" si="25"/>
        <v>0.32</v>
      </c>
      <c r="O102" s="282">
        <f t="shared" si="26"/>
        <v>0.02</v>
      </c>
      <c r="P102">
        <f t="shared" si="27"/>
        <v>65.310000000000059</v>
      </c>
      <c r="Q102">
        <f t="shared" si="28"/>
        <v>31.950000000000006</v>
      </c>
      <c r="R102">
        <f t="shared" si="29"/>
        <v>2.2800000000000002</v>
      </c>
      <c r="S102">
        <f t="shared" si="30"/>
        <v>99.540000000000063</v>
      </c>
      <c r="U102" s="326">
        <f t="shared" si="31"/>
        <v>1</v>
      </c>
    </row>
    <row r="103" spans="1:21" x14ac:dyDescent="0.25">
      <c r="A103">
        <v>16</v>
      </c>
      <c r="B103">
        <v>171.58999999999983</v>
      </c>
      <c r="C103" s="277">
        <v>0.47021556689155825</v>
      </c>
      <c r="D103">
        <v>152.3299999999999</v>
      </c>
      <c r="E103" s="277">
        <v>0.41766770884756738</v>
      </c>
      <c r="F103">
        <v>40.879999999999974</v>
      </c>
      <c r="G103" s="277">
        <v>0.11211672426087436</v>
      </c>
      <c r="H103">
        <v>364.79999999999973</v>
      </c>
      <c r="I103" s="211">
        <v>1</v>
      </c>
      <c r="L103" s="22" t="s">
        <v>46</v>
      </c>
      <c r="M103" s="282">
        <f t="shared" si="24"/>
        <v>0.47</v>
      </c>
      <c r="N103" s="282">
        <f t="shared" si="25"/>
        <v>0.42</v>
      </c>
      <c r="O103" s="282">
        <f t="shared" si="26"/>
        <v>0.11</v>
      </c>
      <c r="P103">
        <f t="shared" si="27"/>
        <v>171.58999999999983</v>
      </c>
      <c r="Q103">
        <f t="shared" si="28"/>
        <v>152.3299999999999</v>
      </c>
      <c r="R103">
        <f t="shared" si="29"/>
        <v>40.879999999999974</v>
      </c>
      <c r="S103">
        <f t="shared" si="30"/>
        <v>364.79999999999973</v>
      </c>
      <c r="U103" s="326">
        <f t="shared" si="31"/>
        <v>0.99999999999999989</v>
      </c>
    </row>
    <row r="104" spans="1:21" x14ac:dyDescent="0.25">
      <c r="A104">
        <v>17</v>
      </c>
      <c r="B104">
        <v>6.42</v>
      </c>
      <c r="C104" s="277">
        <v>0.49176470588235283</v>
      </c>
      <c r="D104">
        <v>3.7300000000000004</v>
      </c>
      <c r="E104" s="277">
        <v>0.28235294117647058</v>
      </c>
      <c r="F104">
        <v>2.8800000000000003</v>
      </c>
      <c r="G104" s="277">
        <v>0.22588235294117648</v>
      </c>
      <c r="H104">
        <v>13.030000000000001</v>
      </c>
      <c r="I104" s="211">
        <v>1</v>
      </c>
      <c r="L104" s="22" t="s">
        <v>47</v>
      </c>
      <c r="M104" s="282">
        <f t="shared" si="24"/>
        <v>0.49</v>
      </c>
      <c r="N104" s="282">
        <f t="shared" si="25"/>
        <v>0.28000000000000003</v>
      </c>
      <c r="O104" s="282">
        <f t="shared" si="26"/>
        <v>0.23</v>
      </c>
      <c r="P104">
        <f t="shared" si="27"/>
        <v>6.42</v>
      </c>
      <c r="Q104">
        <f t="shared" si="28"/>
        <v>3.7300000000000004</v>
      </c>
      <c r="R104">
        <f t="shared" si="29"/>
        <v>2.8800000000000003</v>
      </c>
      <c r="S104">
        <f t="shared" si="30"/>
        <v>13.030000000000001</v>
      </c>
      <c r="U104" s="326">
        <f t="shared" si="31"/>
        <v>1</v>
      </c>
    </row>
    <row r="105" spans="1:21" x14ac:dyDescent="0.25">
      <c r="A105">
        <v>18</v>
      </c>
      <c r="B105">
        <v>120.73999999999995</v>
      </c>
      <c r="C105" s="277">
        <v>0.43740037675699189</v>
      </c>
      <c r="D105">
        <v>106.89999999999985</v>
      </c>
      <c r="E105" s="277">
        <v>0.38726271554847097</v>
      </c>
      <c r="F105">
        <v>48.39999999999997</v>
      </c>
      <c r="G105" s="330">
        <v>0.17533690769453705</v>
      </c>
      <c r="H105">
        <v>276.03999999999979</v>
      </c>
      <c r="I105" s="211">
        <v>1</v>
      </c>
      <c r="L105" s="22" t="s">
        <v>48</v>
      </c>
      <c r="M105" s="282">
        <f t="shared" si="24"/>
        <v>0.44</v>
      </c>
      <c r="N105" s="282">
        <f t="shared" si="25"/>
        <v>0.39</v>
      </c>
      <c r="O105" s="328">
        <v>0.17</v>
      </c>
      <c r="P105">
        <f t="shared" si="27"/>
        <v>120.73999999999995</v>
      </c>
      <c r="Q105">
        <f t="shared" si="28"/>
        <v>106.89999999999985</v>
      </c>
      <c r="R105">
        <f t="shared" si="29"/>
        <v>48.39999999999997</v>
      </c>
      <c r="S105">
        <f t="shared" si="30"/>
        <v>276.03999999999979</v>
      </c>
      <c r="U105" s="326">
        <f t="shared" si="31"/>
        <v>1</v>
      </c>
    </row>
    <row r="106" spans="1:21" x14ac:dyDescent="0.25">
      <c r="A106">
        <v>19</v>
      </c>
      <c r="B106">
        <v>191.03000000000162</v>
      </c>
      <c r="C106" s="277">
        <v>0.36039926510976023</v>
      </c>
      <c r="D106">
        <v>158.68000000000089</v>
      </c>
      <c r="E106" s="277">
        <v>0.30035797488493593</v>
      </c>
      <c r="F106">
        <v>179.11000000000163</v>
      </c>
      <c r="G106" s="277">
        <v>0.33924276000530379</v>
      </c>
      <c r="H106">
        <v>528.82000000000414</v>
      </c>
      <c r="I106" s="211">
        <v>1</v>
      </c>
      <c r="L106" s="22" t="s">
        <v>55</v>
      </c>
      <c r="M106" s="282">
        <f t="shared" si="24"/>
        <v>0.36</v>
      </c>
      <c r="N106" s="282">
        <f t="shared" si="25"/>
        <v>0.3</v>
      </c>
      <c r="O106" s="282">
        <f t="shared" si="26"/>
        <v>0.34</v>
      </c>
      <c r="P106">
        <f t="shared" si="27"/>
        <v>191.03000000000162</v>
      </c>
      <c r="Q106">
        <f t="shared" si="28"/>
        <v>158.68000000000089</v>
      </c>
      <c r="R106">
        <f t="shared" si="29"/>
        <v>179.11000000000163</v>
      </c>
      <c r="S106">
        <f t="shared" si="30"/>
        <v>528.82000000000414</v>
      </c>
      <c r="U106" s="326">
        <f t="shared" si="31"/>
        <v>1</v>
      </c>
    </row>
    <row r="107" spans="1:21" ht="15.75" thickBot="1" x14ac:dyDescent="0.3">
      <c r="A107" s="172" t="s">
        <v>3</v>
      </c>
      <c r="B107" s="172">
        <v>2607.9200000000037</v>
      </c>
      <c r="C107" s="294">
        <v>0.4251271853346652</v>
      </c>
      <c r="D107" s="172">
        <v>2234.3900000000035</v>
      </c>
      <c r="E107" s="294">
        <v>0.36449129131482516</v>
      </c>
      <c r="F107" s="172">
        <v>1288.9900000000055</v>
      </c>
      <c r="G107" s="294">
        <v>0.2103815233505095</v>
      </c>
      <c r="H107" s="172">
        <v>6131.3000000000129</v>
      </c>
      <c r="I107" s="173">
        <v>1</v>
      </c>
      <c r="L107" s="22" t="s">
        <v>3</v>
      </c>
      <c r="M107" s="282">
        <f t="shared" si="24"/>
        <v>0.43</v>
      </c>
      <c r="N107" s="282">
        <f t="shared" si="25"/>
        <v>0.36</v>
      </c>
      <c r="O107" s="282">
        <f t="shared" si="26"/>
        <v>0.21</v>
      </c>
      <c r="P107">
        <f t="shared" si="27"/>
        <v>2607.9200000000037</v>
      </c>
      <c r="Q107">
        <f t="shared" si="28"/>
        <v>2234.3900000000035</v>
      </c>
      <c r="R107">
        <f t="shared" si="29"/>
        <v>1288.9900000000055</v>
      </c>
      <c r="S107">
        <f t="shared" si="30"/>
        <v>6131.3000000000129</v>
      </c>
      <c r="U107" s="326">
        <f t="shared" si="31"/>
        <v>1</v>
      </c>
    </row>
    <row r="110" spans="1:21" ht="21" x14ac:dyDescent="0.35">
      <c r="A110" s="261" t="s">
        <v>184</v>
      </c>
      <c r="L110" s="261" t="s">
        <v>184</v>
      </c>
      <c r="M110" s="22"/>
      <c r="N110" s="22"/>
      <c r="O110" s="22"/>
      <c r="P110" s="22"/>
      <c r="Q110" s="22"/>
      <c r="R110" s="22"/>
      <c r="S110" s="22"/>
    </row>
    <row r="111" spans="1:21" x14ac:dyDescent="0.25">
      <c r="L111" s="22" t="s">
        <v>72</v>
      </c>
      <c r="M111" s="22" t="s">
        <v>185</v>
      </c>
      <c r="N111" s="22"/>
      <c r="O111" s="22"/>
      <c r="P111" s="22"/>
      <c r="Q111" s="22"/>
      <c r="R111" s="22"/>
      <c r="S111" s="22"/>
    </row>
    <row r="112" spans="1:21" ht="15.75" thickBot="1" x14ac:dyDescent="0.3">
      <c r="A112" s="174"/>
      <c r="B112" s="174" t="s">
        <v>170</v>
      </c>
      <c r="C112" s="295" t="s">
        <v>86</v>
      </c>
      <c r="D112" s="174"/>
      <c r="E112" s="295"/>
      <c r="F112" s="174"/>
      <c r="G112" s="295"/>
      <c r="H112" s="174"/>
      <c r="I112" s="174"/>
      <c r="N112" s="22"/>
      <c r="O112" s="22"/>
      <c r="P112" s="22"/>
      <c r="Q112" s="22"/>
      <c r="R112" s="22"/>
      <c r="S112" s="22"/>
    </row>
    <row r="113" spans="1:21" ht="16.5" thickTop="1" thickBot="1" x14ac:dyDescent="0.3">
      <c r="A113" s="175"/>
      <c r="B113" s="175" t="s">
        <v>0</v>
      </c>
      <c r="C113" s="296"/>
      <c r="D113" s="175" t="s">
        <v>1</v>
      </c>
      <c r="E113" s="296"/>
      <c r="F113" s="175" t="s">
        <v>2</v>
      </c>
      <c r="G113" s="296"/>
      <c r="H113" s="175" t="s">
        <v>171</v>
      </c>
      <c r="I113" s="175" t="s">
        <v>172</v>
      </c>
      <c r="L113" s="36" t="s">
        <v>75</v>
      </c>
      <c r="M113" s="36" t="s">
        <v>74</v>
      </c>
      <c r="N113" s="36"/>
      <c r="O113" s="36"/>
      <c r="P113" s="22"/>
      <c r="Q113" s="22"/>
      <c r="R113" s="22"/>
      <c r="S113" s="22"/>
    </row>
    <row r="114" spans="1:21" ht="15.75" thickTop="1" x14ac:dyDescent="0.25">
      <c r="A114" s="176" t="s">
        <v>56</v>
      </c>
      <c r="B114" s="176" t="s">
        <v>173</v>
      </c>
      <c r="C114" s="297" t="s">
        <v>75</v>
      </c>
      <c r="D114" s="176" t="s">
        <v>173</v>
      </c>
      <c r="E114" s="297" t="s">
        <v>75</v>
      </c>
      <c r="F114" s="176" t="s">
        <v>173</v>
      </c>
      <c r="G114" s="297" t="s">
        <v>75</v>
      </c>
      <c r="H114" s="176"/>
      <c r="I114" s="176"/>
      <c r="L114" s="36" t="s">
        <v>56</v>
      </c>
      <c r="M114" s="36" t="s">
        <v>0</v>
      </c>
      <c r="N114" s="36" t="s">
        <v>1</v>
      </c>
      <c r="O114" s="36" t="s">
        <v>2</v>
      </c>
      <c r="P114" s="36" t="s">
        <v>76</v>
      </c>
      <c r="Q114" s="36" t="s">
        <v>77</v>
      </c>
      <c r="R114" s="36" t="s">
        <v>78</v>
      </c>
      <c r="S114" s="36" t="s">
        <v>79</v>
      </c>
    </row>
    <row r="115" spans="1:21" x14ac:dyDescent="0.25">
      <c r="A115" s="215">
        <v>1</v>
      </c>
      <c r="B115" s="332">
        <v>452.64999999999947</v>
      </c>
      <c r="C115" s="333">
        <v>0.42644138984345126</v>
      </c>
      <c r="D115" s="332">
        <v>490.00000000000045</v>
      </c>
      <c r="E115" s="334">
        <v>0.46664757541046242</v>
      </c>
      <c r="F115" s="332">
        <v>112.00999999999992</v>
      </c>
      <c r="G115" s="335">
        <v>0.10691103474608619</v>
      </c>
      <c r="H115" s="332">
        <v>1054.6599999999999</v>
      </c>
      <c r="I115" s="336">
        <v>1</v>
      </c>
      <c r="L115" s="22" t="s">
        <v>33</v>
      </c>
      <c r="M115" s="328">
        <v>0.42</v>
      </c>
      <c r="N115" s="282">
        <f>ROUND($E115,2)</f>
        <v>0.47</v>
      </c>
      <c r="O115" s="282">
        <f>ROUND($G115,2)</f>
        <v>0.11</v>
      </c>
      <c r="P115">
        <f>+B115</f>
        <v>452.64999999999947</v>
      </c>
      <c r="Q115">
        <f>+D115</f>
        <v>490.00000000000045</v>
      </c>
      <c r="R115">
        <f>+F115</f>
        <v>112.00999999999992</v>
      </c>
      <c r="S115">
        <f>+H115</f>
        <v>1054.6599999999999</v>
      </c>
      <c r="U115" s="326">
        <f>SUM(M115:O115)</f>
        <v>0.99999999999999989</v>
      </c>
    </row>
    <row r="116" spans="1:21" x14ac:dyDescent="0.25">
      <c r="A116" s="215">
        <v>2</v>
      </c>
      <c r="B116" s="332">
        <v>202.62999999999994</v>
      </c>
      <c r="C116" s="333">
        <v>0.42473256862997805</v>
      </c>
      <c r="D116" s="332">
        <v>245.97000000000006</v>
      </c>
      <c r="E116" s="334">
        <v>0.52231816814881649</v>
      </c>
      <c r="F116" s="332">
        <v>24.649999999999995</v>
      </c>
      <c r="G116" s="335">
        <v>5.2949263221205474E-2</v>
      </c>
      <c r="H116" s="332">
        <v>473.25</v>
      </c>
      <c r="I116" s="336">
        <v>1</v>
      </c>
      <c r="L116" s="22" t="s">
        <v>34</v>
      </c>
      <c r="M116" s="328">
        <v>0.43</v>
      </c>
      <c r="N116" s="282">
        <f t="shared" ref="N116:N134" si="32">ROUND($E116,2)</f>
        <v>0.52</v>
      </c>
      <c r="O116" s="282">
        <f t="shared" ref="O116:O134" si="33">ROUND($G116,2)</f>
        <v>0.05</v>
      </c>
      <c r="P116">
        <f t="shared" ref="P116:P134" si="34">+B116</f>
        <v>202.62999999999994</v>
      </c>
      <c r="Q116">
        <f t="shared" ref="Q116:Q134" si="35">+D116</f>
        <v>245.97000000000006</v>
      </c>
      <c r="R116">
        <f t="shared" ref="R116:R134" si="36">+F116</f>
        <v>24.649999999999995</v>
      </c>
      <c r="S116">
        <f t="shared" ref="S116:S134" si="37">+H116</f>
        <v>473.25</v>
      </c>
      <c r="U116" s="326">
        <f t="shared" ref="U116:U134" si="38">SUM(M116:O116)</f>
        <v>1</v>
      </c>
    </row>
    <row r="117" spans="1:21" x14ac:dyDescent="0.25">
      <c r="A117" s="215">
        <v>3</v>
      </c>
      <c r="B117" s="332">
        <v>150.66000000000011</v>
      </c>
      <c r="C117" s="335">
        <v>0.54024863180022509</v>
      </c>
      <c r="D117" s="332">
        <v>110.59999999999992</v>
      </c>
      <c r="E117" s="334">
        <v>0.39940560327643043</v>
      </c>
      <c r="F117" s="332">
        <v>16.749999999999986</v>
      </c>
      <c r="G117" s="335">
        <v>6.0345764923344494E-2</v>
      </c>
      <c r="H117" s="332">
        <v>278.01000000000005</v>
      </c>
      <c r="I117" s="336">
        <v>1</v>
      </c>
      <c r="L117" s="22" t="s">
        <v>53</v>
      </c>
      <c r="M117" s="282">
        <f t="shared" ref="M117:M132" si="39">ROUND($C117,2)</f>
        <v>0.54</v>
      </c>
      <c r="N117" s="282">
        <f t="shared" si="32"/>
        <v>0.4</v>
      </c>
      <c r="O117" s="282">
        <f t="shared" si="33"/>
        <v>0.06</v>
      </c>
      <c r="P117">
        <f t="shared" si="34"/>
        <v>150.66000000000011</v>
      </c>
      <c r="Q117">
        <f t="shared" si="35"/>
        <v>110.59999999999992</v>
      </c>
      <c r="R117">
        <f t="shared" si="36"/>
        <v>16.749999999999986</v>
      </c>
      <c r="S117">
        <f t="shared" si="37"/>
        <v>278.01000000000005</v>
      </c>
      <c r="U117" s="326">
        <f t="shared" si="38"/>
        <v>1</v>
      </c>
    </row>
    <row r="118" spans="1:21" x14ac:dyDescent="0.25">
      <c r="A118" s="215">
        <v>4</v>
      </c>
      <c r="B118" s="332">
        <v>265.93000000000245</v>
      </c>
      <c r="C118" s="335">
        <v>0.46044378029921407</v>
      </c>
      <c r="D118" s="332">
        <v>232.81000000000137</v>
      </c>
      <c r="E118" s="334">
        <v>0.40313808621917924</v>
      </c>
      <c r="F118" s="332">
        <v>78.509999999999991</v>
      </c>
      <c r="G118" s="335">
        <v>0.1364181334816067</v>
      </c>
      <c r="H118" s="332">
        <v>577.25000000000387</v>
      </c>
      <c r="I118" s="336">
        <v>1</v>
      </c>
      <c r="L118" s="22" t="s">
        <v>54</v>
      </c>
      <c r="M118" s="282">
        <f t="shared" si="39"/>
        <v>0.46</v>
      </c>
      <c r="N118" s="282">
        <f t="shared" si="32"/>
        <v>0.4</v>
      </c>
      <c r="O118" s="282">
        <f t="shared" si="33"/>
        <v>0.14000000000000001</v>
      </c>
      <c r="P118">
        <f t="shared" si="34"/>
        <v>265.93000000000245</v>
      </c>
      <c r="Q118">
        <f t="shared" si="35"/>
        <v>232.81000000000137</v>
      </c>
      <c r="R118">
        <f t="shared" si="36"/>
        <v>78.509999999999991</v>
      </c>
      <c r="S118">
        <f t="shared" si="37"/>
        <v>577.25000000000387</v>
      </c>
      <c r="U118" s="326">
        <f t="shared" si="38"/>
        <v>1</v>
      </c>
    </row>
    <row r="119" spans="1:21" x14ac:dyDescent="0.25">
      <c r="A119" s="215">
        <v>5</v>
      </c>
      <c r="B119" s="332">
        <v>185.51000000000056</v>
      </c>
      <c r="C119" s="335">
        <v>0.33850176445850277</v>
      </c>
      <c r="D119" s="332">
        <v>172.32000000000008</v>
      </c>
      <c r="E119" s="334">
        <v>0.31475014170521542</v>
      </c>
      <c r="F119" s="332">
        <v>189.64000000000166</v>
      </c>
      <c r="G119" s="335">
        <v>0.34674809383628175</v>
      </c>
      <c r="H119" s="332">
        <v>547.4700000000023</v>
      </c>
      <c r="I119" s="336">
        <v>1</v>
      </c>
      <c r="L119" s="22" t="s">
        <v>35</v>
      </c>
      <c r="M119" s="282">
        <f t="shared" si="39"/>
        <v>0.34</v>
      </c>
      <c r="N119" s="282">
        <f t="shared" si="32"/>
        <v>0.31</v>
      </c>
      <c r="O119" s="282">
        <f t="shared" si="33"/>
        <v>0.35</v>
      </c>
      <c r="P119">
        <f t="shared" si="34"/>
        <v>185.51000000000056</v>
      </c>
      <c r="Q119">
        <f t="shared" si="35"/>
        <v>172.32000000000008</v>
      </c>
      <c r="R119">
        <f t="shared" si="36"/>
        <v>189.64000000000166</v>
      </c>
      <c r="S119">
        <f t="shared" si="37"/>
        <v>547.4700000000023</v>
      </c>
      <c r="U119" s="326">
        <f t="shared" si="38"/>
        <v>1</v>
      </c>
    </row>
    <row r="120" spans="1:21" x14ac:dyDescent="0.25">
      <c r="A120" s="215">
        <v>6</v>
      </c>
      <c r="B120" s="332">
        <v>221.36000000000041</v>
      </c>
      <c r="C120" s="335">
        <v>0.70009240671701289</v>
      </c>
      <c r="D120" s="332">
        <v>83.139999999999944</v>
      </c>
      <c r="E120" s="334">
        <v>0.26447439696651004</v>
      </c>
      <c r="F120" s="332">
        <v>11.12</v>
      </c>
      <c r="G120" s="335">
        <v>3.5433196316477018E-2</v>
      </c>
      <c r="H120" s="332">
        <v>315.62000000000035</v>
      </c>
      <c r="I120" s="336">
        <v>1</v>
      </c>
      <c r="L120" s="22" t="s">
        <v>36</v>
      </c>
      <c r="M120" s="282">
        <f t="shared" si="39"/>
        <v>0.7</v>
      </c>
      <c r="N120" s="282">
        <f t="shared" si="32"/>
        <v>0.26</v>
      </c>
      <c r="O120" s="282">
        <f t="shared" si="33"/>
        <v>0.04</v>
      </c>
      <c r="P120">
        <f t="shared" si="34"/>
        <v>221.36000000000041</v>
      </c>
      <c r="Q120">
        <f t="shared" si="35"/>
        <v>83.139999999999944</v>
      </c>
      <c r="R120">
        <f t="shared" si="36"/>
        <v>11.12</v>
      </c>
      <c r="S120">
        <f t="shared" si="37"/>
        <v>315.62000000000035</v>
      </c>
      <c r="U120" s="326">
        <f t="shared" si="38"/>
        <v>1</v>
      </c>
    </row>
    <row r="121" spans="1:21" x14ac:dyDescent="0.25">
      <c r="A121" s="215">
        <v>7</v>
      </c>
      <c r="B121" s="332">
        <v>387.400000000001</v>
      </c>
      <c r="C121" s="335">
        <v>0.5583108949303689</v>
      </c>
      <c r="D121" s="332">
        <v>179.37000000000009</v>
      </c>
      <c r="E121" s="334">
        <v>0.25944584382871516</v>
      </c>
      <c r="F121" s="332">
        <v>125.9800000000001</v>
      </c>
      <c r="G121" s="335">
        <v>0.18224326124091597</v>
      </c>
      <c r="H121" s="332">
        <v>692.75000000000125</v>
      </c>
      <c r="I121" s="336">
        <v>1</v>
      </c>
      <c r="L121" s="22" t="s">
        <v>37</v>
      </c>
      <c r="M121" s="282">
        <f t="shared" si="39"/>
        <v>0.56000000000000005</v>
      </c>
      <c r="N121" s="282">
        <f t="shared" si="32"/>
        <v>0.26</v>
      </c>
      <c r="O121" s="282">
        <f t="shared" si="33"/>
        <v>0.18</v>
      </c>
      <c r="P121">
        <f t="shared" si="34"/>
        <v>387.400000000001</v>
      </c>
      <c r="Q121">
        <f t="shared" si="35"/>
        <v>179.37000000000009</v>
      </c>
      <c r="R121">
        <f t="shared" si="36"/>
        <v>125.9800000000001</v>
      </c>
      <c r="S121">
        <f t="shared" si="37"/>
        <v>692.75000000000125</v>
      </c>
      <c r="U121" s="326">
        <f t="shared" si="38"/>
        <v>1</v>
      </c>
    </row>
    <row r="122" spans="1:21" x14ac:dyDescent="0.25">
      <c r="A122" s="215">
        <v>8</v>
      </c>
      <c r="B122" s="332">
        <v>833.39999999998815</v>
      </c>
      <c r="C122" s="335">
        <v>0.58415196897205413</v>
      </c>
      <c r="D122" s="332">
        <v>394.5799999999997</v>
      </c>
      <c r="E122" s="334">
        <v>0.27799875435269011</v>
      </c>
      <c r="F122" s="332">
        <v>195.07000000000085</v>
      </c>
      <c r="G122" s="335">
        <v>0.13784927667525579</v>
      </c>
      <c r="H122" s="332">
        <v>1423.0499999999886</v>
      </c>
      <c r="I122" s="336">
        <v>1</v>
      </c>
      <c r="L122" s="22" t="s">
        <v>38</v>
      </c>
      <c r="M122" s="282">
        <f t="shared" si="39"/>
        <v>0.57999999999999996</v>
      </c>
      <c r="N122" s="282">
        <f t="shared" si="32"/>
        <v>0.28000000000000003</v>
      </c>
      <c r="O122" s="282">
        <f t="shared" si="33"/>
        <v>0.14000000000000001</v>
      </c>
      <c r="P122">
        <f t="shared" si="34"/>
        <v>833.39999999998815</v>
      </c>
      <c r="Q122">
        <f t="shared" si="35"/>
        <v>394.5799999999997</v>
      </c>
      <c r="R122">
        <f t="shared" si="36"/>
        <v>195.07000000000085</v>
      </c>
      <c r="S122">
        <f t="shared" si="37"/>
        <v>1423.0499999999886</v>
      </c>
      <c r="U122" s="326">
        <f t="shared" si="38"/>
        <v>1</v>
      </c>
    </row>
    <row r="123" spans="1:21" x14ac:dyDescent="0.25">
      <c r="A123" s="215">
        <v>9</v>
      </c>
      <c r="B123" s="332">
        <v>409.0199999999997</v>
      </c>
      <c r="C123" s="335">
        <v>0.50913562895291653</v>
      </c>
      <c r="D123" s="332">
        <v>311.07999999999936</v>
      </c>
      <c r="E123" s="334">
        <v>0.38728541311113307</v>
      </c>
      <c r="F123" s="332">
        <v>82.61</v>
      </c>
      <c r="G123" s="335">
        <v>0.10357895793595033</v>
      </c>
      <c r="H123" s="332">
        <v>802.70999999999901</v>
      </c>
      <c r="I123" s="336">
        <v>1</v>
      </c>
      <c r="L123" s="22" t="s">
        <v>39</v>
      </c>
      <c r="M123" s="282">
        <f t="shared" si="39"/>
        <v>0.51</v>
      </c>
      <c r="N123" s="282">
        <f t="shared" si="32"/>
        <v>0.39</v>
      </c>
      <c r="O123" s="282">
        <f t="shared" si="33"/>
        <v>0.1</v>
      </c>
      <c r="P123">
        <f t="shared" si="34"/>
        <v>409.0199999999997</v>
      </c>
      <c r="Q123">
        <f t="shared" si="35"/>
        <v>311.07999999999936</v>
      </c>
      <c r="R123">
        <f t="shared" si="36"/>
        <v>82.61</v>
      </c>
      <c r="S123">
        <f t="shared" si="37"/>
        <v>802.70999999999901</v>
      </c>
      <c r="U123" s="326">
        <f t="shared" si="38"/>
        <v>1</v>
      </c>
    </row>
    <row r="124" spans="1:21" x14ac:dyDescent="0.25">
      <c r="A124" s="215">
        <v>10</v>
      </c>
      <c r="B124" s="332">
        <v>608.35999999999569</v>
      </c>
      <c r="C124" s="335">
        <v>0.4816121945609832</v>
      </c>
      <c r="D124" s="332">
        <v>481.72999999999917</v>
      </c>
      <c r="E124" s="334">
        <v>0.38091348174702083</v>
      </c>
      <c r="F124" s="332">
        <v>173.75000000000011</v>
      </c>
      <c r="G124" s="335">
        <v>0.137474323691996</v>
      </c>
      <c r="H124" s="332">
        <v>1263.8399999999951</v>
      </c>
      <c r="I124" s="336">
        <v>1</v>
      </c>
      <c r="L124" s="22" t="s">
        <v>40</v>
      </c>
      <c r="M124" s="282">
        <f t="shared" si="39"/>
        <v>0.48</v>
      </c>
      <c r="N124" s="282">
        <f t="shared" si="32"/>
        <v>0.38</v>
      </c>
      <c r="O124" s="282">
        <f t="shared" si="33"/>
        <v>0.14000000000000001</v>
      </c>
      <c r="P124">
        <f t="shared" si="34"/>
        <v>608.35999999999569</v>
      </c>
      <c r="Q124">
        <f t="shared" si="35"/>
        <v>481.72999999999917</v>
      </c>
      <c r="R124">
        <f t="shared" si="36"/>
        <v>173.75000000000011</v>
      </c>
      <c r="S124">
        <f t="shared" si="37"/>
        <v>1263.8399999999951</v>
      </c>
      <c r="U124" s="326">
        <f t="shared" si="38"/>
        <v>1</v>
      </c>
    </row>
    <row r="125" spans="1:21" x14ac:dyDescent="0.25">
      <c r="A125" s="215">
        <v>11</v>
      </c>
      <c r="B125" s="332">
        <v>738.62999999999352</v>
      </c>
      <c r="C125" s="335">
        <v>0.46151530922566397</v>
      </c>
      <c r="D125" s="332">
        <v>614.31999999999834</v>
      </c>
      <c r="E125" s="337">
        <v>0.38428884053699924</v>
      </c>
      <c r="F125" s="332">
        <v>246.04000000000136</v>
      </c>
      <c r="G125" s="335">
        <v>0.15419585023733681</v>
      </c>
      <c r="H125" s="332">
        <v>1598.9899999999932</v>
      </c>
      <c r="I125" s="336">
        <v>1</v>
      </c>
      <c r="L125" s="22" t="s">
        <v>41</v>
      </c>
      <c r="M125" s="282">
        <f t="shared" si="39"/>
        <v>0.46</v>
      </c>
      <c r="N125" s="328">
        <v>0.39</v>
      </c>
      <c r="O125" s="282">
        <f t="shared" si="33"/>
        <v>0.15</v>
      </c>
      <c r="P125">
        <f t="shared" si="34"/>
        <v>738.62999999999352</v>
      </c>
      <c r="Q125">
        <f t="shared" si="35"/>
        <v>614.31999999999834</v>
      </c>
      <c r="R125">
        <f t="shared" si="36"/>
        <v>246.04000000000136</v>
      </c>
      <c r="S125">
        <f t="shared" si="37"/>
        <v>1598.9899999999932</v>
      </c>
      <c r="U125" s="326">
        <f t="shared" si="38"/>
        <v>1</v>
      </c>
    </row>
    <row r="126" spans="1:21" x14ac:dyDescent="0.25">
      <c r="A126" s="215">
        <v>12</v>
      </c>
      <c r="B126" s="332">
        <v>313.13999999999982</v>
      </c>
      <c r="C126" s="335">
        <v>0.54578213714426327</v>
      </c>
      <c r="D126" s="332">
        <v>224.73999999999998</v>
      </c>
      <c r="E126" s="334">
        <v>0.39181564098507632</v>
      </c>
      <c r="F126" s="332">
        <v>35.739999999999981</v>
      </c>
      <c r="G126" s="335">
        <v>6.2402221870660413E-2</v>
      </c>
      <c r="H126" s="332">
        <v>573.61999999999978</v>
      </c>
      <c r="I126" s="336">
        <v>1</v>
      </c>
      <c r="L126" s="22" t="s">
        <v>42</v>
      </c>
      <c r="M126" s="282">
        <f t="shared" si="39"/>
        <v>0.55000000000000004</v>
      </c>
      <c r="N126" s="282">
        <f t="shared" si="32"/>
        <v>0.39</v>
      </c>
      <c r="O126" s="282">
        <f t="shared" si="33"/>
        <v>0.06</v>
      </c>
      <c r="P126">
        <f t="shared" si="34"/>
        <v>313.13999999999982</v>
      </c>
      <c r="Q126">
        <f t="shared" si="35"/>
        <v>224.73999999999998</v>
      </c>
      <c r="R126">
        <f t="shared" si="36"/>
        <v>35.739999999999981</v>
      </c>
      <c r="S126">
        <f t="shared" si="37"/>
        <v>573.61999999999978</v>
      </c>
      <c r="U126" s="326">
        <f t="shared" si="38"/>
        <v>1</v>
      </c>
    </row>
    <row r="127" spans="1:21" x14ac:dyDescent="0.25">
      <c r="A127" s="215">
        <v>13</v>
      </c>
      <c r="B127" s="332">
        <v>340.22999999999894</v>
      </c>
      <c r="C127" s="335">
        <v>0.54994310592193119</v>
      </c>
      <c r="D127" s="332">
        <v>251.77999999999972</v>
      </c>
      <c r="E127" s="334">
        <v>0.40894473853460672</v>
      </c>
      <c r="F127" s="332">
        <v>25.039999999999992</v>
      </c>
      <c r="G127" s="335">
        <v>4.1112155543462182E-2</v>
      </c>
      <c r="H127" s="332">
        <v>617.04999999999859</v>
      </c>
      <c r="I127" s="336">
        <v>1</v>
      </c>
      <c r="L127" s="22" t="s">
        <v>43</v>
      </c>
      <c r="M127" s="282">
        <f t="shared" si="39"/>
        <v>0.55000000000000004</v>
      </c>
      <c r="N127" s="282">
        <f t="shared" si="32"/>
        <v>0.41</v>
      </c>
      <c r="O127" s="282">
        <f t="shared" si="33"/>
        <v>0.04</v>
      </c>
      <c r="P127">
        <f t="shared" si="34"/>
        <v>340.22999999999894</v>
      </c>
      <c r="Q127">
        <f t="shared" si="35"/>
        <v>251.77999999999972</v>
      </c>
      <c r="R127">
        <f t="shared" si="36"/>
        <v>25.039999999999992</v>
      </c>
      <c r="S127">
        <f t="shared" si="37"/>
        <v>617.04999999999859</v>
      </c>
      <c r="U127" s="326">
        <f t="shared" si="38"/>
        <v>1</v>
      </c>
    </row>
    <row r="128" spans="1:21" x14ac:dyDescent="0.25">
      <c r="A128" s="215">
        <v>14</v>
      </c>
      <c r="B128" s="332">
        <v>226.01999999999978</v>
      </c>
      <c r="C128" s="335">
        <v>0.60779304595692052</v>
      </c>
      <c r="D128" s="332">
        <v>135.37999999999985</v>
      </c>
      <c r="E128" s="334">
        <v>0.36378304246107512</v>
      </c>
      <c r="F128" s="332">
        <v>10.569999999999995</v>
      </c>
      <c r="G128" s="335">
        <v>2.8423911582004479E-2</v>
      </c>
      <c r="H128" s="332">
        <v>371.96999999999963</v>
      </c>
      <c r="I128" s="336">
        <v>1</v>
      </c>
      <c r="L128" s="22" t="s">
        <v>44</v>
      </c>
      <c r="M128" s="282">
        <f t="shared" si="39"/>
        <v>0.61</v>
      </c>
      <c r="N128" s="282">
        <f t="shared" si="32"/>
        <v>0.36</v>
      </c>
      <c r="O128" s="282">
        <f t="shared" si="33"/>
        <v>0.03</v>
      </c>
      <c r="P128">
        <f t="shared" si="34"/>
        <v>226.01999999999978</v>
      </c>
      <c r="Q128">
        <f t="shared" si="35"/>
        <v>135.37999999999985</v>
      </c>
      <c r="R128">
        <f t="shared" si="36"/>
        <v>10.569999999999995</v>
      </c>
      <c r="S128">
        <f t="shared" si="37"/>
        <v>371.96999999999963</v>
      </c>
      <c r="U128" s="326">
        <f t="shared" si="38"/>
        <v>1</v>
      </c>
    </row>
    <row r="129" spans="1:29" x14ac:dyDescent="0.25">
      <c r="A129" s="215">
        <v>15</v>
      </c>
      <c r="B129" s="332">
        <v>162.57000000000008</v>
      </c>
      <c r="C129" s="335">
        <v>0.64402206261656292</v>
      </c>
      <c r="D129" s="332">
        <v>84.57</v>
      </c>
      <c r="E129" s="334">
        <v>0.33558192135232712</v>
      </c>
      <c r="F129" s="332">
        <v>5.1400000000000023</v>
      </c>
      <c r="G129" s="335">
        <v>2.0396016031109878E-2</v>
      </c>
      <c r="H129" s="332">
        <v>252.28000000000009</v>
      </c>
      <c r="I129" s="336">
        <v>1</v>
      </c>
      <c r="L129" s="22" t="s">
        <v>45</v>
      </c>
      <c r="M129" s="282">
        <f t="shared" si="39"/>
        <v>0.64</v>
      </c>
      <c r="N129" s="282">
        <f t="shared" si="32"/>
        <v>0.34</v>
      </c>
      <c r="O129" s="282">
        <f t="shared" si="33"/>
        <v>0.02</v>
      </c>
      <c r="P129">
        <f t="shared" si="34"/>
        <v>162.57000000000008</v>
      </c>
      <c r="Q129">
        <f t="shared" si="35"/>
        <v>84.57</v>
      </c>
      <c r="R129">
        <f t="shared" si="36"/>
        <v>5.1400000000000023</v>
      </c>
      <c r="S129">
        <f t="shared" si="37"/>
        <v>252.28000000000009</v>
      </c>
      <c r="U129" s="326">
        <f t="shared" si="38"/>
        <v>1</v>
      </c>
    </row>
    <row r="130" spans="1:29" x14ac:dyDescent="0.25">
      <c r="A130" s="215">
        <v>16</v>
      </c>
      <c r="B130" s="332">
        <v>467.37999999999903</v>
      </c>
      <c r="C130" s="335">
        <v>0.55452095951165936</v>
      </c>
      <c r="D130" s="332">
        <v>316.60000000000019</v>
      </c>
      <c r="E130" s="334">
        <v>0.37703276264962632</v>
      </c>
      <c r="F130" s="332">
        <v>57.419999999999987</v>
      </c>
      <c r="G130" s="335">
        <v>6.844627783871432E-2</v>
      </c>
      <c r="H130" s="332">
        <v>841.39999999999918</v>
      </c>
      <c r="I130" s="336">
        <v>1</v>
      </c>
      <c r="L130" s="22" t="s">
        <v>46</v>
      </c>
      <c r="M130" s="282">
        <f t="shared" si="39"/>
        <v>0.55000000000000004</v>
      </c>
      <c r="N130" s="282">
        <f t="shared" si="32"/>
        <v>0.38</v>
      </c>
      <c r="O130" s="282">
        <f t="shared" si="33"/>
        <v>7.0000000000000007E-2</v>
      </c>
      <c r="P130">
        <f t="shared" si="34"/>
        <v>467.37999999999903</v>
      </c>
      <c r="Q130">
        <f t="shared" si="35"/>
        <v>316.60000000000019</v>
      </c>
      <c r="R130">
        <f t="shared" si="36"/>
        <v>57.419999999999987</v>
      </c>
      <c r="S130">
        <f t="shared" si="37"/>
        <v>841.39999999999918</v>
      </c>
      <c r="U130" s="326">
        <f t="shared" si="38"/>
        <v>1</v>
      </c>
    </row>
    <row r="131" spans="1:29" x14ac:dyDescent="0.25">
      <c r="A131" s="215">
        <v>17</v>
      </c>
      <c r="B131" s="332">
        <v>37.409999999999989</v>
      </c>
      <c r="C131" s="335">
        <v>0.62586445366528354</v>
      </c>
      <c r="D131" s="332">
        <v>17.63</v>
      </c>
      <c r="E131" s="337">
        <v>0.29512448132780078</v>
      </c>
      <c r="F131" s="332">
        <v>4.620000000000001</v>
      </c>
      <c r="G131" s="335">
        <v>7.9011065006915654E-2</v>
      </c>
      <c r="H131" s="332">
        <v>59.66</v>
      </c>
      <c r="I131" s="336">
        <v>1</v>
      </c>
      <c r="L131" s="22" t="s">
        <v>47</v>
      </c>
      <c r="M131" s="282">
        <f t="shared" si="39"/>
        <v>0.63</v>
      </c>
      <c r="N131" s="328">
        <v>0.28999999999999998</v>
      </c>
      <c r="O131" s="282">
        <f t="shared" si="33"/>
        <v>0.08</v>
      </c>
      <c r="P131">
        <f t="shared" si="34"/>
        <v>37.409999999999989</v>
      </c>
      <c r="Q131">
        <f t="shared" si="35"/>
        <v>17.63</v>
      </c>
      <c r="R131">
        <f t="shared" si="36"/>
        <v>4.620000000000001</v>
      </c>
      <c r="S131">
        <f t="shared" si="37"/>
        <v>59.66</v>
      </c>
      <c r="U131" s="326">
        <f t="shared" si="38"/>
        <v>0.99999999999999989</v>
      </c>
    </row>
    <row r="132" spans="1:29" x14ac:dyDescent="0.25">
      <c r="A132" s="215">
        <v>18</v>
      </c>
      <c r="B132" s="332">
        <v>260.4300000000016</v>
      </c>
      <c r="C132" s="335">
        <v>0.49785891798891291</v>
      </c>
      <c r="D132" s="332">
        <v>202.59000000000094</v>
      </c>
      <c r="E132" s="334">
        <v>0.38728732555916645</v>
      </c>
      <c r="F132" s="332">
        <v>60.079999999999984</v>
      </c>
      <c r="G132" s="335">
        <v>0.11485375645192065</v>
      </c>
      <c r="H132" s="332">
        <v>523.10000000000252</v>
      </c>
      <c r="I132" s="336">
        <v>1</v>
      </c>
      <c r="L132" s="22" t="s">
        <v>48</v>
      </c>
      <c r="M132" s="282">
        <f t="shared" si="39"/>
        <v>0.5</v>
      </c>
      <c r="N132" s="282">
        <f t="shared" si="32"/>
        <v>0.39</v>
      </c>
      <c r="O132" s="282">
        <f t="shared" si="33"/>
        <v>0.11</v>
      </c>
      <c r="P132">
        <f t="shared" si="34"/>
        <v>260.4300000000016</v>
      </c>
      <c r="Q132">
        <f t="shared" si="35"/>
        <v>202.59000000000094</v>
      </c>
      <c r="R132">
        <f t="shared" si="36"/>
        <v>60.079999999999984</v>
      </c>
      <c r="S132">
        <f t="shared" si="37"/>
        <v>523.10000000000252</v>
      </c>
      <c r="U132" s="326">
        <f t="shared" si="38"/>
        <v>1</v>
      </c>
    </row>
    <row r="133" spans="1:29" x14ac:dyDescent="0.25">
      <c r="A133" s="215">
        <v>19</v>
      </c>
      <c r="B133" s="332">
        <v>367.69000000000119</v>
      </c>
      <c r="C133" s="333">
        <v>0.45375915660265098</v>
      </c>
      <c r="D133" s="332">
        <v>245.05000000000277</v>
      </c>
      <c r="E133" s="334">
        <v>0.30305880023757809</v>
      </c>
      <c r="F133" s="332">
        <v>196.53000000000179</v>
      </c>
      <c r="G133" s="335">
        <v>0.24318204315977091</v>
      </c>
      <c r="H133" s="332">
        <v>809.27000000000578</v>
      </c>
      <c r="I133" s="336">
        <v>1</v>
      </c>
      <c r="L133" s="22" t="s">
        <v>55</v>
      </c>
      <c r="M133" s="328">
        <v>0.46</v>
      </c>
      <c r="N133" s="282">
        <f t="shared" si="32"/>
        <v>0.3</v>
      </c>
      <c r="O133" s="282">
        <f t="shared" si="33"/>
        <v>0.24</v>
      </c>
      <c r="P133">
        <f t="shared" si="34"/>
        <v>367.69000000000119</v>
      </c>
      <c r="Q133">
        <f t="shared" si="35"/>
        <v>245.05000000000277</v>
      </c>
      <c r="R133">
        <f t="shared" si="36"/>
        <v>196.53000000000179</v>
      </c>
      <c r="S133">
        <f t="shared" si="37"/>
        <v>809.27000000000578</v>
      </c>
      <c r="U133" s="326">
        <f t="shared" si="38"/>
        <v>1</v>
      </c>
    </row>
    <row r="134" spans="1:29" x14ac:dyDescent="0.25">
      <c r="A134" s="177" t="s">
        <v>3</v>
      </c>
      <c r="B134" s="177">
        <v>6630.4199999999792</v>
      </c>
      <c r="C134" s="338">
        <v>0.5061374877196424</v>
      </c>
      <c r="D134" s="177">
        <v>4794.260000000002</v>
      </c>
      <c r="E134" s="299">
        <v>0.36704236742211721</v>
      </c>
      <c r="F134" s="177">
        <v>1651.2700000000057</v>
      </c>
      <c r="G134" s="298">
        <v>0.12682014485824025</v>
      </c>
      <c r="H134" s="177">
        <v>13075.949999999988</v>
      </c>
      <c r="I134" s="262">
        <v>1</v>
      </c>
      <c r="L134" s="22" t="s">
        <v>3</v>
      </c>
      <c r="M134" s="328">
        <v>0.5</v>
      </c>
      <c r="N134" s="282">
        <f t="shared" si="32"/>
        <v>0.37</v>
      </c>
      <c r="O134" s="282">
        <f t="shared" si="33"/>
        <v>0.13</v>
      </c>
      <c r="P134">
        <f t="shared" si="34"/>
        <v>6630.4199999999792</v>
      </c>
      <c r="Q134">
        <f t="shared" si="35"/>
        <v>4794.260000000002</v>
      </c>
      <c r="R134">
        <f t="shared" si="36"/>
        <v>1651.2700000000057</v>
      </c>
      <c r="S134">
        <f t="shared" si="37"/>
        <v>13075.949999999988</v>
      </c>
      <c r="U134" s="326">
        <f t="shared" si="38"/>
        <v>1</v>
      </c>
    </row>
    <row r="137" spans="1:29" ht="33.75" x14ac:dyDescent="0.5">
      <c r="A137" s="34" t="s">
        <v>181</v>
      </c>
      <c r="L137" s="34" t="s">
        <v>182</v>
      </c>
      <c r="M137" s="22"/>
      <c r="N137" s="22"/>
      <c r="O137" s="22"/>
      <c r="P137" s="22"/>
      <c r="Q137" s="22"/>
      <c r="R137" s="22"/>
      <c r="S137" s="22"/>
    </row>
    <row r="138" spans="1:29" ht="15.75" thickBot="1" x14ac:dyDescent="0.3">
      <c r="L138" s="22" t="s">
        <v>72</v>
      </c>
      <c r="M138" s="22" t="s">
        <v>181</v>
      </c>
      <c r="N138" s="22"/>
      <c r="O138" s="22"/>
      <c r="P138" s="22"/>
      <c r="Q138" s="22"/>
      <c r="R138" s="22"/>
      <c r="S138" s="22"/>
    </row>
    <row r="139" spans="1:29" ht="15.75" thickBot="1" x14ac:dyDescent="0.3">
      <c r="A139" s="222"/>
      <c r="B139" s="222" t="s">
        <v>170</v>
      </c>
      <c r="C139" s="300" t="s">
        <v>86</v>
      </c>
      <c r="D139" s="222"/>
      <c r="E139" s="300"/>
      <c r="F139" s="222"/>
      <c r="G139" s="300"/>
      <c r="H139" s="222"/>
      <c r="I139" s="222"/>
      <c r="N139" s="22"/>
      <c r="O139" s="22"/>
      <c r="P139" s="22"/>
      <c r="Q139" s="22"/>
      <c r="R139" s="22"/>
      <c r="S139" s="22"/>
    </row>
    <row r="140" spans="1:29" ht="16.5" thickTop="1" thickBot="1" x14ac:dyDescent="0.3">
      <c r="A140" s="223"/>
      <c r="B140" s="223" t="s">
        <v>0</v>
      </c>
      <c r="C140" s="301"/>
      <c r="D140" s="223" t="s">
        <v>1</v>
      </c>
      <c r="E140" s="301"/>
      <c r="F140" s="223" t="s">
        <v>2</v>
      </c>
      <c r="G140" s="301"/>
      <c r="H140" s="223" t="s">
        <v>174</v>
      </c>
      <c r="I140" s="223" t="s">
        <v>172</v>
      </c>
      <c r="L140" s="36" t="s">
        <v>75</v>
      </c>
      <c r="M140" s="36" t="s">
        <v>74</v>
      </c>
      <c r="N140" s="36"/>
      <c r="O140" s="36"/>
      <c r="P140" s="22"/>
      <c r="Q140" s="22"/>
      <c r="R140" s="22"/>
      <c r="S140" s="22"/>
    </row>
    <row r="141" spans="1:29" ht="15.75" thickTop="1" x14ac:dyDescent="0.25">
      <c r="A141" s="223" t="s">
        <v>56</v>
      </c>
      <c r="B141" s="223" t="s">
        <v>175</v>
      </c>
      <c r="C141" s="301" t="s">
        <v>75</v>
      </c>
      <c r="D141" s="223" t="s">
        <v>175</v>
      </c>
      <c r="E141" s="301" t="s">
        <v>75</v>
      </c>
      <c r="F141" s="223" t="s">
        <v>175</v>
      </c>
      <c r="G141" s="301" t="s">
        <v>75</v>
      </c>
      <c r="H141" s="223"/>
      <c r="I141" s="223"/>
      <c r="L141" s="36" t="s">
        <v>56</v>
      </c>
      <c r="M141" s="36" t="s">
        <v>0</v>
      </c>
      <c r="N141" s="36" t="s">
        <v>1</v>
      </c>
      <c r="O141" s="36" t="s">
        <v>2</v>
      </c>
      <c r="P141" s="36" t="s">
        <v>76</v>
      </c>
      <c r="Q141" s="36" t="s">
        <v>77</v>
      </c>
      <c r="R141" s="36" t="s">
        <v>78</v>
      </c>
      <c r="S141" s="36" t="s">
        <v>79</v>
      </c>
      <c r="V141" s="36" t="s">
        <v>56</v>
      </c>
      <c r="W141" s="36" t="s">
        <v>0</v>
      </c>
      <c r="X141" s="36" t="s">
        <v>1</v>
      </c>
      <c r="Y141" s="36" t="s">
        <v>2</v>
      </c>
      <c r="Z141" s="36" t="s">
        <v>76</v>
      </c>
      <c r="AA141" s="36" t="s">
        <v>77</v>
      </c>
      <c r="AB141" s="36" t="s">
        <v>78</v>
      </c>
      <c r="AC141" s="36" t="s">
        <v>79</v>
      </c>
    </row>
    <row r="142" spans="1:29" x14ac:dyDescent="0.25">
      <c r="A142" s="224">
        <v>1</v>
      </c>
      <c r="B142" s="339">
        <v>0.65999999999999992</v>
      </c>
      <c r="C142" s="340">
        <v>0.16879795396419436</v>
      </c>
      <c r="D142" s="339">
        <v>0.38</v>
      </c>
      <c r="E142" s="340">
        <v>9.7186700767263434E-2</v>
      </c>
      <c r="F142" s="339">
        <v>2.8699999999999997</v>
      </c>
      <c r="G142" s="340">
        <v>0.73401534526854217</v>
      </c>
      <c r="H142" s="339">
        <v>3.9099999999999997</v>
      </c>
      <c r="I142" s="341">
        <v>1</v>
      </c>
      <c r="L142" s="22" t="s">
        <v>33</v>
      </c>
      <c r="M142" s="282">
        <f>ROUND($C142,2)</f>
        <v>0.17</v>
      </c>
      <c r="N142" s="282">
        <f>ROUND($E142,2)</f>
        <v>0.1</v>
      </c>
      <c r="O142" s="282">
        <f>ROUND($G142,2)</f>
        <v>0.73</v>
      </c>
      <c r="P142">
        <f>+B142</f>
        <v>0.65999999999999992</v>
      </c>
      <c r="Q142">
        <f>+D142</f>
        <v>0.38</v>
      </c>
      <c r="R142">
        <f>+F142</f>
        <v>2.8699999999999997</v>
      </c>
      <c r="S142">
        <f>+H142</f>
        <v>3.9099999999999997</v>
      </c>
      <c r="T142" s="326">
        <f>SUM(M142:O142)</f>
        <v>1</v>
      </c>
      <c r="V142" t="s">
        <v>33</v>
      </c>
      <c r="W142" s="342">
        <v>0.16879795396419436</v>
      </c>
      <c r="X142" s="342">
        <v>9.7186700767263434E-2</v>
      </c>
      <c r="Y142" s="342">
        <v>0.73401534526854217</v>
      </c>
      <c r="Z142">
        <v>0.65999999999999992</v>
      </c>
      <c r="AA142">
        <v>0.38</v>
      </c>
      <c r="AB142">
        <v>2.86</v>
      </c>
      <c r="AC142">
        <v>3.9</v>
      </c>
    </row>
    <row r="143" spans="1:29" x14ac:dyDescent="0.25">
      <c r="A143" s="224">
        <v>2</v>
      </c>
      <c r="B143" s="339">
        <v>6.1599999999999993</v>
      </c>
      <c r="C143" s="340">
        <v>0.46525679758308158</v>
      </c>
      <c r="D143" s="339">
        <v>7.0799999999999992</v>
      </c>
      <c r="E143" s="340">
        <v>0.53474320241691842</v>
      </c>
      <c r="F143" s="339"/>
      <c r="G143" s="340">
        <v>0</v>
      </c>
      <c r="H143" s="339">
        <v>13.239999999999998</v>
      </c>
      <c r="I143" s="341">
        <v>1</v>
      </c>
      <c r="L143" s="22" t="s">
        <v>34</v>
      </c>
      <c r="M143" s="282">
        <f t="shared" ref="M143:M149" si="40">ROUND($C143,2)</f>
        <v>0.47</v>
      </c>
      <c r="N143" s="282">
        <f t="shared" ref="N143:N148" si="41">ROUND($E143,2)</f>
        <v>0.53</v>
      </c>
      <c r="O143" s="282">
        <f t="shared" ref="O143:O149" si="42">ROUND($G143,2)</f>
        <v>0</v>
      </c>
      <c r="P143">
        <f t="shared" ref="P143:P149" si="43">+B143</f>
        <v>6.1599999999999993</v>
      </c>
      <c r="Q143">
        <f t="shared" ref="Q143:Q149" si="44">+D143</f>
        <v>7.0799999999999992</v>
      </c>
      <c r="R143">
        <f t="shared" ref="R143:R149" si="45">+F143</f>
        <v>0</v>
      </c>
      <c r="S143">
        <f t="shared" ref="S143:S149" si="46">+H143</f>
        <v>13.239999999999998</v>
      </c>
      <c r="T143" s="326">
        <f t="shared" ref="T143:T149" si="47">SUM(M143:O143)</f>
        <v>1</v>
      </c>
      <c r="V143" t="s">
        <v>34</v>
      </c>
      <c r="W143" s="342">
        <v>0.46525679758308158</v>
      </c>
      <c r="X143" s="342">
        <v>0.53474320241691842</v>
      </c>
      <c r="Y143" s="342">
        <v>0</v>
      </c>
      <c r="Z143">
        <v>8.740000000000002</v>
      </c>
      <c r="AA143">
        <v>4.4999999999999991</v>
      </c>
      <c r="AB143">
        <v>0</v>
      </c>
      <c r="AC143">
        <v>13.240000000000002</v>
      </c>
    </row>
    <row r="144" spans="1:29" x14ac:dyDescent="0.25">
      <c r="A144" s="224">
        <v>3</v>
      </c>
      <c r="B144" s="339">
        <v>10.159999999999998</v>
      </c>
      <c r="C144" s="340">
        <v>0.38675295013323174</v>
      </c>
      <c r="D144" s="339">
        <v>14.05</v>
      </c>
      <c r="E144" s="340">
        <v>0.53483060525314052</v>
      </c>
      <c r="F144" s="339">
        <v>2.06</v>
      </c>
      <c r="G144" s="340">
        <v>7.841644461362772E-2</v>
      </c>
      <c r="H144" s="339">
        <v>26.27</v>
      </c>
      <c r="I144" s="341">
        <v>1</v>
      </c>
      <c r="L144" s="22" t="s">
        <v>53</v>
      </c>
      <c r="M144" s="282">
        <f t="shared" si="40"/>
        <v>0.39</v>
      </c>
      <c r="N144" s="282">
        <f t="shared" si="41"/>
        <v>0.53</v>
      </c>
      <c r="O144" s="282">
        <f t="shared" si="42"/>
        <v>0.08</v>
      </c>
      <c r="P144">
        <f t="shared" si="43"/>
        <v>10.159999999999998</v>
      </c>
      <c r="Q144">
        <f t="shared" si="44"/>
        <v>14.05</v>
      </c>
      <c r="R144">
        <f t="shared" si="45"/>
        <v>2.06</v>
      </c>
      <c r="S144">
        <f t="shared" si="46"/>
        <v>26.27</v>
      </c>
      <c r="T144" s="326">
        <f t="shared" si="47"/>
        <v>1</v>
      </c>
      <c r="V144" t="s">
        <v>53</v>
      </c>
      <c r="W144" s="342">
        <v>0.38675295013323174</v>
      </c>
      <c r="X144" s="342">
        <v>0.53483060525314052</v>
      </c>
      <c r="Y144" s="342">
        <v>7.841644461362772E-2</v>
      </c>
      <c r="Z144">
        <v>15.51</v>
      </c>
      <c r="AA144">
        <v>8.6999999999999993</v>
      </c>
      <c r="AB144">
        <v>2.06</v>
      </c>
      <c r="AC144">
        <v>26.27</v>
      </c>
    </row>
    <row r="145" spans="1:29" x14ac:dyDescent="0.25">
      <c r="A145" s="224">
        <v>5</v>
      </c>
      <c r="B145" s="339">
        <v>10.799999999999999</v>
      </c>
      <c r="C145" s="340">
        <v>0.19874861980125139</v>
      </c>
      <c r="D145" s="339">
        <v>37.65</v>
      </c>
      <c r="E145" s="340">
        <v>0.6928597718071402</v>
      </c>
      <c r="F145" s="339">
        <v>5.8900000000000006</v>
      </c>
      <c r="G145" s="340">
        <v>0.10839160839160841</v>
      </c>
      <c r="H145" s="339">
        <v>54.339999999999996</v>
      </c>
      <c r="I145" s="341">
        <v>1</v>
      </c>
      <c r="L145" s="22" t="s">
        <v>35</v>
      </c>
      <c r="M145" s="282">
        <f t="shared" si="40"/>
        <v>0.2</v>
      </c>
      <c r="N145" s="282">
        <f t="shared" si="41"/>
        <v>0.69</v>
      </c>
      <c r="O145" s="282">
        <f t="shared" si="42"/>
        <v>0.11</v>
      </c>
      <c r="P145">
        <f t="shared" si="43"/>
        <v>10.799999999999999</v>
      </c>
      <c r="Q145">
        <f t="shared" si="44"/>
        <v>37.65</v>
      </c>
      <c r="R145">
        <f t="shared" si="45"/>
        <v>5.8900000000000006</v>
      </c>
      <c r="S145">
        <f t="shared" si="46"/>
        <v>54.339999999999996</v>
      </c>
      <c r="T145" s="326">
        <f t="shared" si="47"/>
        <v>0.99999999999999989</v>
      </c>
      <c r="V145" t="s">
        <v>35</v>
      </c>
      <c r="W145" s="342">
        <v>0.19874861980125139</v>
      </c>
      <c r="X145" s="342">
        <v>0.6928597718071402</v>
      </c>
      <c r="Y145" s="342">
        <v>0.10839160839160841</v>
      </c>
      <c r="Z145">
        <v>24.89</v>
      </c>
      <c r="AA145">
        <v>24.289999999999996</v>
      </c>
      <c r="AB145">
        <v>5.1400000000000006</v>
      </c>
      <c r="AC145">
        <v>54.319999999999993</v>
      </c>
    </row>
    <row r="146" spans="1:29" x14ac:dyDescent="0.25">
      <c r="A146" s="224">
        <v>11</v>
      </c>
      <c r="B146" s="339"/>
      <c r="C146" s="340">
        <v>0</v>
      </c>
      <c r="D146" s="339">
        <v>9.4500000000000011</v>
      </c>
      <c r="E146" s="340">
        <v>0.97724922440537743</v>
      </c>
      <c r="F146" s="339">
        <v>0.22000000000000003</v>
      </c>
      <c r="G146" s="340">
        <v>2.2750775594622543E-2</v>
      </c>
      <c r="H146" s="339">
        <v>9.6700000000000017</v>
      </c>
      <c r="I146" s="341">
        <v>1</v>
      </c>
      <c r="L146" s="22" t="s">
        <v>41</v>
      </c>
      <c r="M146" s="282">
        <f t="shared" si="40"/>
        <v>0</v>
      </c>
      <c r="N146" s="282">
        <f t="shared" si="41"/>
        <v>0.98</v>
      </c>
      <c r="O146" s="282">
        <f t="shared" si="42"/>
        <v>0.02</v>
      </c>
      <c r="P146">
        <f t="shared" si="43"/>
        <v>0</v>
      </c>
      <c r="Q146">
        <f t="shared" si="44"/>
        <v>9.4500000000000011</v>
      </c>
      <c r="R146">
        <f t="shared" si="45"/>
        <v>0.22000000000000003</v>
      </c>
      <c r="S146">
        <f t="shared" si="46"/>
        <v>9.6700000000000017</v>
      </c>
      <c r="T146" s="326">
        <f t="shared" si="47"/>
        <v>1</v>
      </c>
      <c r="V146" t="s">
        <v>41</v>
      </c>
      <c r="W146" s="342">
        <v>0</v>
      </c>
      <c r="X146" s="342">
        <v>0.97724922440537743</v>
      </c>
      <c r="Y146" s="342">
        <v>2.2750775594622543E-2</v>
      </c>
      <c r="Z146">
        <v>4.57</v>
      </c>
      <c r="AA146">
        <v>4.879999999999999</v>
      </c>
      <c r="AB146">
        <v>0.22000000000000003</v>
      </c>
      <c r="AC146">
        <v>9.67</v>
      </c>
    </row>
    <row r="147" spans="1:29" x14ac:dyDescent="0.25">
      <c r="A147" s="224">
        <v>19</v>
      </c>
      <c r="B147" s="339">
        <v>0.11</v>
      </c>
      <c r="C147" s="343">
        <v>4.0145985401459864E-3</v>
      </c>
      <c r="D147" s="339">
        <v>27.289999999999992</v>
      </c>
      <c r="E147" s="340">
        <v>0.99598540145985404</v>
      </c>
      <c r="F147" s="339"/>
      <c r="G147" s="340">
        <v>0</v>
      </c>
      <c r="H147" s="339">
        <v>27.399999999999991</v>
      </c>
      <c r="I147" s="341">
        <v>1</v>
      </c>
      <c r="L147" s="22" t="s">
        <v>55</v>
      </c>
      <c r="M147" s="328">
        <v>0.01</v>
      </c>
      <c r="N147" s="328">
        <v>0.99</v>
      </c>
      <c r="O147" s="282">
        <f t="shared" si="42"/>
        <v>0</v>
      </c>
      <c r="P147">
        <f t="shared" si="43"/>
        <v>0.11</v>
      </c>
      <c r="Q147">
        <f t="shared" si="44"/>
        <v>27.289999999999992</v>
      </c>
      <c r="R147">
        <f t="shared" si="45"/>
        <v>0</v>
      </c>
      <c r="S147">
        <f t="shared" si="46"/>
        <v>27.399999999999991</v>
      </c>
      <c r="T147" s="326">
        <f t="shared" si="47"/>
        <v>1</v>
      </c>
      <c r="V147" t="s">
        <v>55</v>
      </c>
      <c r="W147" s="342">
        <v>4.0145985401459864E-3</v>
      </c>
      <c r="X147" s="342">
        <v>0.99598540145985404</v>
      </c>
      <c r="Y147" s="342">
        <v>0</v>
      </c>
      <c r="Z147">
        <v>15.620000000000001</v>
      </c>
      <c r="AA147">
        <v>11.960000000000003</v>
      </c>
      <c r="AB147">
        <v>0</v>
      </c>
      <c r="AC147">
        <v>27.580000000000005</v>
      </c>
    </row>
    <row r="148" spans="1:29" x14ac:dyDescent="0.25">
      <c r="A148" s="224">
        <v>20</v>
      </c>
      <c r="B148" s="339">
        <v>18.940000000000001</v>
      </c>
      <c r="C148" s="343">
        <v>8.4947972730534616E-2</v>
      </c>
      <c r="D148" s="339">
        <v>55.999999999999993</v>
      </c>
      <c r="E148" s="340">
        <v>0.2511661284535342</v>
      </c>
      <c r="F148" s="339">
        <v>148.02000000000004</v>
      </c>
      <c r="G148" s="340">
        <v>0.66388589881593119</v>
      </c>
      <c r="H148" s="339">
        <v>222.96000000000004</v>
      </c>
      <c r="I148" s="341">
        <v>1</v>
      </c>
      <c r="L148" s="22" t="s">
        <v>95</v>
      </c>
      <c r="M148" s="328">
        <v>0.09</v>
      </c>
      <c r="N148" s="282">
        <f t="shared" si="41"/>
        <v>0.25</v>
      </c>
      <c r="O148" s="282">
        <f t="shared" si="42"/>
        <v>0.66</v>
      </c>
      <c r="P148">
        <f t="shared" si="43"/>
        <v>18.940000000000001</v>
      </c>
      <c r="Q148">
        <f t="shared" si="44"/>
        <v>55.999999999999993</v>
      </c>
      <c r="R148">
        <f t="shared" si="45"/>
        <v>148.02000000000004</v>
      </c>
      <c r="S148">
        <f t="shared" si="46"/>
        <v>222.96000000000004</v>
      </c>
      <c r="T148" s="326">
        <f t="shared" si="47"/>
        <v>1</v>
      </c>
      <c r="V148" t="s">
        <v>95</v>
      </c>
      <c r="W148" s="342">
        <v>8.4947972730534616E-2</v>
      </c>
      <c r="X148" s="342">
        <v>0.2511661284535342</v>
      </c>
      <c r="Y148" s="342">
        <v>0.66388589881593119</v>
      </c>
      <c r="Z148">
        <v>12.7</v>
      </c>
      <c r="AA148">
        <v>55.489999999999988</v>
      </c>
      <c r="AB148">
        <v>157.77000000000001</v>
      </c>
      <c r="AC148">
        <v>225.95999999999998</v>
      </c>
    </row>
    <row r="149" spans="1:29" ht="15.75" thickBot="1" x14ac:dyDescent="0.3">
      <c r="A149" s="229" t="s">
        <v>3</v>
      </c>
      <c r="B149" s="229">
        <v>46.83</v>
      </c>
      <c r="C149" s="302">
        <v>0.13088683305849799</v>
      </c>
      <c r="D149" s="229">
        <v>151.89999999999998</v>
      </c>
      <c r="E149" s="344">
        <v>0.42455071410603978</v>
      </c>
      <c r="F149" s="229">
        <v>159.06000000000003</v>
      </c>
      <c r="G149" s="302">
        <v>0.4445624528354622</v>
      </c>
      <c r="H149" s="229">
        <v>357.79</v>
      </c>
      <c r="I149" s="231">
        <v>1</v>
      </c>
      <c r="L149" s="22" t="s">
        <v>3</v>
      </c>
      <c r="M149" s="282">
        <f t="shared" si="40"/>
        <v>0.13</v>
      </c>
      <c r="N149" s="328">
        <v>0.43</v>
      </c>
      <c r="O149" s="282">
        <f t="shared" si="42"/>
        <v>0.44</v>
      </c>
      <c r="P149">
        <f t="shared" si="43"/>
        <v>46.83</v>
      </c>
      <c r="Q149">
        <f t="shared" si="44"/>
        <v>151.89999999999998</v>
      </c>
      <c r="R149">
        <f t="shared" si="45"/>
        <v>159.06000000000003</v>
      </c>
      <c r="S149">
        <f t="shared" si="46"/>
        <v>357.79</v>
      </c>
      <c r="T149" s="326">
        <f t="shared" si="47"/>
        <v>1</v>
      </c>
      <c r="V149" t="s">
        <v>3</v>
      </c>
      <c r="W149" s="342">
        <v>0.13088683305849799</v>
      </c>
      <c r="X149" s="342">
        <v>0.42455071410603978</v>
      </c>
      <c r="Y149" s="342">
        <v>0.4445624528354622</v>
      </c>
      <c r="Z149">
        <v>82.690000000000012</v>
      </c>
      <c r="AA149">
        <v>110.19999999999997</v>
      </c>
      <c r="AB149">
        <v>168.05</v>
      </c>
      <c r="AC149">
        <v>360.93999999999994</v>
      </c>
    </row>
    <row r="152" spans="1:29" ht="33.75" x14ac:dyDescent="0.5">
      <c r="A152" s="34" t="s">
        <v>183</v>
      </c>
      <c r="L152" s="34" t="s">
        <v>105</v>
      </c>
      <c r="M152" s="22"/>
      <c r="N152" s="22"/>
      <c r="O152" s="22"/>
      <c r="P152" s="22"/>
      <c r="Q152" s="22"/>
      <c r="R152" s="22"/>
      <c r="S152" s="22"/>
    </row>
    <row r="153" spans="1:29" ht="15.75" thickBot="1" x14ac:dyDescent="0.3">
      <c r="L153" s="22" t="s">
        <v>72</v>
      </c>
      <c r="M153" s="22" t="s">
        <v>183</v>
      </c>
      <c r="N153" s="22"/>
      <c r="O153" s="22"/>
      <c r="P153" s="22"/>
      <c r="Q153" s="22"/>
      <c r="R153" s="22"/>
      <c r="S153" s="22"/>
    </row>
    <row r="154" spans="1:29" ht="15.75" thickBot="1" x14ac:dyDescent="0.3">
      <c r="A154" s="222"/>
      <c r="B154" s="222" t="s">
        <v>170</v>
      </c>
      <c r="C154" s="300" t="s">
        <v>86</v>
      </c>
      <c r="D154" s="222"/>
      <c r="E154" s="300"/>
      <c r="F154" s="222"/>
      <c r="G154" s="300"/>
      <c r="H154" s="222"/>
      <c r="I154" s="222"/>
      <c r="N154" s="22"/>
      <c r="O154" s="22"/>
      <c r="P154" s="22"/>
      <c r="Q154" s="22"/>
      <c r="R154" s="22"/>
      <c r="S154" s="22"/>
    </row>
    <row r="155" spans="1:29" ht="16.5" thickTop="1" thickBot="1" x14ac:dyDescent="0.3">
      <c r="A155" s="223"/>
      <c r="B155" s="223" t="s">
        <v>0</v>
      </c>
      <c r="C155" s="301"/>
      <c r="D155" s="223" t="s">
        <v>1</v>
      </c>
      <c r="E155" s="301"/>
      <c r="F155" s="223" t="s">
        <v>2</v>
      </c>
      <c r="G155" s="301"/>
      <c r="H155" s="223" t="s">
        <v>174</v>
      </c>
      <c r="I155" s="223" t="s">
        <v>172</v>
      </c>
      <c r="L155" s="36" t="s">
        <v>75</v>
      </c>
      <c r="M155" s="36" t="s">
        <v>74</v>
      </c>
      <c r="N155" s="36"/>
      <c r="O155" s="36"/>
      <c r="P155" s="22"/>
      <c r="Q155" s="22"/>
      <c r="R155" s="22"/>
      <c r="S155" s="22"/>
    </row>
    <row r="156" spans="1:29" ht="15.75" thickTop="1" x14ac:dyDescent="0.25">
      <c r="A156" s="223" t="s">
        <v>56</v>
      </c>
      <c r="B156" s="223" t="s">
        <v>175</v>
      </c>
      <c r="C156" s="301" t="s">
        <v>75</v>
      </c>
      <c r="D156" s="223" t="s">
        <v>175</v>
      </c>
      <c r="E156" s="301" t="s">
        <v>75</v>
      </c>
      <c r="F156" s="223" t="s">
        <v>175</v>
      </c>
      <c r="G156" s="301" t="s">
        <v>75</v>
      </c>
      <c r="H156" s="223"/>
      <c r="I156" s="223"/>
      <c r="L156" s="36" t="s">
        <v>56</v>
      </c>
      <c r="M156" s="36" t="s">
        <v>0</v>
      </c>
      <c r="N156" s="36" t="s">
        <v>1</v>
      </c>
      <c r="O156" s="36" t="s">
        <v>2</v>
      </c>
      <c r="P156" s="36" t="s">
        <v>76</v>
      </c>
      <c r="Q156" s="36" t="s">
        <v>77</v>
      </c>
      <c r="R156" s="36" t="s">
        <v>78</v>
      </c>
      <c r="S156" s="36" t="s">
        <v>79</v>
      </c>
    </row>
    <row r="157" spans="1:29" x14ac:dyDescent="0.25">
      <c r="A157" s="224">
        <v>1</v>
      </c>
      <c r="B157" s="339">
        <v>1.7800000000000002</v>
      </c>
      <c r="C157" s="340">
        <v>5.5677197372536749E-2</v>
      </c>
      <c r="D157" s="339">
        <v>7.16</v>
      </c>
      <c r="E157" s="340">
        <v>0.22395996246481073</v>
      </c>
      <c r="F157" s="339">
        <v>23.030000000000005</v>
      </c>
      <c r="G157" s="340">
        <v>0.72036284016265251</v>
      </c>
      <c r="H157" s="339">
        <v>31.970000000000006</v>
      </c>
      <c r="I157" s="341">
        <v>1</v>
      </c>
      <c r="L157" s="22" t="s">
        <v>33</v>
      </c>
      <c r="M157" s="282">
        <f>ROUND($C157,2)</f>
        <v>0.06</v>
      </c>
      <c r="N157" s="282">
        <f>ROUND($E157,2)</f>
        <v>0.22</v>
      </c>
      <c r="O157" s="282">
        <f>ROUND($G157,2)</f>
        <v>0.72</v>
      </c>
      <c r="P157">
        <f>+B157</f>
        <v>1.7800000000000002</v>
      </c>
      <c r="Q157">
        <f>+D157</f>
        <v>7.16</v>
      </c>
      <c r="R157">
        <f>+F157</f>
        <v>23.030000000000005</v>
      </c>
      <c r="S157">
        <f>+H157</f>
        <v>31.970000000000006</v>
      </c>
      <c r="T157" s="326">
        <f>SUM(M157:O157)</f>
        <v>1</v>
      </c>
    </row>
    <row r="158" spans="1:29" x14ac:dyDescent="0.25">
      <c r="A158" s="224">
        <v>2</v>
      </c>
      <c r="B158" s="339">
        <v>6.5099999999999989</v>
      </c>
      <c r="C158" s="340">
        <v>0.10680885972108284</v>
      </c>
      <c r="D158" s="339">
        <v>25.66</v>
      </c>
      <c r="E158" s="340">
        <v>0.42100082034454467</v>
      </c>
      <c r="F158" s="339">
        <v>28.779999999999998</v>
      </c>
      <c r="G158" s="340">
        <v>0.47219031993437238</v>
      </c>
      <c r="H158" s="339">
        <v>60.95</v>
      </c>
      <c r="I158" s="341">
        <v>1</v>
      </c>
      <c r="L158" s="22" t="s">
        <v>34</v>
      </c>
      <c r="M158" s="282">
        <f t="shared" ref="M158:M165" si="48">ROUND($C158,2)</f>
        <v>0.11</v>
      </c>
      <c r="N158" s="282">
        <f t="shared" ref="N158:N165" si="49">ROUND($E158,2)</f>
        <v>0.42</v>
      </c>
      <c r="O158" s="282">
        <f t="shared" ref="O158:O165" si="50">ROUND($G158,2)</f>
        <v>0.47</v>
      </c>
      <c r="P158">
        <f t="shared" ref="P158:P165" si="51">+B158</f>
        <v>6.5099999999999989</v>
      </c>
      <c r="Q158">
        <f t="shared" ref="Q158:Q165" si="52">+D158</f>
        <v>25.66</v>
      </c>
      <c r="R158">
        <f t="shared" ref="R158:R165" si="53">+F158</f>
        <v>28.779999999999998</v>
      </c>
      <c r="S158">
        <f t="shared" ref="S158:S165" si="54">+H158</f>
        <v>60.95</v>
      </c>
      <c r="T158" s="326">
        <f t="shared" ref="T158:T165" si="55">SUM(M158:O158)</f>
        <v>1</v>
      </c>
    </row>
    <row r="159" spans="1:29" x14ac:dyDescent="0.25">
      <c r="A159" s="224">
        <v>3</v>
      </c>
      <c r="B159" s="339">
        <v>0.75</v>
      </c>
      <c r="C159" s="343">
        <v>1.6066838046272493E-2</v>
      </c>
      <c r="D159" s="339">
        <v>18.979999999999997</v>
      </c>
      <c r="E159" s="340">
        <v>0.40659811482433583</v>
      </c>
      <c r="F159" s="339">
        <v>26.950000000000003</v>
      </c>
      <c r="G159" s="340">
        <v>0.57733504712939165</v>
      </c>
      <c r="H159" s="339">
        <v>46.68</v>
      </c>
      <c r="I159" s="341">
        <v>1</v>
      </c>
      <c r="L159" s="22" t="s">
        <v>53</v>
      </c>
      <c r="M159" s="328">
        <v>0.01</v>
      </c>
      <c r="N159" s="282">
        <f t="shared" si="49"/>
        <v>0.41</v>
      </c>
      <c r="O159" s="282">
        <f t="shared" si="50"/>
        <v>0.57999999999999996</v>
      </c>
      <c r="P159">
        <f t="shared" si="51"/>
        <v>0.75</v>
      </c>
      <c r="Q159">
        <f t="shared" si="52"/>
        <v>18.979999999999997</v>
      </c>
      <c r="R159">
        <f t="shared" si="53"/>
        <v>26.950000000000003</v>
      </c>
      <c r="S159">
        <f t="shared" si="54"/>
        <v>46.68</v>
      </c>
      <c r="T159" s="326">
        <f t="shared" si="55"/>
        <v>1</v>
      </c>
    </row>
    <row r="160" spans="1:29" x14ac:dyDescent="0.25">
      <c r="A160" s="224">
        <v>4</v>
      </c>
      <c r="B160">
        <v>0.36</v>
      </c>
      <c r="C160" s="277">
        <v>4.2704626334519574E-2</v>
      </c>
      <c r="D160">
        <v>2.6699999999999995</v>
      </c>
      <c r="E160" s="277">
        <v>0.31672597864768676</v>
      </c>
      <c r="F160">
        <v>5.3999999999999995</v>
      </c>
      <c r="G160" s="277">
        <v>0.64056939501779353</v>
      </c>
      <c r="H160">
        <v>8.43</v>
      </c>
      <c r="I160" s="211">
        <v>1</v>
      </c>
      <c r="L160" s="22" t="s">
        <v>54</v>
      </c>
      <c r="M160" s="282">
        <f t="shared" si="48"/>
        <v>0.04</v>
      </c>
      <c r="N160" s="282">
        <f t="shared" si="49"/>
        <v>0.32</v>
      </c>
      <c r="O160" s="282">
        <f t="shared" si="50"/>
        <v>0.64</v>
      </c>
      <c r="P160">
        <f t="shared" si="51"/>
        <v>0.36</v>
      </c>
      <c r="Q160">
        <f t="shared" si="52"/>
        <v>2.6699999999999995</v>
      </c>
      <c r="R160">
        <f t="shared" si="53"/>
        <v>5.3999999999999995</v>
      </c>
      <c r="S160">
        <f t="shared" si="54"/>
        <v>8.43</v>
      </c>
      <c r="T160" s="326">
        <f t="shared" si="55"/>
        <v>1</v>
      </c>
    </row>
    <row r="161" spans="1:29" x14ac:dyDescent="0.25">
      <c r="A161" s="224">
        <v>5</v>
      </c>
      <c r="B161" s="339">
        <v>25.69</v>
      </c>
      <c r="C161" s="343">
        <v>0.14594932394046128</v>
      </c>
      <c r="D161" s="339">
        <v>82.370000000000019</v>
      </c>
      <c r="E161" s="340">
        <v>0.467958186569708</v>
      </c>
      <c r="F161" s="339">
        <v>67.960000000000008</v>
      </c>
      <c r="G161" s="340">
        <v>0.38609248948983066</v>
      </c>
      <c r="H161" s="339">
        <v>176.02000000000004</v>
      </c>
      <c r="I161" s="341">
        <v>1</v>
      </c>
      <c r="L161" s="22" t="s">
        <v>35</v>
      </c>
      <c r="M161" s="328">
        <v>0.14000000000000001</v>
      </c>
      <c r="N161" s="282">
        <f t="shared" si="49"/>
        <v>0.47</v>
      </c>
      <c r="O161" s="282">
        <f t="shared" si="50"/>
        <v>0.39</v>
      </c>
      <c r="P161">
        <f t="shared" si="51"/>
        <v>25.69</v>
      </c>
      <c r="Q161">
        <f t="shared" si="52"/>
        <v>82.370000000000019</v>
      </c>
      <c r="R161">
        <f t="shared" si="53"/>
        <v>67.960000000000008</v>
      </c>
      <c r="S161">
        <f t="shared" si="54"/>
        <v>176.02000000000004</v>
      </c>
      <c r="T161" s="326">
        <f t="shared" si="55"/>
        <v>1</v>
      </c>
    </row>
    <row r="162" spans="1:29" x14ac:dyDescent="0.25">
      <c r="A162" s="224">
        <v>11</v>
      </c>
      <c r="B162">
        <v>11.09</v>
      </c>
      <c r="C162" s="277">
        <v>0.12872896111433546</v>
      </c>
      <c r="D162">
        <v>41.410000000000004</v>
      </c>
      <c r="E162" s="277">
        <v>0.48067324434126535</v>
      </c>
      <c r="F162">
        <v>33.649999999999991</v>
      </c>
      <c r="G162" s="277">
        <v>0.39059779454439925</v>
      </c>
      <c r="H162">
        <v>86.149999999999991</v>
      </c>
      <c r="I162" s="211">
        <v>1</v>
      </c>
      <c r="L162" s="22" t="s">
        <v>41</v>
      </c>
      <c r="M162" s="282">
        <f t="shared" si="48"/>
        <v>0.13</v>
      </c>
      <c r="N162" s="282">
        <f t="shared" si="49"/>
        <v>0.48</v>
      </c>
      <c r="O162" s="282">
        <f t="shared" si="50"/>
        <v>0.39</v>
      </c>
      <c r="P162">
        <f t="shared" si="51"/>
        <v>11.09</v>
      </c>
      <c r="Q162">
        <f t="shared" si="52"/>
        <v>41.410000000000004</v>
      </c>
      <c r="R162">
        <f t="shared" si="53"/>
        <v>33.649999999999991</v>
      </c>
      <c r="S162">
        <f t="shared" si="54"/>
        <v>86.149999999999991</v>
      </c>
      <c r="T162" s="326">
        <f t="shared" si="55"/>
        <v>1</v>
      </c>
    </row>
    <row r="163" spans="1:29" x14ac:dyDescent="0.25">
      <c r="A163" s="224">
        <v>19</v>
      </c>
      <c r="B163" s="339">
        <v>12.770000000000001</v>
      </c>
      <c r="C163" s="340">
        <v>6.2383976551050296E-2</v>
      </c>
      <c r="D163" s="339">
        <v>81.330000000000027</v>
      </c>
      <c r="E163" s="340">
        <v>0.39731314118221783</v>
      </c>
      <c r="F163" s="339">
        <v>110.60000000000007</v>
      </c>
      <c r="G163" s="340">
        <v>0.54030288226673184</v>
      </c>
      <c r="H163" s="339">
        <v>204.7000000000001</v>
      </c>
      <c r="I163" s="341">
        <v>1</v>
      </c>
      <c r="L163" s="22" t="s">
        <v>55</v>
      </c>
      <c r="M163" s="282">
        <f t="shared" si="48"/>
        <v>0.06</v>
      </c>
      <c r="N163" s="282">
        <f t="shared" si="49"/>
        <v>0.4</v>
      </c>
      <c r="O163" s="282">
        <f t="shared" si="50"/>
        <v>0.54</v>
      </c>
      <c r="P163">
        <f t="shared" si="51"/>
        <v>12.770000000000001</v>
      </c>
      <c r="Q163">
        <f t="shared" si="52"/>
        <v>81.330000000000027</v>
      </c>
      <c r="R163">
        <f t="shared" si="53"/>
        <v>110.60000000000007</v>
      </c>
      <c r="S163">
        <f t="shared" si="54"/>
        <v>204.7000000000001</v>
      </c>
      <c r="T163" s="326">
        <f t="shared" si="55"/>
        <v>1</v>
      </c>
    </row>
    <row r="164" spans="1:29" x14ac:dyDescent="0.25">
      <c r="A164" s="224">
        <v>20</v>
      </c>
      <c r="B164" s="339">
        <v>9.379999999999999</v>
      </c>
      <c r="C164" s="277">
        <v>6.9848834611661317E-2</v>
      </c>
      <c r="D164" s="339">
        <v>57.02</v>
      </c>
      <c r="E164" s="340">
        <v>0.42460347010201799</v>
      </c>
      <c r="F164" s="339">
        <v>67.890000000000015</v>
      </c>
      <c r="G164" s="340">
        <v>0.50554769528632071</v>
      </c>
      <c r="H164" s="339">
        <v>134.29000000000002</v>
      </c>
      <c r="I164" s="341">
        <v>1</v>
      </c>
      <c r="L164" s="22" t="s">
        <v>95</v>
      </c>
      <c r="M164" s="282">
        <f t="shared" si="48"/>
        <v>7.0000000000000007E-2</v>
      </c>
      <c r="N164" s="282">
        <f t="shared" si="49"/>
        <v>0.42</v>
      </c>
      <c r="O164" s="282">
        <f t="shared" si="50"/>
        <v>0.51</v>
      </c>
      <c r="P164">
        <f t="shared" si="51"/>
        <v>9.379999999999999</v>
      </c>
      <c r="Q164">
        <f t="shared" si="52"/>
        <v>57.02</v>
      </c>
      <c r="R164">
        <f t="shared" si="53"/>
        <v>67.890000000000015</v>
      </c>
      <c r="S164">
        <f t="shared" si="54"/>
        <v>134.29000000000002</v>
      </c>
      <c r="T164" s="326">
        <f t="shared" si="55"/>
        <v>1</v>
      </c>
    </row>
    <row r="165" spans="1:29" ht="15.75" thickBot="1" x14ac:dyDescent="0.3">
      <c r="A165" s="229" t="s">
        <v>3</v>
      </c>
      <c r="B165" s="229">
        <v>68.330000000000013</v>
      </c>
      <c r="C165" s="302">
        <v>9.1205168248374921E-2</v>
      </c>
      <c r="D165" s="229">
        <v>316.60000000000002</v>
      </c>
      <c r="E165" s="302">
        <v>0.4225897302419947</v>
      </c>
      <c r="F165" s="229">
        <v>364.2600000000001</v>
      </c>
      <c r="G165" s="302">
        <v>0.48620510150963048</v>
      </c>
      <c r="H165" s="229">
        <v>749.19</v>
      </c>
      <c r="I165" s="231">
        <v>1</v>
      </c>
      <c r="L165" s="22" t="s">
        <v>3</v>
      </c>
      <c r="M165" s="282">
        <f t="shared" si="48"/>
        <v>0.09</v>
      </c>
      <c r="N165" s="282">
        <f t="shared" si="49"/>
        <v>0.42</v>
      </c>
      <c r="O165" s="282">
        <f t="shared" si="50"/>
        <v>0.49</v>
      </c>
      <c r="P165">
        <f t="shared" si="51"/>
        <v>68.330000000000013</v>
      </c>
      <c r="Q165">
        <f t="shared" si="52"/>
        <v>316.60000000000002</v>
      </c>
      <c r="R165">
        <f t="shared" si="53"/>
        <v>364.2600000000001</v>
      </c>
      <c r="S165">
        <f t="shared" si="54"/>
        <v>749.19</v>
      </c>
      <c r="T165" s="326">
        <f t="shared" si="55"/>
        <v>1</v>
      </c>
    </row>
    <row r="168" spans="1:29" ht="27" thickBot="1" x14ac:dyDescent="0.45">
      <c r="A168" s="221" t="s">
        <v>178</v>
      </c>
      <c r="L168" s="221" t="s">
        <v>179</v>
      </c>
    </row>
    <row r="169" spans="1:29" ht="16.5" thickTop="1" thickBot="1" x14ac:dyDescent="0.3">
      <c r="L169" s="22" t="s">
        <v>72</v>
      </c>
      <c r="M169" s="22" t="s">
        <v>180</v>
      </c>
      <c r="V169" s="36" t="s">
        <v>56</v>
      </c>
      <c r="W169" s="36" t="s">
        <v>0</v>
      </c>
      <c r="X169" s="36" t="s">
        <v>1</v>
      </c>
      <c r="Y169" s="36" t="s">
        <v>2</v>
      </c>
      <c r="Z169" s="36" t="s">
        <v>76</v>
      </c>
      <c r="AA169" s="36" t="s">
        <v>77</v>
      </c>
      <c r="AB169" s="36" t="s">
        <v>78</v>
      </c>
      <c r="AC169" s="36" t="s">
        <v>79</v>
      </c>
    </row>
    <row r="170" spans="1:29" ht="15.75" thickBot="1" x14ac:dyDescent="0.3">
      <c r="A170" s="222"/>
      <c r="B170" s="222" t="s">
        <v>170</v>
      </c>
      <c r="C170" s="300" t="s">
        <v>86</v>
      </c>
      <c r="D170" s="222"/>
      <c r="E170" s="300"/>
      <c r="F170" s="222"/>
      <c r="G170" s="300"/>
      <c r="H170" s="222"/>
      <c r="I170" s="222"/>
      <c r="N170" s="22"/>
      <c r="O170" s="22"/>
      <c r="P170" s="22"/>
      <c r="Q170" s="22"/>
      <c r="R170" s="22"/>
      <c r="S170" s="22"/>
      <c r="V170" s="22" t="s">
        <v>33</v>
      </c>
      <c r="W170" s="282">
        <v>0.06</v>
      </c>
      <c r="X170" s="282">
        <v>0.24</v>
      </c>
      <c r="Y170" s="282">
        <v>0.7</v>
      </c>
      <c r="Z170">
        <v>1.7800000000000002</v>
      </c>
      <c r="AA170">
        <v>7.78</v>
      </c>
      <c r="AB170">
        <v>22.430000000000003</v>
      </c>
      <c r="AC170">
        <v>31.990000000000002</v>
      </c>
    </row>
    <row r="171" spans="1:29" ht="16.5" thickTop="1" thickBot="1" x14ac:dyDescent="0.3">
      <c r="A171" s="223"/>
      <c r="B171" s="223" t="s">
        <v>0</v>
      </c>
      <c r="C171" s="301"/>
      <c r="D171" s="223" t="s">
        <v>1</v>
      </c>
      <c r="E171" s="301"/>
      <c r="F171" s="223" t="s">
        <v>2</v>
      </c>
      <c r="G171" s="301"/>
      <c r="H171" s="223" t="s">
        <v>174</v>
      </c>
      <c r="I171" s="223" t="s">
        <v>172</v>
      </c>
      <c r="L171" s="36" t="s">
        <v>75</v>
      </c>
      <c r="M171" s="36" t="s">
        <v>74</v>
      </c>
      <c r="N171" s="36"/>
      <c r="O171" s="36"/>
      <c r="P171" s="22"/>
      <c r="Q171" s="22"/>
      <c r="R171" s="22"/>
      <c r="S171" s="22"/>
      <c r="V171" s="22" t="s">
        <v>34</v>
      </c>
      <c r="W171" s="282">
        <v>0.09</v>
      </c>
      <c r="X171" s="283">
        <v>0.44</v>
      </c>
      <c r="Y171" s="282">
        <v>0.47</v>
      </c>
      <c r="Z171">
        <v>5.64</v>
      </c>
      <c r="AA171">
        <v>26.469999999999992</v>
      </c>
      <c r="AB171">
        <v>28.849999999999998</v>
      </c>
      <c r="AC171">
        <v>60.959999999999994</v>
      </c>
    </row>
    <row r="172" spans="1:29" ht="15.75" thickTop="1" x14ac:dyDescent="0.25">
      <c r="A172" s="223" t="s">
        <v>56</v>
      </c>
      <c r="B172" s="223" t="s">
        <v>175</v>
      </c>
      <c r="C172" s="301" t="s">
        <v>75</v>
      </c>
      <c r="D172" s="223" t="s">
        <v>175</v>
      </c>
      <c r="E172" s="301" t="s">
        <v>75</v>
      </c>
      <c r="F172" s="223" t="s">
        <v>175</v>
      </c>
      <c r="G172" s="301" t="s">
        <v>75</v>
      </c>
      <c r="H172" s="223"/>
      <c r="I172" s="223"/>
      <c r="L172" s="36" t="s">
        <v>56</v>
      </c>
      <c r="M172" s="36" t="s">
        <v>0</v>
      </c>
      <c r="N172" s="36" t="s">
        <v>1</v>
      </c>
      <c r="O172" s="36" t="s">
        <v>2</v>
      </c>
      <c r="P172" s="36" t="s">
        <v>76</v>
      </c>
      <c r="Q172" s="36" t="s">
        <v>77</v>
      </c>
      <c r="R172" s="36" t="s">
        <v>78</v>
      </c>
      <c r="S172" s="36" t="s">
        <v>79</v>
      </c>
      <c r="V172" s="22" t="s">
        <v>53</v>
      </c>
      <c r="W172" s="282">
        <v>0.02</v>
      </c>
      <c r="X172" s="282">
        <v>0.43</v>
      </c>
      <c r="Y172" s="282">
        <v>0.55000000000000004</v>
      </c>
      <c r="Z172">
        <v>0.87000000000000011</v>
      </c>
      <c r="AA172">
        <v>20.270000000000003</v>
      </c>
      <c r="AB172">
        <v>25.55</v>
      </c>
      <c r="AC172">
        <v>46.690000000000005</v>
      </c>
    </row>
    <row r="173" spans="1:29" x14ac:dyDescent="0.25">
      <c r="A173" s="224">
        <v>1</v>
      </c>
      <c r="B173" s="339">
        <v>2.4400000000000004</v>
      </c>
      <c r="C173" s="340">
        <v>6.8004459308807136E-2</v>
      </c>
      <c r="D173" s="339">
        <v>7.54</v>
      </c>
      <c r="E173" s="340">
        <v>0.21014492753623187</v>
      </c>
      <c r="F173" s="339">
        <v>25.900000000000002</v>
      </c>
      <c r="G173" s="340">
        <v>0.72185061315496102</v>
      </c>
      <c r="H173" s="339">
        <v>35.880000000000003</v>
      </c>
      <c r="I173" s="341">
        <v>1</v>
      </c>
      <c r="L173" s="22" t="s">
        <v>33</v>
      </c>
      <c r="M173" s="282">
        <f>ROUND($C173,2)</f>
        <v>7.0000000000000007E-2</v>
      </c>
      <c r="N173" s="282">
        <f>ROUND($E173,2)</f>
        <v>0.21</v>
      </c>
      <c r="O173" s="282">
        <f>ROUND($G173,2)</f>
        <v>0.72</v>
      </c>
      <c r="P173">
        <f>+B173</f>
        <v>2.4400000000000004</v>
      </c>
      <c r="Q173">
        <f>+D173</f>
        <v>7.54</v>
      </c>
      <c r="R173">
        <f>+F173</f>
        <v>25.900000000000002</v>
      </c>
      <c r="S173">
        <f>+H173</f>
        <v>35.880000000000003</v>
      </c>
      <c r="T173" s="326">
        <f>SUM(M173:O173)</f>
        <v>1</v>
      </c>
      <c r="V173" s="22" t="s">
        <v>54</v>
      </c>
      <c r="W173" s="282">
        <v>0.04</v>
      </c>
      <c r="X173" s="282">
        <v>0.32</v>
      </c>
      <c r="Y173" s="282">
        <v>0.64</v>
      </c>
      <c r="Z173">
        <v>0.36</v>
      </c>
      <c r="AA173">
        <v>2.6699999999999995</v>
      </c>
      <c r="AB173">
        <v>5.3999999999999995</v>
      </c>
      <c r="AC173">
        <v>8.43</v>
      </c>
    </row>
    <row r="174" spans="1:29" x14ac:dyDescent="0.25">
      <c r="A174" s="224">
        <v>2</v>
      </c>
      <c r="B174" s="339">
        <v>12.670000000000002</v>
      </c>
      <c r="C174" s="340">
        <v>0.17077773284809275</v>
      </c>
      <c r="D174" s="339">
        <v>32.74</v>
      </c>
      <c r="E174" s="340">
        <v>0.44129936649144091</v>
      </c>
      <c r="F174" s="339">
        <v>28.779999999999998</v>
      </c>
      <c r="G174" s="277">
        <v>0.38792290066046636</v>
      </c>
      <c r="H174" s="339">
        <v>74.19</v>
      </c>
      <c r="I174" s="341">
        <v>1</v>
      </c>
      <c r="L174" s="22" t="s">
        <v>34</v>
      </c>
      <c r="M174" s="282">
        <f t="shared" ref="M174:M180" si="56">ROUND($C174,2)</f>
        <v>0.17</v>
      </c>
      <c r="N174" s="282">
        <f t="shared" ref="N174:N181" si="57">ROUND($E174,2)</f>
        <v>0.44</v>
      </c>
      <c r="O174" s="282">
        <f t="shared" ref="O174:O181" si="58">ROUND($G174,2)</f>
        <v>0.39</v>
      </c>
      <c r="P174">
        <f t="shared" ref="P174:P181" si="59">+B174</f>
        <v>12.670000000000002</v>
      </c>
      <c r="Q174">
        <f t="shared" ref="Q174:Q181" si="60">+D174</f>
        <v>32.74</v>
      </c>
      <c r="R174">
        <f t="shared" ref="R174:R181" si="61">+F174</f>
        <v>28.779999999999998</v>
      </c>
      <c r="S174">
        <f t="shared" ref="S174:S181" si="62">+H174</f>
        <v>74.19</v>
      </c>
      <c r="T174" s="326">
        <f t="shared" ref="T174:T181" si="63">SUM(M174:O174)</f>
        <v>1</v>
      </c>
      <c r="V174" s="22" t="s">
        <v>35</v>
      </c>
      <c r="W174" s="282">
        <v>0.06</v>
      </c>
      <c r="X174" s="282">
        <v>0.52</v>
      </c>
      <c r="Y174" s="282">
        <v>0.42</v>
      </c>
      <c r="Z174">
        <v>10.24</v>
      </c>
      <c r="AA174">
        <v>92.310000000000045</v>
      </c>
      <c r="AB174">
        <v>73.510000000000005</v>
      </c>
      <c r="AC174">
        <v>176.06000000000006</v>
      </c>
    </row>
    <row r="175" spans="1:29" x14ac:dyDescent="0.25">
      <c r="A175" s="224">
        <v>3</v>
      </c>
      <c r="B175" s="339">
        <v>10.91</v>
      </c>
      <c r="C175" s="340">
        <v>0.14955448937628513</v>
      </c>
      <c r="D175" s="339">
        <v>33.03</v>
      </c>
      <c r="E175" s="340">
        <v>0.45277587388622342</v>
      </c>
      <c r="F175" s="339">
        <v>29.01</v>
      </c>
      <c r="G175" s="277">
        <v>0.39766963673749145</v>
      </c>
      <c r="H175" s="339">
        <v>72.95</v>
      </c>
      <c r="I175" s="341">
        <v>1</v>
      </c>
      <c r="L175" s="22" t="s">
        <v>53</v>
      </c>
      <c r="M175" s="282">
        <f t="shared" si="56"/>
        <v>0.15</v>
      </c>
      <c r="N175" s="282">
        <f t="shared" si="57"/>
        <v>0.45</v>
      </c>
      <c r="O175" s="282">
        <f t="shared" si="58"/>
        <v>0.4</v>
      </c>
      <c r="P175">
        <f t="shared" si="59"/>
        <v>10.91</v>
      </c>
      <c r="Q175">
        <f t="shared" si="60"/>
        <v>33.03</v>
      </c>
      <c r="R175">
        <f t="shared" si="61"/>
        <v>29.01</v>
      </c>
      <c r="S175">
        <f t="shared" si="62"/>
        <v>72.95</v>
      </c>
      <c r="T175" s="326">
        <f t="shared" si="63"/>
        <v>1</v>
      </c>
      <c r="V175" s="22" t="s">
        <v>41</v>
      </c>
      <c r="W175" s="282">
        <v>0.13</v>
      </c>
      <c r="X175" s="282">
        <v>0.48</v>
      </c>
      <c r="Y175" s="282">
        <v>0.39</v>
      </c>
      <c r="Z175">
        <v>11.09</v>
      </c>
      <c r="AA175">
        <v>41.49</v>
      </c>
      <c r="AB175">
        <v>33.559999999999995</v>
      </c>
      <c r="AC175">
        <v>86.139999999999986</v>
      </c>
    </row>
    <row r="176" spans="1:29" x14ac:dyDescent="0.25">
      <c r="A176" s="224">
        <v>4</v>
      </c>
      <c r="B176">
        <v>0.36</v>
      </c>
      <c r="C176" s="277">
        <v>4.2704626334519574E-2</v>
      </c>
      <c r="D176">
        <v>2.6699999999999995</v>
      </c>
      <c r="E176" s="277">
        <v>0.31672597864768676</v>
      </c>
      <c r="F176">
        <v>5.3999999999999995</v>
      </c>
      <c r="G176" s="277">
        <v>0.64056939501779353</v>
      </c>
      <c r="H176">
        <v>8.43</v>
      </c>
      <c r="I176" s="211">
        <v>1</v>
      </c>
      <c r="L176" s="22" t="s">
        <v>54</v>
      </c>
      <c r="M176" s="282">
        <f t="shared" si="56"/>
        <v>0.04</v>
      </c>
      <c r="N176" s="282">
        <f t="shared" si="57"/>
        <v>0.32</v>
      </c>
      <c r="O176" s="282">
        <f t="shared" si="58"/>
        <v>0.64</v>
      </c>
      <c r="P176">
        <f t="shared" si="59"/>
        <v>0.36</v>
      </c>
      <c r="Q176">
        <f t="shared" si="60"/>
        <v>2.6699999999999995</v>
      </c>
      <c r="R176">
        <f t="shared" si="61"/>
        <v>5.3999999999999995</v>
      </c>
      <c r="S176">
        <f t="shared" si="62"/>
        <v>8.43</v>
      </c>
      <c r="T176" s="326">
        <f t="shared" si="63"/>
        <v>1</v>
      </c>
      <c r="V176" s="22" t="s">
        <v>55</v>
      </c>
      <c r="W176" s="282">
        <v>7.0000000000000007E-2</v>
      </c>
      <c r="X176" s="283">
        <v>0.42</v>
      </c>
      <c r="Y176" s="282">
        <v>0.51</v>
      </c>
      <c r="Z176">
        <v>13.730000000000002</v>
      </c>
      <c r="AA176">
        <v>87.160000000000039</v>
      </c>
      <c r="AB176">
        <v>103.68000000000006</v>
      </c>
      <c r="AC176">
        <v>204.57000000000011</v>
      </c>
    </row>
    <row r="177" spans="1:29" x14ac:dyDescent="0.25">
      <c r="A177" s="224">
        <v>5</v>
      </c>
      <c r="B177" s="339">
        <v>36.490000000000009</v>
      </c>
      <c r="C177" s="340">
        <v>0.15840423684667479</v>
      </c>
      <c r="D177" s="339">
        <v>120.02000000000001</v>
      </c>
      <c r="E177" s="340">
        <v>0.52101059211668688</v>
      </c>
      <c r="F177" s="339">
        <v>73.850000000000023</v>
      </c>
      <c r="G177" s="340">
        <v>0.32058517103663836</v>
      </c>
      <c r="H177" s="339">
        <v>230.36000000000004</v>
      </c>
      <c r="I177" s="341">
        <v>1</v>
      </c>
      <c r="L177" s="22" t="s">
        <v>35</v>
      </c>
      <c r="M177" s="282">
        <f t="shared" si="56"/>
        <v>0.16</v>
      </c>
      <c r="N177" s="282">
        <f t="shared" si="57"/>
        <v>0.52</v>
      </c>
      <c r="O177" s="282">
        <f t="shared" si="58"/>
        <v>0.32</v>
      </c>
      <c r="P177">
        <f t="shared" si="59"/>
        <v>36.490000000000009</v>
      </c>
      <c r="Q177">
        <f t="shared" si="60"/>
        <v>120.02000000000001</v>
      </c>
      <c r="R177">
        <f t="shared" si="61"/>
        <v>73.850000000000023</v>
      </c>
      <c r="S177">
        <f t="shared" si="62"/>
        <v>230.36000000000004</v>
      </c>
      <c r="T177" s="326">
        <f t="shared" si="63"/>
        <v>1</v>
      </c>
      <c r="V177" s="22" t="s">
        <v>95</v>
      </c>
      <c r="W177" s="282">
        <v>0.09</v>
      </c>
      <c r="X177" s="282">
        <v>0.42</v>
      </c>
      <c r="Y177" s="282">
        <v>0.49</v>
      </c>
      <c r="Z177">
        <v>11.62</v>
      </c>
      <c r="AA177">
        <v>53.7</v>
      </c>
      <c r="AB177">
        <v>63.580000000000005</v>
      </c>
      <c r="AC177">
        <v>128.9</v>
      </c>
    </row>
    <row r="178" spans="1:29" x14ac:dyDescent="0.25">
      <c r="A178" s="224">
        <v>11</v>
      </c>
      <c r="B178">
        <v>11.09</v>
      </c>
      <c r="C178" s="277">
        <v>0.11573784178668335</v>
      </c>
      <c r="D178">
        <v>50.860000000000014</v>
      </c>
      <c r="E178" s="277">
        <v>0.53078689208933427</v>
      </c>
      <c r="F178">
        <v>33.86999999999999</v>
      </c>
      <c r="G178" s="277">
        <v>0.35347526612398233</v>
      </c>
      <c r="H178">
        <v>95.820000000000007</v>
      </c>
      <c r="I178" s="211">
        <v>1</v>
      </c>
      <c r="L178" s="22" t="s">
        <v>41</v>
      </c>
      <c r="M178" s="282">
        <f t="shared" si="56"/>
        <v>0.12</v>
      </c>
      <c r="N178" s="282">
        <f t="shared" si="57"/>
        <v>0.53</v>
      </c>
      <c r="O178" s="282">
        <f t="shared" si="58"/>
        <v>0.35</v>
      </c>
      <c r="P178">
        <f t="shared" si="59"/>
        <v>11.09</v>
      </c>
      <c r="Q178">
        <f t="shared" si="60"/>
        <v>50.860000000000014</v>
      </c>
      <c r="R178">
        <f t="shared" si="61"/>
        <v>33.86999999999999</v>
      </c>
      <c r="S178">
        <f t="shared" si="62"/>
        <v>95.820000000000007</v>
      </c>
      <c r="T178" s="326">
        <f t="shared" si="63"/>
        <v>1</v>
      </c>
      <c r="V178" s="22" t="s">
        <v>3</v>
      </c>
      <c r="W178" s="282">
        <v>7.0000000000000007E-2</v>
      </c>
      <c r="X178" s="282">
        <v>0.45</v>
      </c>
      <c r="Y178" s="282">
        <v>0.48</v>
      </c>
      <c r="Z178">
        <v>55.33</v>
      </c>
      <c r="AA178">
        <v>331.85000000000008</v>
      </c>
      <c r="AB178">
        <v>356.56000000000006</v>
      </c>
      <c r="AC178">
        <v>743.74000000000012</v>
      </c>
    </row>
    <row r="179" spans="1:29" x14ac:dyDescent="0.25">
      <c r="A179" s="224">
        <v>19</v>
      </c>
      <c r="B179" s="339">
        <v>12.880000000000003</v>
      </c>
      <c r="C179" s="343">
        <v>5.5493321844032752E-2</v>
      </c>
      <c r="D179" s="339">
        <v>108.61999999999998</v>
      </c>
      <c r="E179" s="340">
        <v>0.46798793623438156</v>
      </c>
      <c r="F179" s="339">
        <v>110.60000000000007</v>
      </c>
      <c r="G179" s="340">
        <v>0.47651874192158578</v>
      </c>
      <c r="H179" s="339">
        <v>232.10000000000002</v>
      </c>
      <c r="I179" s="341">
        <v>1</v>
      </c>
      <c r="L179" s="22" t="s">
        <v>55</v>
      </c>
      <c r="M179" s="328">
        <v>0.05</v>
      </c>
      <c r="N179" s="282">
        <f t="shared" si="57"/>
        <v>0.47</v>
      </c>
      <c r="O179" s="282">
        <f t="shared" si="58"/>
        <v>0.48</v>
      </c>
      <c r="P179">
        <f t="shared" si="59"/>
        <v>12.880000000000003</v>
      </c>
      <c r="Q179">
        <f t="shared" si="60"/>
        <v>108.61999999999998</v>
      </c>
      <c r="R179">
        <f t="shared" si="61"/>
        <v>110.60000000000007</v>
      </c>
      <c r="S179">
        <f t="shared" si="62"/>
        <v>232.10000000000002</v>
      </c>
      <c r="T179" s="326">
        <f t="shared" si="63"/>
        <v>1</v>
      </c>
    </row>
    <row r="180" spans="1:29" x14ac:dyDescent="0.25">
      <c r="A180" s="224">
        <v>20</v>
      </c>
      <c r="B180" s="339">
        <v>28.32</v>
      </c>
      <c r="C180" s="340">
        <v>7.9272218334499628E-2</v>
      </c>
      <c r="D180" s="339">
        <v>113.02</v>
      </c>
      <c r="E180" s="340">
        <v>0.31636109167249815</v>
      </c>
      <c r="F180" s="339">
        <v>215.91000000000011</v>
      </c>
      <c r="G180" s="340">
        <v>0.60436668999300225</v>
      </c>
      <c r="H180" s="339">
        <v>357.25000000000011</v>
      </c>
      <c r="I180" s="341">
        <v>1</v>
      </c>
      <c r="L180" s="22" t="s">
        <v>95</v>
      </c>
      <c r="M180" s="282">
        <f t="shared" si="56"/>
        <v>0.08</v>
      </c>
      <c r="N180" s="282">
        <f t="shared" si="57"/>
        <v>0.32</v>
      </c>
      <c r="O180" s="282">
        <f t="shared" si="58"/>
        <v>0.6</v>
      </c>
      <c r="P180">
        <f t="shared" si="59"/>
        <v>28.32</v>
      </c>
      <c r="Q180">
        <f t="shared" si="60"/>
        <v>113.02</v>
      </c>
      <c r="R180">
        <f t="shared" si="61"/>
        <v>215.91000000000011</v>
      </c>
      <c r="S180">
        <f t="shared" si="62"/>
        <v>357.25000000000011</v>
      </c>
      <c r="T180" s="326">
        <f t="shared" si="63"/>
        <v>1</v>
      </c>
    </row>
    <row r="181" spans="1:29" ht="15.75" thickBot="1" x14ac:dyDescent="0.3">
      <c r="A181" s="229" t="s">
        <v>3</v>
      </c>
      <c r="B181" s="229">
        <v>115.16</v>
      </c>
      <c r="C181" s="344">
        <v>0.1040307864640734</v>
      </c>
      <c r="D181" s="229">
        <v>468.5</v>
      </c>
      <c r="E181" s="302">
        <v>0.42322354514083355</v>
      </c>
      <c r="F181" s="229">
        <v>523.32000000000016</v>
      </c>
      <c r="G181" s="302">
        <v>0.47274566839509302</v>
      </c>
      <c r="H181" s="229">
        <v>1106.9800000000002</v>
      </c>
      <c r="I181" s="231">
        <v>1</v>
      </c>
      <c r="L181" s="22" t="s">
        <v>3</v>
      </c>
      <c r="M181" s="328">
        <v>0.11</v>
      </c>
      <c r="N181" s="282">
        <f t="shared" si="57"/>
        <v>0.42</v>
      </c>
      <c r="O181" s="282">
        <f t="shared" si="58"/>
        <v>0.47</v>
      </c>
      <c r="P181">
        <f t="shared" si="59"/>
        <v>115.16</v>
      </c>
      <c r="Q181">
        <f t="shared" si="60"/>
        <v>468.5</v>
      </c>
      <c r="R181">
        <f t="shared" si="61"/>
        <v>523.32000000000016</v>
      </c>
      <c r="S181">
        <f t="shared" si="62"/>
        <v>1106.9800000000002</v>
      </c>
      <c r="T181" s="326">
        <f t="shared" si="63"/>
        <v>1</v>
      </c>
    </row>
    <row r="184" spans="1:29" ht="26.25" x14ac:dyDescent="0.4">
      <c r="A184" s="221" t="s">
        <v>186</v>
      </c>
      <c r="L184" s="221" t="s">
        <v>187</v>
      </c>
    </row>
    <row r="185" spans="1:29" ht="15.75" thickBot="1" x14ac:dyDescent="0.3">
      <c r="L185" s="22" t="s">
        <v>72</v>
      </c>
      <c r="M185" s="22" t="s">
        <v>188</v>
      </c>
    </row>
    <row r="186" spans="1:29" ht="15.75" thickBot="1" x14ac:dyDescent="0.3">
      <c r="A186" s="222"/>
      <c r="B186" s="222" t="s">
        <v>170</v>
      </c>
      <c r="C186" s="300" t="s">
        <v>86</v>
      </c>
      <c r="D186" s="222"/>
      <c r="E186" s="300"/>
      <c r="F186" s="222"/>
      <c r="G186" s="300"/>
      <c r="H186" s="222"/>
      <c r="I186" s="222"/>
      <c r="N186" s="22"/>
      <c r="O186" s="22"/>
      <c r="P186" s="22"/>
      <c r="Q186" s="22"/>
      <c r="R186" s="22"/>
      <c r="S186" s="22"/>
    </row>
    <row r="187" spans="1:29" ht="31.5" customHeight="1" thickTop="1" thickBot="1" x14ac:dyDescent="0.3">
      <c r="A187" s="223"/>
      <c r="B187" s="345" t="s">
        <v>0</v>
      </c>
      <c r="C187" s="346"/>
      <c r="D187" s="345" t="s">
        <v>1</v>
      </c>
      <c r="E187" s="346"/>
      <c r="F187" s="345" t="s">
        <v>2</v>
      </c>
      <c r="G187" s="301"/>
      <c r="H187" s="223" t="s">
        <v>174</v>
      </c>
      <c r="I187" s="223" t="s">
        <v>172</v>
      </c>
      <c r="L187" s="36" t="s">
        <v>75</v>
      </c>
      <c r="M187" s="36" t="s">
        <v>74</v>
      </c>
      <c r="N187" s="36"/>
      <c r="O187" s="36"/>
      <c r="P187" s="22"/>
      <c r="Q187" s="22"/>
      <c r="R187" s="22"/>
      <c r="S187" s="22"/>
    </row>
    <row r="188" spans="1:29" ht="35.25" customHeight="1" thickTop="1" x14ac:dyDescent="0.25">
      <c r="A188" s="223" t="s">
        <v>56</v>
      </c>
      <c r="B188" s="345" t="s">
        <v>214</v>
      </c>
      <c r="C188" s="346" t="s">
        <v>75</v>
      </c>
      <c r="D188" s="345" t="s">
        <v>214</v>
      </c>
      <c r="E188" s="346" t="s">
        <v>75</v>
      </c>
      <c r="F188" s="345" t="s">
        <v>214</v>
      </c>
      <c r="G188" s="346" t="s">
        <v>75</v>
      </c>
      <c r="H188" s="223"/>
      <c r="I188" s="223"/>
      <c r="L188" s="36" t="s">
        <v>56</v>
      </c>
      <c r="M188" s="36" t="s">
        <v>0</v>
      </c>
      <c r="N188" s="36" t="s">
        <v>1</v>
      </c>
      <c r="O188" s="36" t="s">
        <v>2</v>
      </c>
      <c r="P188" s="36" t="s">
        <v>76</v>
      </c>
      <c r="Q188" s="36" t="s">
        <v>77</v>
      </c>
      <c r="R188" s="36" t="s">
        <v>78</v>
      </c>
      <c r="S188" s="36" t="s">
        <v>79</v>
      </c>
    </row>
    <row r="189" spans="1:29" x14ac:dyDescent="0.25">
      <c r="A189" s="224">
        <v>1</v>
      </c>
      <c r="B189" s="339">
        <v>455.08999999999946</v>
      </c>
      <c r="C189" s="340">
        <v>0.41457156569572085</v>
      </c>
      <c r="D189" s="339">
        <v>497.54000000000036</v>
      </c>
      <c r="E189" s="340">
        <v>0.45815335769926574</v>
      </c>
      <c r="F189" s="339">
        <v>137.90999999999988</v>
      </c>
      <c r="G189" s="340">
        <v>0.12727507660501336</v>
      </c>
      <c r="H189" s="339">
        <v>1090.5399999999997</v>
      </c>
      <c r="I189" s="341">
        <v>1</v>
      </c>
      <c r="L189" s="22" t="s">
        <v>33</v>
      </c>
      <c r="M189" s="282">
        <f>ROUND($C189,2)</f>
        <v>0.41</v>
      </c>
      <c r="N189" s="282">
        <f>ROUND($E189,2)</f>
        <v>0.46</v>
      </c>
      <c r="O189" s="282">
        <f>ROUND($G189,2)</f>
        <v>0.13</v>
      </c>
      <c r="P189">
        <f>+B189</f>
        <v>455.08999999999946</v>
      </c>
      <c r="Q189">
        <f>+D189</f>
        <v>497.54000000000036</v>
      </c>
      <c r="R189">
        <f>+F189</f>
        <v>137.90999999999988</v>
      </c>
      <c r="S189">
        <f>+H189</f>
        <v>1090.5399999999997</v>
      </c>
      <c r="T189" s="326">
        <f>SUM(M189:O189)</f>
        <v>1</v>
      </c>
    </row>
    <row r="190" spans="1:29" x14ac:dyDescent="0.25">
      <c r="A190" s="224">
        <v>2</v>
      </c>
      <c r="B190" s="339">
        <v>215.3</v>
      </c>
      <c r="C190" s="340">
        <v>0.38982454190057997</v>
      </c>
      <c r="D190" s="339">
        <v>278.70999999999975</v>
      </c>
      <c r="E190" s="277">
        <v>0.51118151668426792</v>
      </c>
      <c r="F190" s="339">
        <v>53.430000000000049</v>
      </c>
      <c r="G190" s="340">
        <v>9.8993941415152109E-2</v>
      </c>
      <c r="H190" s="339">
        <v>547.43999999999983</v>
      </c>
      <c r="I190" s="341">
        <v>1</v>
      </c>
      <c r="L190" s="22" t="s">
        <v>34</v>
      </c>
      <c r="M190" s="282">
        <f t="shared" ref="M190:M208" si="64">ROUND($C190,2)</f>
        <v>0.39</v>
      </c>
      <c r="N190" s="282">
        <f t="shared" ref="N190:N209" si="65">ROUND($E190,2)</f>
        <v>0.51</v>
      </c>
      <c r="O190" s="282">
        <f t="shared" ref="O190:O209" si="66">ROUND($G190,2)</f>
        <v>0.1</v>
      </c>
      <c r="P190">
        <f t="shared" ref="P190:P209" si="67">+B190</f>
        <v>215.3</v>
      </c>
      <c r="Q190">
        <f t="shared" ref="Q190:Q209" si="68">+D190</f>
        <v>278.70999999999975</v>
      </c>
      <c r="R190">
        <f t="shared" ref="R190:R209" si="69">+F190</f>
        <v>53.430000000000049</v>
      </c>
      <c r="S190">
        <f t="shared" ref="S190:S209" si="70">+H190</f>
        <v>547.43999999999983</v>
      </c>
      <c r="T190" s="326">
        <f t="shared" ref="T190:T209" si="71">SUM(M190:O190)</f>
        <v>1</v>
      </c>
    </row>
    <row r="191" spans="1:29" x14ac:dyDescent="0.25">
      <c r="A191" s="224">
        <v>3</v>
      </c>
      <c r="B191" s="339">
        <v>161.57000000000011</v>
      </c>
      <c r="C191" s="340">
        <v>0.45855070802040965</v>
      </c>
      <c r="D191" s="339">
        <v>143.62999999999985</v>
      </c>
      <c r="E191" s="277">
        <v>0.41056584303158827</v>
      </c>
      <c r="F191" s="339">
        <v>45.760000000000012</v>
      </c>
      <c r="G191" s="340">
        <v>0.13088344894800208</v>
      </c>
      <c r="H191" s="339">
        <v>350.95999999999992</v>
      </c>
      <c r="I191" s="341">
        <v>1</v>
      </c>
      <c r="L191" s="22" t="s">
        <v>53</v>
      </c>
      <c r="M191" s="282">
        <f t="shared" si="64"/>
        <v>0.46</v>
      </c>
      <c r="N191" s="282">
        <f t="shared" si="65"/>
        <v>0.41</v>
      </c>
      <c r="O191" s="282">
        <f t="shared" si="66"/>
        <v>0.13</v>
      </c>
      <c r="P191">
        <f t="shared" si="67"/>
        <v>161.57000000000011</v>
      </c>
      <c r="Q191">
        <f t="shared" si="68"/>
        <v>143.62999999999985</v>
      </c>
      <c r="R191">
        <f t="shared" si="69"/>
        <v>45.760000000000012</v>
      </c>
      <c r="S191">
        <f t="shared" si="70"/>
        <v>350.95999999999992</v>
      </c>
      <c r="T191" s="326">
        <f t="shared" si="71"/>
        <v>1</v>
      </c>
    </row>
    <row r="192" spans="1:29" x14ac:dyDescent="0.25">
      <c r="A192" s="224">
        <v>4</v>
      </c>
      <c r="B192">
        <v>266.29000000000241</v>
      </c>
      <c r="C192" s="330">
        <v>0.45441312463609385</v>
      </c>
      <c r="D192">
        <v>235.48000000000135</v>
      </c>
      <c r="E192" s="277">
        <v>0.40189060519916397</v>
      </c>
      <c r="F192">
        <v>83.910000000000039</v>
      </c>
      <c r="G192" s="277">
        <v>0.14369627016474207</v>
      </c>
      <c r="H192">
        <v>585.68000000000382</v>
      </c>
      <c r="I192" s="211">
        <v>1</v>
      </c>
      <c r="L192" s="22" t="s">
        <v>54</v>
      </c>
      <c r="M192" s="328">
        <v>0.46</v>
      </c>
      <c r="N192" s="282">
        <f t="shared" si="65"/>
        <v>0.4</v>
      </c>
      <c r="O192" s="282">
        <f t="shared" si="66"/>
        <v>0.14000000000000001</v>
      </c>
      <c r="P192">
        <f t="shared" si="67"/>
        <v>266.29000000000241</v>
      </c>
      <c r="Q192">
        <f t="shared" si="68"/>
        <v>235.48000000000135</v>
      </c>
      <c r="R192">
        <f t="shared" si="69"/>
        <v>83.910000000000039</v>
      </c>
      <c r="S192">
        <f t="shared" si="70"/>
        <v>585.68000000000382</v>
      </c>
      <c r="T192" s="326">
        <f t="shared" si="71"/>
        <v>1</v>
      </c>
    </row>
    <row r="193" spans="1:29" x14ac:dyDescent="0.25">
      <c r="A193" s="224">
        <v>5</v>
      </c>
      <c r="B193" s="339">
        <v>222.00000000000057</v>
      </c>
      <c r="C193" s="343">
        <v>0.28512614664145003</v>
      </c>
      <c r="D193" s="339">
        <v>292.34000000000037</v>
      </c>
      <c r="E193" s="277">
        <v>0.37587968144917394</v>
      </c>
      <c r="F193" s="339">
        <v>263.4900000000016</v>
      </c>
      <c r="G193" s="340">
        <v>0.33899417190937609</v>
      </c>
      <c r="H193" s="339">
        <v>777.83000000000254</v>
      </c>
      <c r="I193" s="341">
        <v>1</v>
      </c>
      <c r="L193" s="22" t="s">
        <v>35</v>
      </c>
      <c r="M193" s="328">
        <v>0.28000000000000003</v>
      </c>
      <c r="N193" s="282">
        <f t="shared" si="65"/>
        <v>0.38</v>
      </c>
      <c r="O193" s="282">
        <f t="shared" si="66"/>
        <v>0.34</v>
      </c>
      <c r="P193">
        <f t="shared" si="67"/>
        <v>222.00000000000057</v>
      </c>
      <c r="Q193">
        <f t="shared" si="68"/>
        <v>292.34000000000037</v>
      </c>
      <c r="R193">
        <f t="shared" si="69"/>
        <v>263.4900000000016</v>
      </c>
      <c r="S193">
        <f t="shared" si="70"/>
        <v>777.83000000000254</v>
      </c>
      <c r="T193" s="326">
        <f t="shared" si="71"/>
        <v>1</v>
      </c>
    </row>
    <row r="194" spans="1:29" x14ac:dyDescent="0.25">
      <c r="A194" s="224">
        <v>6</v>
      </c>
      <c r="B194">
        <v>221.36000000000041</v>
      </c>
      <c r="C194" s="277">
        <v>0.70009240671701289</v>
      </c>
      <c r="D194">
        <v>83.139999999999944</v>
      </c>
      <c r="E194" s="277">
        <v>0.26447439696651004</v>
      </c>
      <c r="F194">
        <v>11.12</v>
      </c>
      <c r="G194" s="277">
        <v>3.5433196316477018E-2</v>
      </c>
      <c r="H194">
        <v>315.62000000000035</v>
      </c>
      <c r="I194" s="211">
        <v>1</v>
      </c>
      <c r="L194" s="22" t="s">
        <v>36</v>
      </c>
      <c r="M194" s="282">
        <f t="shared" si="64"/>
        <v>0.7</v>
      </c>
      <c r="N194" s="282">
        <f t="shared" si="65"/>
        <v>0.26</v>
      </c>
      <c r="O194" s="282">
        <f t="shared" si="66"/>
        <v>0.04</v>
      </c>
      <c r="P194">
        <f t="shared" si="67"/>
        <v>221.36000000000041</v>
      </c>
      <c r="Q194">
        <f t="shared" si="68"/>
        <v>83.139999999999944</v>
      </c>
      <c r="R194">
        <f t="shared" si="69"/>
        <v>11.12</v>
      </c>
      <c r="S194">
        <f t="shared" si="70"/>
        <v>315.62000000000035</v>
      </c>
      <c r="T194" s="326">
        <f t="shared" si="71"/>
        <v>1</v>
      </c>
    </row>
    <row r="195" spans="1:29" x14ac:dyDescent="0.25">
      <c r="A195" s="224">
        <v>7</v>
      </c>
      <c r="B195">
        <v>387.400000000001</v>
      </c>
      <c r="C195" s="277">
        <v>0.5583108949303689</v>
      </c>
      <c r="D195">
        <v>179.37000000000009</v>
      </c>
      <c r="E195" s="277">
        <v>0.25944584382871516</v>
      </c>
      <c r="F195">
        <v>125.9800000000001</v>
      </c>
      <c r="G195" s="277">
        <v>0.18224326124091597</v>
      </c>
      <c r="H195">
        <v>692.75000000000125</v>
      </c>
      <c r="I195" s="211">
        <v>1</v>
      </c>
      <c r="L195" s="22" t="s">
        <v>37</v>
      </c>
      <c r="M195" s="282">
        <f t="shared" si="64"/>
        <v>0.56000000000000005</v>
      </c>
      <c r="N195" s="282">
        <f t="shared" si="65"/>
        <v>0.26</v>
      </c>
      <c r="O195" s="282">
        <f t="shared" si="66"/>
        <v>0.18</v>
      </c>
      <c r="P195">
        <f t="shared" si="67"/>
        <v>387.400000000001</v>
      </c>
      <c r="Q195">
        <f t="shared" si="68"/>
        <v>179.37000000000009</v>
      </c>
      <c r="R195">
        <f t="shared" si="69"/>
        <v>125.9800000000001</v>
      </c>
      <c r="S195">
        <f t="shared" si="70"/>
        <v>692.75000000000125</v>
      </c>
      <c r="T195" s="326">
        <f t="shared" si="71"/>
        <v>1</v>
      </c>
    </row>
    <row r="196" spans="1:29" ht="15.75" thickBot="1" x14ac:dyDescent="0.3">
      <c r="A196" s="224">
        <v>8</v>
      </c>
      <c r="B196">
        <v>833.39999999998815</v>
      </c>
      <c r="C196" s="277">
        <v>0.58415196897205413</v>
      </c>
      <c r="D196">
        <v>394.5799999999997</v>
      </c>
      <c r="E196" s="277">
        <v>0.27799875435269011</v>
      </c>
      <c r="F196">
        <v>195.07000000000085</v>
      </c>
      <c r="G196" s="277">
        <v>0.13784927667525579</v>
      </c>
      <c r="H196">
        <v>1423.0499999999886</v>
      </c>
      <c r="I196" s="211">
        <v>1</v>
      </c>
      <c r="L196" s="22" t="s">
        <v>38</v>
      </c>
      <c r="M196" s="282">
        <f t="shared" si="64"/>
        <v>0.57999999999999996</v>
      </c>
      <c r="N196" s="282">
        <f t="shared" si="65"/>
        <v>0.28000000000000003</v>
      </c>
      <c r="O196" s="282">
        <f t="shared" si="66"/>
        <v>0.14000000000000001</v>
      </c>
      <c r="P196">
        <f t="shared" si="67"/>
        <v>833.39999999998815</v>
      </c>
      <c r="Q196">
        <f t="shared" si="68"/>
        <v>394.5799999999997</v>
      </c>
      <c r="R196">
        <f t="shared" si="69"/>
        <v>195.07000000000085</v>
      </c>
      <c r="S196">
        <f t="shared" si="70"/>
        <v>1423.0499999999886</v>
      </c>
      <c r="T196" s="326">
        <f t="shared" si="71"/>
        <v>1</v>
      </c>
    </row>
    <row r="197" spans="1:29" ht="15.75" thickTop="1" x14ac:dyDescent="0.25">
      <c r="A197" s="224">
        <v>9</v>
      </c>
      <c r="B197">
        <v>409.0199999999997</v>
      </c>
      <c r="C197" s="277">
        <v>0.50913562895291653</v>
      </c>
      <c r="D197">
        <v>311.07999999999936</v>
      </c>
      <c r="E197" s="277">
        <v>0.38728541311113307</v>
      </c>
      <c r="F197">
        <v>82.61</v>
      </c>
      <c r="G197" s="277">
        <v>0.10357895793595033</v>
      </c>
      <c r="H197">
        <v>802.70999999999901</v>
      </c>
      <c r="I197" s="211">
        <v>1</v>
      </c>
      <c r="L197" s="22" t="s">
        <v>39</v>
      </c>
      <c r="M197" s="282">
        <f t="shared" si="64"/>
        <v>0.51</v>
      </c>
      <c r="N197" s="282">
        <f t="shared" si="65"/>
        <v>0.39</v>
      </c>
      <c r="O197" s="282">
        <f t="shared" si="66"/>
        <v>0.1</v>
      </c>
      <c r="P197">
        <f t="shared" si="67"/>
        <v>409.0199999999997</v>
      </c>
      <c r="Q197">
        <f t="shared" si="68"/>
        <v>311.07999999999936</v>
      </c>
      <c r="R197">
        <f t="shared" si="69"/>
        <v>82.61</v>
      </c>
      <c r="S197">
        <f t="shared" si="70"/>
        <v>802.70999999999901</v>
      </c>
      <c r="T197" s="326">
        <f t="shared" si="71"/>
        <v>1</v>
      </c>
      <c r="V197" s="36" t="s">
        <v>56</v>
      </c>
      <c r="W197" s="36" t="s">
        <v>0</v>
      </c>
      <c r="X197" s="36" t="s">
        <v>1</v>
      </c>
      <c r="Y197" s="36" t="s">
        <v>2</v>
      </c>
      <c r="Z197" s="36" t="s">
        <v>76</v>
      </c>
      <c r="AA197" s="36" t="s">
        <v>77</v>
      </c>
      <c r="AB197" s="36" t="s">
        <v>78</v>
      </c>
      <c r="AC197" s="36" t="s">
        <v>79</v>
      </c>
    </row>
    <row r="198" spans="1:29" x14ac:dyDescent="0.25">
      <c r="A198" s="224">
        <v>10</v>
      </c>
      <c r="B198" s="339">
        <v>608.35999999999569</v>
      </c>
      <c r="C198" s="340">
        <v>0.4816121945609832</v>
      </c>
      <c r="D198" s="339">
        <v>481.72999999999917</v>
      </c>
      <c r="E198" s="277">
        <v>0.38091348174702083</v>
      </c>
      <c r="F198" s="339">
        <v>173.75000000000011</v>
      </c>
      <c r="G198" s="277">
        <v>0.137474323691996</v>
      </c>
      <c r="H198" s="339">
        <v>1263.8399999999951</v>
      </c>
      <c r="I198" s="341">
        <v>1</v>
      </c>
      <c r="L198" s="22" t="s">
        <v>40</v>
      </c>
      <c r="M198" s="282">
        <f t="shared" si="64"/>
        <v>0.48</v>
      </c>
      <c r="N198" s="282">
        <f t="shared" si="65"/>
        <v>0.38</v>
      </c>
      <c r="O198" s="282">
        <f t="shared" si="66"/>
        <v>0.14000000000000001</v>
      </c>
      <c r="P198">
        <f t="shared" si="67"/>
        <v>608.35999999999569</v>
      </c>
      <c r="Q198">
        <f t="shared" si="68"/>
        <v>481.72999999999917</v>
      </c>
      <c r="R198">
        <f t="shared" si="69"/>
        <v>173.75000000000011</v>
      </c>
      <c r="S198">
        <f t="shared" si="70"/>
        <v>1263.8399999999951</v>
      </c>
      <c r="T198" s="326">
        <f t="shared" si="71"/>
        <v>1</v>
      </c>
      <c r="V198" s="22" t="s">
        <v>33</v>
      </c>
      <c r="W198" s="282">
        <v>7.0000000000000007E-2</v>
      </c>
      <c r="X198" s="282">
        <v>0.23</v>
      </c>
      <c r="Y198" s="282">
        <v>0.7</v>
      </c>
      <c r="Z198">
        <v>2.4400000000000004</v>
      </c>
      <c r="AA198">
        <v>8.16</v>
      </c>
      <c r="AB198">
        <v>25.290000000000003</v>
      </c>
      <c r="AC198">
        <v>35.89</v>
      </c>
    </row>
    <row r="199" spans="1:29" x14ac:dyDescent="0.25">
      <c r="A199" s="224">
        <v>11</v>
      </c>
      <c r="B199">
        <v>749.71999999999343</v>
      </c>
      <c r="C199" s="277">
        <v>0.44191741442437743</v>
      </c>
      <c r="D199">
        <v>665.1799999999979</v>
      </c>
      <c r="E199" s="277">
        <v>0.3925920229976167</v>
      </c>
      <c r="F199">
        <v>279.91000000000133</v>
      </c>
      <c r="G199" s="277">
        <v>0.16549056257800585</v>
      </c>
      <c r="H199">
        <v>1694.8099999999927</v>
      </c>
      <c r="I199" s="211">
        <v>1</v>
      </c>
      <c r="L199" s="22" t="s">
        <v>41</v>
      </c>
      <c r="M199" s="282">
        <f t="shared" si="64"/>
        <v>0.44</v>
      </c>
      <c r="N199" s="282">
        <f t="shared" si="65"/>
        <v>0.39</v>
      </c>
      <c r="O199" s="282">
        <f t="shared" si="66"/>
        <v>0.17</v>
      </c>
      <c r="P199">
        <f t="shared" si="67"/>
        <v>749.71999999999343</v>
      </c>
      <c r="Q199">
        <f t="shared" si="68"/>
        <v>665.1799999999979</v>
      </c>
      <c r="R199">
        <f t="shared" si="69"/>
        <v>279.91000000000133</v>
      </c>
      <c r="S199">
        <f t="shared" si="70"/>
        <v>1694.8099999999927</v>
      </c>
      <c r="T199" s="326">
        <f t="shared" si="71"/>
        <v>1</v>
      </c>
      <c r="V199" s="22" t="s">
        <v>34</v>
      </c>
      <c r="W199" s="282">
        <v>0.19</v>
      </c>
      <c r="X199" s="282">
        <v>0.42</v>
      </c>
      <c r="Y199" s="282">
        <v>0.39</v>
      </c>
      <c r="Z199">
        <v>14.380000000000003</v>
      </c>
      <c r="AA199">
        <v>30.969999999999992</v>
      </c>
      <c r="AB199">
        <v>28.849999999999998</v>
      </c>
      <c r="AC199">
        <v>74.199999999999989</v>
      </c>
    </row>
    <row r="200" spans="1:29" x14ac:dyDescent="0.25">
      <c r="A200" s="224">
        <v>12</v>
      </c>
      <c r="B200">
        <v>313.13999999999982</v>
      </c>
      <c r="C200" s="277">
        <v>0.54578213714426327</v>
      </c>
      <c r="D200">
        <v>224.73999999999998</v>
      </c>
      <c r="E200" s="277">
        <v>0.39181564098507632</v>
      </c>
      <c r="F200">
        <v>35.739999999999981</v>
      </c>
      <c r="G200" s="277">
        <v>6.2402221870660413E-2</v>
      </c>
      <c r="H200">
        <v>573.61999999999978</v>
      </c>
      <c r="I200" s="211">
        <v>1</v>
      </c>
      <c r="L200" s="22" t="s">
        <v>42</v>
      </c>
      <c r="M200" s="282">
        <f t="shared" si="64"/>
        <v>0.55000000000000004</v>
      </c>
      <c r="N200" s="282">
        <f t="shared" si="65"/>
        <v>0.39</v>
      </c>
      <c r="O200" s="282">
        <f t="shared" si="66"/>
        <v>0.06</v>
      </c>
      <c r="P200">
        <f t="shared" si="67"/>
        <v>313.13999999999982</v>
      </c>
      <c r="Q200">
        <f t="shared" si="68"/>
        <v>224.73999999999998</v>
      </c>
      <c r="R200">
        <f t="shared" si="69"/>
        <v>35.739999999999981</v>
      </c>
      <c r="S200">
        <f t="shared" si="70"/>
        <v>573.61999999999978</v>
      </c>
      <c r="T200" s="326">
        <f t="shared" si="71"/>
        <v>1</v>
      </c>
      <c r="V200" s="22" t="s">
        <v>53</v>
      </c>
      <c r="W200" s="282">
        <v>0.22</v>
      </c>
      <c r="X200" s="282">
        <v>0.4</v>
      </c>
      <c r="Y200" s="282">
        <v>0.38</v>
      </c>
      <c r="Z200">
        <v>16.380000000000003</v>
      </c>
      <c r="AA200">
        <v>28.97</v>
      </c>
      <c r="AB200">
        <v>27.61</v>
      </c>
      <c r="AC200">
        <v>72.960000000000008</v>
      </c>
    </row>
    <row r="201" spans="1:29" x14ac:dyDescent="0.25">
      <c r="A201" s="224">
        <v>13</v>
      </c>
      <c r="B201">
        <v>340.22999999999894</v>
      </c>
      <c r="C201" s="277">
        <v>0.54994310592193119</v>
      </c>
      <c r="D201">
        <v>251.77999999999972</v>
      </c>
      <c r="E201" s="277">
        <v>0.40894473853460672</v>
      </c>
      <c r="F201">
        <v>25.039999999999992</v>
      </c>
      <c r="G201" s="277">
        <v>4.1112155543462182E-2</v>
      </c>
      <c r="H201">
        <v>617.04999999999859</v>
      </c>
      <c r="I201" s="211">
        <v>1</v>
      </c>
      <c r="L201" s="22" t="s">
        <v>43</v>
      </c>
      <c r="M201" s="282">
        <f t="shared" si="64"/>
        <v>0.55000000000000004</v>
      </c>
      <c r="N201" s="282">
        <f t="shared" si="65"/>
        <v>0.41</v>
      </c>
      <c r="O201" s="282">
        <f t="shared" si="66"/>
        <v>0.04</v>
      </c>
      <c r="P201">
        <f t="shared" si="67"/>
        <v>340.22999999999894</v>
      </c>
      <c r="Q201">
        <f t="shared" si="68"/>
        <v>251.77999999999972</v>
      </c>
      <c r="R201">
        <f t="shared" si="69"/>
        <v>25.039999999999992</v>
      </c>
      <c r="S201">
        <f t="shared" si="70"/>
        <v>617.04999999999859</v>
      </c>
      <c r="T201" s="326">
        <f t="shared" si="71"/>
        <v>1</v>
      </c>
      <c r="V201" s="22" t="s">
        <v>54</v>
      </c>
      <c r="W201" s="282">
        <v>0.04</v>
      </c>
      <c r="X201" s="282">
        <v>0.32</v>
      </c>
      <c r="Y201" s="282">
        <v>0.64</v>
      </c>
      <c r="Z201">
        <v>0.36</v>
      </c>
      <c r="AA201">
        <v>2.6699999999999995</v>
      </c>
      <c r="AB201">
        <v>5.3999999999999995</v>
      </c>
      <c r="AC201">
        <v>8.43</v>
      </c>
    </row>
    <row r="202" spans="1:29" x14ac:dyDescent="0.25">
      <c r="A202" s="224">
        <v>14</v>
      </c>
      <c r="B202">
        <v>226.01999999999978</v>
      </c>
      <c r="C202" s="277">
        <v>0.60779304595692052</v>
      </c>
      <c r="D202">
        <v>135.37999999999985</v>
      </c>
      <c r="E202" s="277">
        <v>0.36378304246107512</v>
      </c>
      <c r="F202">
        <v>10.569999999999995</v>
      </c>
      <c r="G202" s="277">
        <v>2.8423911582004479E-2</v>
      </c>
      <c r="H202">
        <v>371.96999999999963</v>
      </c>
      <c r="I202" s="211">
        <v>1</v>
      </c>
      <c r="L202" s="22" t="s">
        <v>44</v>
      </c>
      <c r="M202" s="282">
        <f t="shared" si="64"/>
        <v>0.61</v>
      </c>
      <c r="N202" s="282">
        <f t="shared" si="65"/>
        <v>0.36</v>
      </c>
      <c r="O202" s="282">
        <f t="shared" si="66"/>
        <v>0.03</v>
      </c>
      <c r="P202">
        <f t="shared" si="67"/>
        <v>226.01999999999978</v>
      </c>
      <c r="Q202">
        <f t="shared" si="68"/>
        <v>135.37999999999985</v>
      </c>
      <c r="R202">
        <f t="shared" si="69"/>
        <v>10.569999999999995</v>
      </c>
      <c r="S202">
        <f t="shared" si="70"/>
        <v>371.96999999999963</v>
      </c>
      <c r="T202" s="326">
        <f t="shared" si="71"/>
        <v>1</v>
      </c>
      <c r="V202" s="22" t="s">
        <v>35</v>
      </c>
      <c r="W202" s="282">
        <v>0.15</v>
      </c>
      <c r="X202" s="282">
        <v>0.51</v>
      </c>
      <c r="Y202" s="282">
        <v>0.34</v>
      </c>
      <c r="Z202">
        <v>35.130000000000003</v>
      </c>
      <c r="AA202">
        <v>116.60000000000001</v>
      </c>
      <c r="AB202">
        <v>78.650000000000006</v>
      </c>
      <c r="AC202">
        <v>230.38000000000002</v>
      </c>
    </row>
    <row r="203" spans="1:29" x14ac:dyDescent="0.25">
      <c r="A203" s="224">
        <v>15</v>
      </c>
      <c r="B203">
        <v>162.57000000000008</v>
      </c>
      <c r="C203" s="277">
        <v>0.64402206261656303</v>
      </c>
      <c r="D203">
        <v>84.569999999999979</v>
      </c>
      <c r="E203" s="277">
        <v>0.33558192135232712</v>
      </c>
      <c r="F203">
        <v>5.1400000000000023</v>
      </c>
      <c r="G203" s="277">
        <v>2.0396016031109878E-2</v>
      </c>
      <c r="H203">
        <v>252.28000000000006</v>
      </c>
      <c r="I203" s="211">
        <v>1</v>
      </c>
      <c r="L203" s="22" t="s">
        <v>45</v>
      </c>
      <c r="M203" s="282">
        <f t="shared" si="64"/>
        <v>0.64</v>
      </c>
      <c r="N203" s="282">
        <f t="shared" si="65"/>
        <v>0.34</v>
      </c>
      <c r="O203" s="282">
        <f t="shared" si="66"/>
        <v>0.02</v>
      </c>
      <c r="P203">
        <f t="shared" si="67"/>
        <v>162.57000000000008</v>
      </c>
      <c r="Q203">
        <f t="shared" si="68"/>
        <v>84.569999999999979</v>
      </c>
      <c r="R203">
        <f t="shared" si="69"/>
        <v>5.1400000000000023</v>
      </c>
      <c r="S203">
        <f t="shared" si="70"/>
        <v>252.28000000000006</v>
      </c>
      <c r="T203" s="326">
        <f t="shared" si="71"/>
        <v>1</v>
      </c>
      <c r="V203" s="22" t="s">
        <v>41</v>
      </c>
      <c r="W203" s="282">
        <v>0.16</v>
      </c>
      <c r="X203" s="282">
        <v>0.49</v>
      </c>
      <c r="Y203" s="282">
        <v>0.35</v>
      </c>
      <c r="Z203">
        <v>15.66</v>
      </c>
      <c r="AA203">
        <v>46.370000000000019</v>
      </c>
      <c r="AB203">
        <v>33.779999999999994</v>
      </c>
      <c r="AC203">
        <v>95.81</v>
      </c>
    </row>
    <row r="204" spans="1:29" x14ac:dyDescent="0.25">
      <c r="A204" s="224">
        <v>16</v>
      </c>
      <c r="B204">
        <v>467.37999999999903</v>
      </c>
      <c r="C204" s="277">
        <v>0.55452095951165936</v>
      </c>
      <c r="D204">
        <v>316.60000000000019</v>
      </c>
      <c r="E204" s="277">
        <v>0.37703276264962632</v>
      </c>
      <c r="F204">
        <v>57.419999999999987</v>
      </c>
      <c r="G204" s="277">
        <v>6.844627783871432E-2</v>
      </c>
      <c r="H204">
        <v>841.39999999999918</v>
      </c>
      <c r="I204" s="211">
        <v>1</v>
      </c>
      <c r="L204" s="22" t="s">
        <v>46</v>
      </c>
      <c r="M204" s="282">
        <f t="shared" si="64"/>
        <v>0.55000000000000004</v>
      </c>
      <c r="N204" s="282">
        <f t="shared" si="65"/>
        <v>0.38</v>
      </c>
      <c r="O204" s="282">
        <f t="shared" si="66"/>
        <v>7.0000000000000007E-2</v>
      </c>
      <c r="P204">
        <f t="shared" si="67"/>
        <v>467.37999999999903</v>
      </c>
      <c r="Q204">
        <f t="shared" si="68"/>
        <v>316.60000000000019</v>
      </c>
      <c r="R204">
        <f t="shared" si="69"/>
        <v>57.419999999999987</v>
      </c>
      <c r="S204">
        <f t="shared" si="70"/>
        <v>841.39999999999918</v>
      </c>
      <c r="T204" s="326">
        <f t="shared" si="71"/>
        <v>1</v>
      </c>
      <c r="V204" s="22" t="s">
        <v>55</v>
      </c>
      <c r="W204" s="282">
        <v>0.12</v>
      </c>
      <c r="X204" s="282">
        <v>0.43</v>
      </c>
      <c r="Y204" s="282">
        <v>0.45</v>
      </c>
      <c r="Z204">
        <v>29.349999999999984</v>
      </c>
      <c r="AA204">
        <v>99.12</v>
      </c>
      <c r="AB204">
        <v>103.68000000000006</v>
      </c>
      <c r="AC204">
        <v>232.15000000000006</v>
      </c>
    </row>
    <row r="205" spans="1:29" x14ac:dyDescent="0.25">
      <c r="A205" s="224">
        <v>17</v>
      </c>
      <c r="B205">
        <v>37.409999999999989</v>
      </c>
      <c r="C205" s="277">
        <v>0.62586445366528354</v>
      </c>
      <c r="D205">
        <v>17.63</v>
      </c>
      <c r="E205" s="330">
        <v>0.29512448132780078</v>
      </c>
      <c r="F205">
        <v>4.620000000000001</v>
      </c>
      <c r="G205" s="277">
        <v>7.9011065006915654E-2</v>
      </c>
      <c r="H205">
        <v>59.66</v>
      </c>
      <c r="I205" s="211">
        <v>1</v>
      </c>
      <c r="L205" s="22" t="s">
        <v>47</v>
      </c>
      <c r="M205" s="282">
        <f t="shared" si="64"/>
        <v>0.63</v>
      </c>
      <c r="N205" s="328">
        <v>0.28999999999999998</v>
      </c>
      <c r="O205" s="282">
        <f t="shared" si="66"/>
        <v>0.08</v>
      </c>
      <c r="P205">
        <f t="shared" si="67"/>
        <v>37.409999999999989</v>
      </c>
      <c r="Q205">
        <f t="shared" si="68"/>
        <v>17.63</v>
      </c>
      <c r="R205">
        <f t="shared" si="69"/>
        <v>4.620000000000001</v>
      </c>
      <c r="S205">
        <f t="shared" si="70"/>
        <v>59.66</v>
      </c>
      <c r="T205" s="326">
        <f t="shared" si="71"/>
        <v>0.99999999999999989</v>
      </c>
      <c r="V205" s="22" t="s">
        <v>95</v>
      </c>
      <c r="W205" s="282">
        <v>7.0000000000000007E-2</v>
      </c>
      <c r="X205" s="282">
        <v>0.31</v>
      </c>
      <c r="Y205" s="282">
        <v>0.62</v>
      </c>
      <c r="Z205">
        <v>24.32</v>
      </c>
      <c r="AA205">
        <v>109.19000000000001</v>
      </c>
      <c r="AB205">
        <v>221.35000000000005</v>
      </c>
      <c r="AC205">
        <v>354.86000000000007</v>
      </c>
    </row>
    <row r="206" spans="1:29" x14ac:dyDescent="0.25">
      <c r="A206" s="224">
        <v>18</v>
      </c>
      <c r="B206">
        <v>260.43000000000217</v>
      </c>
      <c r="C206" s="277">
        <v>0.49785891798891357</v>
      </c>
      <c r="D206">
        <v>202.59000000000083</v>
      </c>
      <c r="E206" s="277">
        <v>0.3872873255591659</v>
      </c>
      <c r="F206">
        <v>60.08000000000002</v>
      </c>
      <c r="G206" s="277">
        <v>0.11485375645192063</v>
      </c>
      <c r="H206">
        <v>523.10000000000298</v>
      </c>
      <c r="I206" s="211">
        <v>1</v>
      </c>
      <c r="L206" s="22" t="s">
        <v>48</v>
      </c>
      <c r="M206" s="282">
        <f t="shared" si="64"/>
        <v>0.5</v>
      </c>
      <c r="N206" s="282">
        <f t="shared" si="65"/>
        <v>0.39</v>
      </c>
      <c r="O206" s="282">
        <f t="shared" si="66"/>
        <v>0.11</v>
      </c>
      <c r="P206">
        <f t="shared" si="67"/>
        <v>260.43000000000217</v>
      </c>
      <c r="Q206">
        <f t="shared" si="68"/>
        <v>202.59000000000083</v>
      </c>
      <c r="R206">
        <f t="shared" si="69"/>
        <v>60.08000000000002</v>
      </c>
      <c r="S206">
        <f t="shared" si="70"/>
        <v>523.10000000000298</v>
      </c>
      <c r="T206" s="326">
        <f t="shared" si="71"/>
        <v>1</v>
      </c>
      <c r="V206" t="s">
        <v>3</v>
      </c>
      <c r="W206" s="282">
        <v>0.13</v>
      </c>
      <c r="X206" s="282">
        <v>0.4</v>
      </c>
      <c r="Y206" s="282">
        <v>0.47</v>
      </c>
      <c r="Z206">
        <v>138.01999999999998</v>
      </c>
      <c r="AA206">
        <v>442.05</v>
      </c>
      <c r="AB206">
        <v>524.61000000000013</v>
      </c>
      <c r="AC206">
        <v>1104.6800000000003</v>
      </c>
    </row>
    <row r="207" spans="1:29" x14ac:dyDescent="0.25">
      <c r="A207" s="224">
        <v>19</v>
      </c>
      <c r="B207" s="339">
        <v>380.57000000000102</v>
      </c>
      <c r="C207" s="340">
        <v>0.36489915982542809</v>
      </c>
      <c r="D207" s="339">
        <v>353.67000000000121</v>
      </c>
      <c r="E207" s="277">
        <v>0.339857343356469</v>
      </c>
      <c r="F207" s="339">
        <v>307.13000000000034</v>
      </c>
      <c r="G207" s="340">
        <v>0.29524349681810286</v>
      </c>
      <c r="H207" s="339">
        <v>1041.3700000000026</v>
      </c>
      <c r="I207" s="341">
        <v>1</v>
      </c>
      <c r="L207" s="22" t="s">
        <v>55</v>
      </c>
      <c r="M207" s="282">
        <f t="shared" si="64"/>
        <v>0.36</v>
      </c>
      <c r="N207" s="282">
        <f t="shared" si="65"/>
        <v>0.34</v>
      </c>
      <c r="O207" s="282">
        <f t="shared" si="66"/>
        <v>0.3</v>
      </c>
      <c r="P207">
        <f t="shared" si="67"/>
        <v>380.57000000000102</v>
      </c>
      <c r="Q207">
        <f t="shared" si="68"/>
        <v>353.67000000000121</v>
      </c>
      <c r="R207">
        <f t="shared" si="69"/>
        <v>307.13000000000034</v>
      </c>
      <c r="S207">
        <f t="shared" si="70"/>
        <v>1041.3700000000026</v>
      </c>
      <c r="T207" s="326">
        <f t="shared" si="71"/>
        <v>1</v>
      </c>
    </row>
    <row r="208" spans="1:29" x14ac:dyDescent="0.25">
      <c r="A208" s="224">
        <v>20</v>
      </c>
      <c r="B208" s="339">
        <v>28.32</v>
      </c>
      <c r="C208" s="340">
        <v>7.9272218334499628E-2</v>
      </c>
      <c r="D208" s="339">
        <v>113.02</v>
      </c>
      <c r="E208" s="340">
        <v>0.31636109167249815</v>
      </c>
      <c r="F208" s="339">
        <v>215.91000000000011</v>
      </c>
      <c r="G208" s="340">
        <v>0.60436668999300225</v>
      </c>
      <c r="H208" s="339">
        <v>357.25000000000011</v>
      </c>
      <c r="I208" s="341">
        <v>1</v>
      </c>
      <c r="L208" s="22" t="s">
        <v>95</v>
      </c>
      <c r="M208" s="282">
        <f t="shared" si="64"/>
        <v>0.08</v>
      </c>
      <c r="N208" s="282">
        <f t="shared" si="65"/>
        <v>0.32</v>
      </c>
      <c r="O208" s="282">
        <f t="shared" si="66"/>
        <v>0.6</v>
      </c>
      <c r="P208">
        <f t="shared" si="67"/>
        <v>28.32</v>
      </c>
      <c r="Q208">
        <f t="shared" si="68"/>
        <v>113.02</v>
      </c>
      <c r="R208">
        <f t="shared" si="69"/>
        <v>215.91000000000011</v>
      </c>
      <c r="S208">
        <f t="shared" si="70"/>
        <v>357.25000000000011</v>
      </c>
      <c r="T208" s="326">
        <f t="shared" si="71"/>
        <v>1</v>
      </c>
    </row>
    <row r="209" spans="1:20" ht="15.75" thickBot="1" x14ac:dyDescent="0.3">
      <c r="A209" s="229" t="s">
        <v>3</v>
      </c>
      <c r="B209" s="229">
        <v>6745.579999999979</v>
      </c>
      <c r="C209" s="344">
        <v>0.47460320384030019</v>
      </c>
      <c r="D209" s="229">
        <v>5262.76</v>
      </c>
      <c r="E209" s="302">
        <v>0.3714482457656661</v>
      </c>
      <c r="F209" s="229">
        <v>2174.5900000000047</v>
      </c>
      <c r="G209" s="302">
        <v>0.15394855039403371</v>
      </c>
      <c r="H209" s="229">
        <v>14182.929999999986</v>
      </c>
      <c r="I209" s="231">
        <v>1</v>
      </c>
      <c r="L209" s="22" t="s">
        <v>3</v>
      </c>
      <c r="M209" s="328">
        <v>0.48</v>
      </c>
      <c r="N209" s="282">
        <f t="shared" si="65"/>
        <v>0.37</v>
      </c>
      <c r="O209" s="282">
        <f t="shared" si="66"/>
        <v>0.15</v>
      </c>
      <c r="P209">
        <f t="shared" si="67"/>
        <v>6745.579999999979</v>
      </c>
      <c r="Q209">
        <f t="shared" si="68"/>
        <v>5262.76</v>
      </c>
      <c r="R209">
        <f t="shared" si="69"/>
        <v>2174.5900000000047</v>
      </c>
      <c r="S209">
        <f t="shared" si="70"/>
        <v>14182.929999999986</v>
      </c>
      <c r="T209" s="326">
        <f t="shared" si="71"/>
        <v>1</v>
      </c>
    </row>
    <row r="211" spans="1:20" s="347" customFormat="1" x14ac:dyDescent="0.25">
      <c r="C211" s="325"/>
      <c r="E211" s="325"/>
      <c r="G211" s="325"/>
    </row>
    <row r="212" spans="1:20" ht="26.25" x14ac:dyDescent="0.4">
      <c r="A212" s="221" t="s">
        <v>193</v>
      </c>
      <c r="L212" s="221" t="s">
        <v>196</v>
      </c>
    </row>
    <row r="213" spans="1:20" ht="15.75" thickBot="1" x14ac:dyDescent="0.3"/>
    <row r="214" spans="1:20" ht="16.5" thickTop="1" thickBot="1" x14ac:dyDescent="0.3">
      <c r="A214" s="223"/>
      <c r="B214" s="223" t="s">
        <v>0</v>
      </c>
      <c r="C214" s="223"/>
      <c r="D214" s="223" t="s">
        <v>1</v>
      </c>
      <c r="E214" s="223"/>
      <c r="F214" s="223" t="s">
        <v>2</v>
      </c>
      <c r="G214" s="223"/>
      <c r="H214" s="223" t="s">
        <v>112</v>
      </c>
      <c r="I214" s="223" t="s">
        <v>112</v>
      </c>
      <c r="L214" s="36" t="s">
        <v>75</v>
      </c>
      <c r="M214" s="36" t="s">
        <v>74</v>
      </c>
      <c r="N214" s="36"/>
      <c r="O214" s="36"/>
      <c r="P214" s="22"/>
      <c r="Q214" s="22"/>
      <c r="R214" s="22"/>
      <c r="S214" s="22"/>
    </row>
    <row r="215" spans="1:20" ht="15.75" thickTop="1" x14ac:dyDescent="0.25">
      <c r="A215" s="223" t="s">
        <v>56</v>
      </c>
      <c r="B215" s="276" t="s">
        <v>214</v>
      </c>
      <c r="C215" s="276" t="s">
        <v>75</v>
      </c>
      <c r="D215" s="276" t="s">
        <v>214</v>
      </c>
      <c r="E215" s="276" t="s">
        <v>75</v>
      </c>
      <c r="F215" s="276" t="s">
        <v>214</v>
      </c>
      <c r="G215" s="276" t="s">
        <v>75</v>
      </c>
      <c r="H215" s="276"/>
      <c r="I215" s="276"/>
      <c r="L215" s="36" t="s">
        <v>56</v>
      </c>
      <c r="M215" s="36" t="s">
        <v>0</v>
      </c>
      <c r="N215" s="36" t="s">
        <v>1</v>
      </c>
      <c r="O215" s="36" t="s">
        <v>2</v>
      </c>
      <c r="P215" s="36" t="s">
        <v>76</v>
      </c>
      <c r="Q215" s="36" t="s">
        <v>77</v>
      </c>
      <c r="R215" s="36" t="s">
        <v>78</v>
      </c>
      <c r="S215" s="36" t="s">
        <v>79</v>
      </c>
    </row>
    <row r="216" spans="1:20" x14ac:dyDescent="0.25">
      <c r="A216" s="224">
        <v>1</v>
      </c>
      <c r="B216" s="225">
        <v>0.65999999999999992</v>
      </c>
      <c r="C216" s="226">
        <v>0.21999999999999997</v>
      </c>
      <c r="D216" s="225">
        <v>0.34</v>
      </c>
      <c r="E216" s="226">
        <v>0.11333333333333334</v>
      </c>
      <c r="F216" s="225">
        <v>2</v>
      </c>
      <c r="G216" s="226">
        <v>0.66666666666666663</v>
      </c>
      <c r="H216" s="225">
        <v>3</v>
      </c>
      <c r="I216" s="227">
        <v>1</v>
      </c>
      <c r="L216" s="22" t="s">
        <v>33</v>
      </c>
      <c r="M216" s="282">
        <f>ROUND($C216,2)</f>
        <v>0.22</v>
      </c>
      <c r="N216" s="282">
        <f>ROUND($E216,2)</f>
        <v>0.11</v>
      </c>
      <c r="O216" s="282">
        <f>ROUND($G216,2)</f>
        <v>0.67</v>
      </c>
      <c r="P216">
        <f>+B216</f>
        <v>0.65999999999999992</v>
      </c>
      <c r="Q216">
        <f>+D216</f>
        <v>0.34</v>
      </c>
      <c r="R216">
        <f>+F216</f>
        <v>2</v>
      </c>
      <c r="S216">
        <f>+H216</f>
        <v>3</v>
      </c>
      <c r="T216" s="326">
        <f t="shared" ref="T216:T223" si="72">SUM(M216:O216)</f>
        <v>1</v>
      </c>
    </row>
    <row r="217" spans="1:20" x14ac:dyDescent="0.25">
      <c r="A217" s="224">
        <v>2</v>
      </c>
      <c r="B217" s="225">
        <v>6.1599999999999993</v>
      </c>
      <c r="C217" s="226">
        <v>0.46525679758308158</v>
      </c>
      <c r="D217" s="225">
        <v>7.0799999999999992</v>
      </c>
      <c r="E217" s="226">
        <v>0.53474320241691842</v>
      </c>
      <c r="F217" s="225"/>
      <c r="G217" s="226">
        <v>0</v>
      </c>
      <c r="H217" s="225">
        <v>13.239999999999998</v>
      </c>
      <c r="I217" s="227">
        <v>1</v>
      </c>
      <c r="L217" s="22" t="s">
        <v>34</v>
      </c>
      <c r="M217" s="282">
        <f t="shared" ref="M217:M222" si="73">ROUND($C217,2)</f>
        <v>0.47</v>
      </c>
      <c r="N217" s="282">
        <f t="shared" ref="N217:N223" si="74">ROUND($E217,2)</f>
        <v>0.53</v>
      </c>
      <c r="O217" s="282">
        <f t="shared" ref="O217:O223" si="75">ROUND($G217,2)</f>
        <v>0</v>
      </c>
      <c r="P217">
        <f t="shared" ref="P217:P218" si="76">+B217</f>
        <v>6.1599999999999993</v>
      </c>
      <c r="Q217">
        <f t="shared" ref="Q217:Q218" si="77">+D217</f>
        <v>7.0799999999999992</v>
      </c>
      <c r="R217">
        <f t="shared" ref="R217:R218" si="78">+F217</f>
        <v>0</v>
      </c>
      <c r="S217">
        <f t="shared" ref="S217:S218" si="79">+H217</f>
        <v>13.239999999999998</v>
      </c>
      <c r="T217" s="326">
        <f t="shared" si="72"/>
        <v>1</v>
      </c>
    </row>
    <row r="218" spans="1:20" x14ac:dyDescent="0.25">
      <c r="A218" s="224">
        <v>3</v>
      </c>
      <c r="B218" s="225">
        <v>10.159999999999998</v>
      </c>
      <c r="C218" s="226">
        <v>0.38675295013323174</v>
      </c>
      <c r="D218" s="225">
        <v>14.05</v>
      </c>
      <c r="E218" s="226">
        <v>0.53483060525314052</v>
      </c>
      <c r="F218" s="225">
        <v>2.06</v>
      </c>
      <c r="G218" s="226">
        <v>7.841644461362772E-2</v>
      </c>
      <c r="H218" s="225">
        <v>26.27</v>
      </c>
      <c r="I218" s="227">
        <v>1</v>
      </c>
      <c r="L218" s="22" t="s">
        <v>53</v>
      </c>
      <c r="M218" s="282">
        <f t="shared" si="73"/>
        <v>0.39</v>
      </c>
      <c r="N218" s="282">
        <f t="shared" si="74"/>
        <v>0.53</v>
      </c>
      <c r="O218" s="282">
        <f t="shared" si="75"/>
        <v>0.08</v>
      </c>
      <c r="P218">
        <f t="shared" si="76"/>
        <v>10.159999999999998</v>
      </c>
      <c r="Q218">
        <f t="shared" si="77"/>
        <v>14.05</v>
      </c>
      <c r="R218">
        <f t="shared" si="78"/>
        <v>2.06</v>
      </c>
      <c r="S218">
        <f t="shared" si="79"/>
        <v>26.27</v>
      </c>
      <c r="T218" s="326">
        <f t="shared" si="72"/>
        <v>1</v>
      </c>
    </row>
    <row r="219" spans="1:20" x14ac:dyDescent="0.25">
      <c r="A219" s="224">
        <v>5</v>
      </c>
      <c r="B219" s="225">
        <v>3.32</v>
      </c>
      <c r="C219" s="226">
        <v>8.9632829373650108E-2</v>
      </c>
      <c r="D219" s="225">
        <v>30.45</v>
      </c>
      <c r="E219" s="226">
        <v>0.82208423326133906</v>
      </c>
      <c r="F219" s="225">
        <v>3.27</v>
      </c>
      <c r="G219" s="226">
        <v>8.8282937365010805E-2</v>
      </c>
      <c r="H219" s="225">
        <v>37.04</v>
      </c>
      <c r="I219" s="227">
        <v>1</v>
      </c>
      <c r="L219" s="22" t="s">
        <v>35</v>
      </c>
      <c r="M219" s="282">
        <f t="shared" si="73"/>
        <v>0.09</v>
      </c>
      <c r="N219" s="282">
        <f t="shared" si="74"/>
        <v>0.82</v>
      </c>
      <c r="O219" s="282">
        <f t="shared" si="75"/>
        <v>0.09</v>
      </c>
      <c r="P219">
        <f>+B219</f>
        <v>3.32</v>
      </c>
      <c r="Q219">
        <f>+D219</f>
        <v>30.45</v>
      </c>
      <c r="R219">
        <f>+F219</f>
        <v>3.27</v>
      </c>
      <c r="S219">
        <f>+H219</f>
        <v>37.04</v>
      </c>
      <c r="T219" s="326">
        <f t="shared" si="72"/>
        <v>0.99999999999999989</v>
      </c>
    </row>
    <row r="220" spans="1:20" x14ac:dyDescent="0.25">
      <c r="A220" s="224">
        <v>11</v>
      </c>
      <c r="B220" s="225"/>
      <c r="C220" s="226">
        <v>0</v>
      </c>
      <c r="D220" s="225">
        <v>9.4500000000000011</v>
      </c>
      <c r="E220" s="226">
        <v>0.97724922440537743</v>
      </c>
      <c r="F220" s="225">
        <v>0.22000000000000003</v>
      </c>
      <c r="G220" s="226">
        <v>2.2750775594622543E-2</v>
      </c>
      <c r="H220" s="225">
        <v>9.6700000000000017</v>
      </c>
      <c r="I220" s="227">
        <v>1</v>
      </c>
      <c r="L220" s="22" t="s">
        <v>41</v>
      </c>
      <c r="M220" s="282">
        <f t="shared" si="73"/>
        <v>0</v>
      </c>
      <c r="N220" s="282">
        <f t="shared" si="74"/>
        <v>0.98</v>
      </c>
      <c r="O220" s="282">
        <f t="shared" si="75"/>
        <v>0.02</v>
      </c>
      <c r="P220">
        <f>+B220</f>
        <v>0</v>
      </c>
      <c r="Q220">
        <f>+D220</f>
        <v>9.4500000000000011</v>
      </c>
      <c r="R220">
        <f>+F220</f>
        <v>0.22000000000000003</v>
      </c>
      <c r="S220">
        <f>+H220</f>
        <v>9.6700000000000017</v>
      </c>
      <c r="T220" s="326">
        <f t="shared" si="72"/>
        <v>1</v>
      </c>
    </row>
    <row r="221" spans="1:20" x14ac:dyDescent="0.25">
      <c r="A221" s="224">
        <v>19</v>
      </c>
      <c r="B221" s="225">
        <v>0.11</v>
      </c>
      <c r="C221" s="348">
        <v>4.0145985401459864E-3</v>
      </c>
      <c r="D221" s="225">
        <v>27.289999999999992</v>
      </c>
      <c r="E221" s="226">
        <v>0.99598540145985404</v>
      </c>
      <c r="F221" s="225"/>
      <c r="G221" s="226">
        <v>0</v>
      </c>
      <c r="H221" s="225">
        <v>27.399999999999991</v>
      </c>
      <c r="I221" s="227">
        <v>1</v>
      </c>
      <c r="L221" s="22" t="s">
        <v>55</v>
      </c>
      <c r="M221" s="282">
        <v>0.01</v>
      </c>
      <c r="N221" s="328">
        <v>0.99</v>
      </c>
      <c r="O221" s="282">
        <f t="shared" si="75"/>
        <v>0</v>
      </c>
      <c r="P221">
        <f>+B221</f>
        <v>0.11</v>
      </c>
      <c r="Q221">
        <f>+D221</f>
        <v>27.289999999999992</v>
      </c>
      <c r="R221">
        <f>+F221</f>
        <v>0</v>
      </c>
      <c r="S221">
        <f>+H221</f>
        <v>27.399999999999991</v>
      </c>
      <c r="T221" s="326">
        <f t="shared" si="72"/>
        <v>1</v>
      </c>
    </row>
    <row r="222" spans="1:20" x14ac:dyDescent="0.25">
      <c r="A222" s="224">
        <v>20</v>
      </c>
      <c r="B222" s="225">
        <v>18.699999999999996</v>
      </c>
      <c r="C222" s="226">
        <v>0.15490390987408878</v>
      </c>
      <c r="D222" s="225">
        <v>23.99</v>
      </c>
      <c r="E222" s="226">
        <v>0.19872432074221341</v>
      </c>
      <c r="F222" s="225">
        <v>78.029999999999987</v>
      </c>
      <c r="G222" s="226">
        <v>0.64637176938369778</v>
      </c>
      <c r="H222" s="225">
        <v>120.71999999999998</v>
      </c>
      <c r="I222" s="227">
        <v>1</v>
      </c>
      <c r="L222" s="22" t="s">
        <v>95</v>
      </c>
      <c r="M222" s="282">
        <f t="shared" si="73"/>
        <v>0.15</v>
      </c>
      <c r="N222" s="282">
        <f t="shared" si="74"/>
        <v>0.2</v>
      </c>
      <c r="O222" s="282">
        <f t="shared" si="75"/>
        <v>0.65</v>
      </c>
      <c r="P222">
        <f>+B222</f>
        <v>18.699999999999996</v>
      </c>
      <c r="Q222">
        <f>+D222</f>
        <v>23.99</v>
      </c>
      <c r="R222">
        <f>+F222</f>
        <v>78.029999999999987</v>
      </c>
      <c r="S222">
        <f>+H222</f>
        <v>120.71999999999998</v>
      </c>
      <c r="T222" s="326">
        <f t="shared" si="72"/>
        <v>1</v>
      </c>
    </row>
    <row r="223" spans="1:20" ht="15.75" thickBot="1" x14ac:dyDescent="0.3">
      <c r="A223" s="229" t="s">
        <v>3</v>
      </c>
      <c r="B223" s="229">
        <v>39.109999999999992</v>
      </c>
      <c r="C223" s="362">
        <v>0.16478469705907137</v>
      </c>
      <c r="D223" s="229">
        <v>112.64999999999999</v>
      </c>
      <c r="E223" s="230">
        <v>0.47463554394539481</v>
      </c>
      <c r="F223" s="229">
        <v>85.579999999999984</v>
      </c>
      <c r="G223" s="230">
        <v>0.36057975899553379</v>
      </c>
      <c r="H223" s="229">
        <v>237.33999999999997</v>
      </c>
      <c r="I223" s="231">
        <v>1</v>
      </c>
      <c r="L223" s="22" t="s">
        <v>3</v>
      </c>
      <c r="M223" s="328">
        <v>0.17</v>
      </c>
      <c r="N223" s="282">
        <f t="shared" si="74"/>
        <v>0.47</v>
      </c>
      <c r="O223" s="282">
        <f t="shared" si="75"/>
        <v>0.36</v>
      </c>
      <c r="P223">
        <f>+B223</f>
        <v>39.109999999999992</v>
      </c>
      <c r="Q223">
        <f>+D223</f>
        <v>112.64999999999999</v>
      </c>
      <c r="R223">
        <f>+F223</f>
        <v>85.579999999999984</v>
      </c>
      <c r="S223">
        <f>+H223</f>
        <v>237.33999999999997</v>
      </c>
      <c r="T223" s="326">
        <f t="shared" si="72"/>
        <v>1</v>
      </c>
    </row>
    <row r="226" spans="1:20" ht="26.25" x14ac:dyDescent="0.4">
      <c r="A226" s="221" t="s">
        <v>194</v>
      </c>
      <c r="L226" s="221" t="s">
        <v>197</v>
      </c>
    </row>
    <row r="227" spans="1:20" ht="15.75" thickBot="1" x14ac:dyDescent="0.3"/>
    <row r="228" spans="1:20" ht="16.5" thickTop="1" thickBot="1" x14ac:dyDescent="0.3">
      <c r="A228" s="223"/>
      <c r="B228" s="223" t="s">
        <v>0</v>
      </c>
      <c r="C228" s="223"/>
      <c r="D228" s="223" t="s">
        <v>1</v>
      </c>
      <c r="E228" s="223"/>
      <c r="F228" s="223" t="s">
        <v>2</v>
      </c>
      <c r="G228" s="223"/>
      <c r="H228" s="223" t="s">
        <v>112</v>
      </c>
      <c r="I228" s="223" t="s">
        <v>112</v>
      </c>
      <c r="L228" s="36" t="s">
        <v>75</v>
      </c>
      <c r="M228" s="36" t="s">
        <v>74</v>
      </c>
      <c r="N228" s="36"/>
      <c r="O228" s="36"/>
      <c r="P228" s="22"/>
      <c r="Q228" s="22"/>
      <c r="R228" s="22"/>
      <c r="S228" s="22"/>
    </row>
    <row r="229" spans="1:20" ht="15.75" thickTop="1" x14ac:dyDescent="0.25">
      <c r="A229" s="223" t="s">
        <v>56</v>
      </c>
      <c r="B229" s="276" t="s">
        <v>195</v>
      </c>
      <c r="C229" s="276" t="s">
        <v>75</v>
      </c>
      <c r="D229" s="276" t="s">
        <v>195</v>
      </c>
      <c r="E229" s="276" t="s">
        <v>75</v>
      </c>
      <c r="F229" s="276" t="s">
        <v>195</v>
      </c>
      <c r="G229" s="276" t="s">
        <v>75</v>
      </c>
      <c r="H229" s="276" t="s">
        <v>195</v>
      </c>
      <c r="I229" s="276" t="s">
        <v>75</v>
      </c>
      <c r="L229" s="36" t="s">
        <v>56</v>
      </c>
      <c r="M229" s="36" t="s">
        <v>0</v>
      </c>
      <c r="N229" s="36" t="s">
        <v>1</v>
      </c>
      <c r="O229" s="36" t="s">
        <v>2</v>
      </c>
      <c r="P229" s="36" t="s">
        <v>76</v>
      </c>
      <c r="Q229" s="36" t="s">
        <v>77</v>
      </c>
      <c r="R229" s="36" t="s">
        <v>78</v>
      </c>
      <c r="S229" s="36" t="s">
        <v>79</v>
      </c>
    </row>
    <row r="230" spans="1:20" x14ac:dyDescent="0.25">
      <c r="A230" s="224">
        <v>1</v>
      </c>
      <c r="B230" s="225"/>
      <c r="C230" s="226">
        <v>0</v>
      </c>
      <c r="D230" s="225">
        <v>0.04</v>
      </c>
      <c r="E230" s="226">
        <v>4.3956043956043953E-2</v>
      </c>
      <c r="F230" s="225">
        <v>0.87</v>
      </c>
      <c r="G230" s="226">
        <v>0.95604395604395598</v>
      </c>
      <c r="H230" s="225">
        <v>0.91</v>
      </c>
      <c r="I230" s="225">
        <v>1</v>
      </c>
      <c r="L230" s="22" t="s">
        <v>33</v>
      </c>
      <c r="M230" s="282">
        <f>ROUND($C230,2)</f>
        <v>0</v>
      </c>
      <c r="N230" s="282">
        <f>ROUND($E230,2)</f>
        <v>0.04</v>
      </c>
      <c r="O230" s="282">
        <f>ROUND($G230,2)</f>
        <v>0.96</v>
      </c>
      <c r="P230">
        <f>+B230</f>
        <v>0</v>
      </c>
      <c r="Q230">
        <f>+D230</f>
        <v>0.04</v>
      </c>
      <c r="R230">
        <f>+F230</f>
        <v>0.87</v>
      </c>
      <c r="S230">
        <f>+H230</f>
        <v>0.91</v>
      </c>
      <c r="T230" s="326">
        <f t="shared" ref="T230:T233" si="80">SUM(M230:O230)</f>
        <v>1</v>
      </c>
    </row>
    <row r="231" spans="1:20" x14ac:dyDescent="0.25">
      <c r="A231" s="224">
        <v>5</v>
      </c>
      <c r="B231" s="225">
        <v>7.48</v>
      </c>
      <c r="C231" s="226">
        <v>0.4323699421965318</v>
      </c>
      <c r="D231" s="225">
        <v>7.2</v>
      </c>
      <c r="E231" s="226">
        <v>0.41618497109826591</v>
      </c>
      <c r="F231" s="225">
        <v>2.62</v>
      </c>
      <c r="G231" s="226">
        <v>0.15144508670520232</v>
      </c>
      <c r="H231" s="225">
        <v>17.3</v>
      </c>
      <c r="I231" s="227">
        <v>1</v>
      </c>
      <c r="L231" s="22" t="s">
        <v>35</v>
      </c>
      <c r="M231" s="282">
        <f>ROUND($C231,2)</f>
        <v>0.43</v>
      </c>
      <c r="N231" s="282">
        <f>ROUND($E231,2)</f>
        <v>0.42</v>
      </c>
      <c r="O231" s="282">
        <f>ROUND($G231,2)</f>
        <v>0.15</v>
      </c>
      <c r="P231">
        <f>+B231</f>
        <v>7.48</v>
      </c>
      <c r="Q231">
        <f>+D231</f>
        <v>7.2</v>
      </c>
      <c r="R231">
        <f>+F231</f>
        <v>2.62</v>
      </c>
      <c r="S231">
        <f>+H231</f>
        <v>17.3</v>
      </c>
      <c r="T231" s="326">
        <f t="shared" si="80"/>
        <v>1</v>
      </c>
    </row>
    <row r="232" spans="1:20" x14ac:dyDescent="0.25">
      <c r="A232" s="224">
        <v>20</v>
      </c>
      <c r="B232" s="225">
        <v>0.24</v>
      </c>
      <c r="C232" s="348">
        <v>2.3474178403755873E-3</v>
      </c>
      <c r="D232" s="225">
        <v>32.01</v>
      </c>
      <c r="E232" s="226">
        <v>0.31308685446009393</v>
      </c>
      <c r="F232" s="225">
        <v>69.989999999999981</v>
      </c>
      <c r="G232" s="226">
        <v>0.6845657276995305</v>
      </c>
      <c r="H232" s="225">
        <v>102.23999999999998</v>
      </c>
      <c r="I232" s="227">
        <v>1</v>
      </c>
      <c r="L232" s="22" t="s">
        <v>95</v>
      </c>
      <c r="M232" s="328">
        <v>0.01</v>
      </c>
      <c r="N232" s="282">
        <f>ROUND($E232,2)</f>
        <v>0.31</v>
      </c>
      <c r="O232" s="282">
        <f>ROUND($G232,2)</f>
        <v>0.68</v>
      </c>
      <c r="P232">
        <f>+B232</f>
        <v>0.24</v>
      </c>
      <c r="Q232">
        <f>+D232</f>
        <v>32.01</v>
      </c>
      <c r="R232">
        <f>+F232</f>
        <v>69.989999999999981</v>
      </c>
      <c r="S232">
        <f>+H232</f>
        <v>102.23999999999998</v>
      </c>
      <c r="T232" s="326">
        <f t="shared" si="80"/>
        <v>1</v>
      </c>
    </row>
    <row r="233" spans="1:20" ht="15.75" thickBot="1" x14ac:dyDescent="0.3">
      <c r="A233" s="229" t="s">
        <v>3</v>
      </c>
      <c r="B233" s="229">
        <v>7.7200000000000006</v>
      </c>
      <c r="C233" s="230">
        <v>6.4092984640929856E-2</v>
      </c>
      <c r="D233" s="229">
        <v>39.25</v>
      </c>
      <c r="E233" s="230">
        <v>0.32586135325861354</v>
      </c>
      <c r="F233" s="229">
        <v>73.479999999999976</v>
      </c>
      <c r="G233" s="230">
        <v>0.61004566210045652</v>
      </c>
      <c r="H233" s="229">
        <v>120.44999999999999</v>
      </c>
      <c r="I233" s="231">
        <v>1</v>
      </c>
      <c r="L233" s="22" t="s">
        <v>3</v>
      </c>
      <c r="M233" s="282">
        <f>ROUND($C233,2)</f>
        <v>0.06</v>
      </c>
      <c r="N233" s="282">
        <f>ROUND($E233,2)</f>
        <v>0.33</v>
      </c>
      <c r="O233" s="282">
        <f>ROUND($G233,2)</f>
        <v>0.61</v>
      </c>
      <c r="P233">
        <f>+B233</f>
        <v>7.7200000000000006</v>
      </c>
      <c r="Q233">
        <f>+D233</f>
        <v>39.25</v>
      </c>
      <c r="R233">
        <f>+F233</f>
        <v>73.479999999999976</v>
      </c>
      <c r="S233">
        <f>+H233</f>
        <v>120.44999999999999</v>
      </c>
      <c r="T233" s="326">
        <f t="shared" si="80"/>
        <v>1</v>
      </c>
    </row>
    <row r="236" spans="1:20" ht="26.25" x14ac:dyDescent="0.4">
      <c r="A236" s="221" t="s">
        <v>198</v>
      </c>
      <c r="L236" s="221" t="s">
        <v>200</v>
      </c>
    </row>
    <row r="237" spans="1:20" ht="15.75" thickBot="1" x14ac:dyDescent="0.3"/>
    <row r="238" spans="1:20" ht="16.5" thickTop="1" thickBot="1" x14ac:dyDescent="0.3">
      <c r="A238" s="223"/>
      <c r="B238" s="223" t="s">
        <v>0</v>
      </c>
      <c r="C238" s="223"/>
      <c r="D238" s="223" t="s">
        <v>1</v>
      </c>
      <c r="E238" s="223"/>
      <c r="F238" s="223" t="s">
        <v>2</v>
      </c>
      <c r="G238" s="223"/>
      <c r="H238" s="223" t="s">
        <v>112</v>
      </c>
      <c r="I238" s="223" t="s">
        <v>112</v>
      </c>
      <c r="L238" s="36" t="s">
        <v>75</v>
      </c>
      <c r="M238" s="36" t="s">
        <v>74</v>
      </c>
      <c r="N238" s="36"/>
      <c r="O238" s="36"/>
      <c r="P238" s="22"/>
      <c r="Q238" s="22"/>
      <c r="R238" s="22"/>
      <c r="S238" s="22"/>
    </row>
    <row r="239" spans="1:20" ht="15.75" thickTop="1" x14ac:dyDescent="0.25">
      <c r="A239" s="223" t="s">
        <v>56</v>
      </c>
      <c r="B239" s="276" t="s">
        <v>214</v>
      </c>
      <c r="C239" s="276" t="s">
        <v>75</v>
      </c>
      <c r="D239" s="276" t="s">
        <v>214</v>
      </c>
      <c r="E239" s="276" t="s">
        <v>75</v>
      </c>
      <c r="F239" s="276" t="s">
        <v>214</v>
      </c>
      <c r="G239" s="276" t="s">
        <v>75</v>
      </c>
      <c r="H239" s="276"/>
      <c r="I239" s="276"/>
      <c r="L239" s="36" t="s">
        <v>56</v>
      </c>
      <c r="M239" s="36" t="s">
        <v>0</v>
      </c>
      <c r="N239" s="36" t="s">
        <v>1</v>
      </c>
      <c r="O239" s="36" t="s">
        <v>2</v>
      </c>
      <c r="P239" s="36" t="s">
        <v>76</v>
      </c>
      <c r="Q239" s="36" t="s">
        <v>77</v>
      </c>
      <c r="R239" s="36" t="s">
        <v>78</v>
      </c>
      <c r="S239" s="36" t="s">
        <v>79</v>
      </c>
    </row>
    <row r="240" spans="1:20" x14ac:dyDescent="0.25">
      <c r="A240" s="224">
        <v>1</v>
      </c>
      <c r="B240" s="225">
        <v>0.14000000000000001</v>
      </c>
      <c r="C240" s="226">
        <v>7.310704960835513E-3</v>
      </c>
      <c r="D240" s="225">
        <v>2.4499999999999997</v>
      </c>
      <c r="E240" s="226">
        <v>0.12793733681462147</v>
      </c>
      <c r="F240" s="225">
        <v>16.559999999999992</v>
      </c>
      <c r="G240" s="226">
        <v>0.86475195822454298</v>
      </c>
      <c r="H240" s="225">
        <v>19.149999999999991</v>
      </c>
      <c r="I240" s="227">
        <v>1</v>
      </c>
      <c r="L240" s="22" t="s">
        <v>33</v>
      </c>
      <c r="M240" s="363">
        <f>ROUND($C240,2)</f>
        <v>0.01</v>
      </c>
      <c r="N240" s="363">
        <f>ROUND($E240,2)</f>
        <v>0.13</v>
      </c>
      <c r="O240" s="363">
        <f>ROUND($G240,2)</f>
        <v>0.86</v>
      </c>
      <c r="P240">
        <f t="shared" ref="P240:P248" si="81">+B240</f>
        <v>0.14000000000000001</v>
      </c>
      <c r="Q240">
        <f t="shared" ref="Q240:Q248" si="82">+D240</f>
        <v>2.4499999999999997</v>
      </c>
      <c r="R240">
        <f t="shared" ref="R240:R248" si="83">+F240</f>
        <v>16.559999999999992</v>
      </c>
      <c r="S240">
        <f t="shared" ref="S240:S248" si="84">+H240</f>
        <v>19.149999999999991</v>
      </c>
      <c r="T240" s="326">
        <f t="shared" ref="T240:T248" si="85">SUM(M240:O240)</f>
        <v>1</v>
      </c>
    </row>
    <row r="241" spans="1:20" x14ac:dyDescent="0.25">
      <c r="A241" s="224">
        <v>2</v>
      </c>
      <c r="B241" s="225">
        <v>1.18</v>
      </c>
      <c r="C241" s="226">
        <v>5.3979871912168353E-2</v>
      </c>
      <c r="D241" s="225">
        <v>8.6699999999999964</v>
      </c>
      <c r="E241" s="226">
        <v>0.39661482159194866</v>
      </c>
      <c r="F241" s="225">
        <v>12.01</v>
      </c>
      <c r="G241" s="226">
        <v>0.54940530649588304</v>
      </c>
      <c r="H241" s="225">
        <v>21.859999999999996</v>
      </c>
      <c r="I241" s="227">
        <v>1</v>
      </c>
      <c r="L241" s="22" t="s">
        <v>34</v>
      </c>
      <c r="M241" s="363">
        <f t="shared" ref="M241:M248" si="86">ROUND($C241,2)</f>
        <v>0.05</v>
      </c>
      <c r="N241" s="363">
        <f t="shared" ref="N241:N248" si="87">ROUND($E241,2)</f>
        <v>0.4</v>
      </c>
      <c r="O241" s="363">
        <f t="shared" ref="O241:O248" si="88">ROUND($G241,2)</f>
        <v>0.55000000000000004</v>
      </c>
      <c r="P241">
        <f t="shared" si="81"/>
        <v>1.18</v>
      </c>
      <c r="Q241">
        <f t="shared" si="82"/>
        <v>8.6699999999999964</v>
      </c>
      <c r="R241">
        <f t="shared" si="83"/>
        <v>12.01</v>
      </c>
      <c r="S241">
        <f t="shared" si="84"/>
        <v>21.859999999999996</v>
      </c>
      <c r="T241" s="326">
        <f t="shared" si="85"/>
        <v>1</v>
      </c>
    </row>
    <row r="242" spans="1:20" x14ac:dyDescent="0.25">
      <c r="A242" s="224">
        <v>3</v>
      </c>
      <c r="B242" s="225">
        <v>0.43</v>
      </c>
      <c r="C242" s="226">
        <v>2.6625386996904022E-2</v>
      </c>
      <c r="D242" s="225">
        <v>5.6900000000000013</v>
      </c>
      <c r="E242" s="226">
        <v>0.35232198142414867</v>
      </c>
      <c r="F242" s="225">
        <v>10.030000000000001</v>
      </c>
      <c r="G242" s="226">
        <v>0.62105263157894741</v>
      </c>
      <c r="H242" s="225">
        <v>16.150000000000002</v>
      </c>
      <c r="I242" s="227">
        <v>1</v>
      </c>
      <c r="L242" s="22" t="s">
        <v>53</v>
      </c>
      <c r="M242" s="363">
        <f t="shared" si="86"/>
        <v>0.03</v>
      </c>
      <c r="N242" s="363">
        <f t="shared" si="87"/>
        <v>0.35</v>
      </c>
      <c r="O242" s="363">
        <f t="shared" si="88"/>
        <v>0.62</v>
      </c>
      <c r="P242">
        <f t="shared" si="81"/>
        <v>0.43</v>
      </c>
      <c r="Q242">
        <f t="shared" si="82"/>
        <v>5.6900000000000013</v>
      </c>
      <c r="R242">
        <f t="shared" si="83"/>
        <v>10.030000000000001</v>
      </c>
      <c r="S242">
        <f t="shared" si="84"/>
        <v>16.150000000000002</v>
      </c>
      <c r="T242" s="326">
        <f t="shared" si="85"/>
        <v>1</v>
      </c>
    </row>
    <row r="243" spans="1:20" x14ac:dyDescent="0.25">
      <c r="A243" s="224">
        <v>4</v>
      </c>
      <c r="B243" s="224">
        <v>0.2</v>
      </c>
      <c r="C243" s="228">
        <v>6.6666666666666666E-2</v>
      </c>
      <c r="D243" s="224">
        <v>2.4299999999999997</v>
      </c>
      <c r="E243" s="228">
        <v>0.80999999999999994</v>
      </c>
      <c r="F243" s="224">
        <v>0.37</v>
      </c>
      <c r="G243" s="228">
        <v>0.12333333333333334</v>
      </c>
      <c r="H243" s="224">
        <v>3</v>
      </c>
      <c r="I243" s="228">
        <v>1</v>
      </c>
      <c r="L243" s="22" t="s">
        <v>54</v>
      </c>
      <c r="M243" s="363">
        <f t="shared" si="86"/>
        <v>7.0000000000000007E-2</v>
      </c>
      <c r="N243" s="363">
        <f t="shared" si="87"/>
        <v>0.81</v>
      </c>
      <c r="O243" s="363">
        <f t="shared" si="88"/>
        <v>0.12</v>
      </c>
      <c r="P243">
        <f t="shared" si="81"/>
        <v>0.2</v>
      </c>
      <c r="Q243">
        <f t="shared" si="82"/>
        <v>2.4299999999999997</v>
      </c>
      <c r="R243">
        <f t="shared" si="83"/>
        <v>0.37</v>
      </c>
      <c r="S243">
        <f t="shared" si="84"/>
        <v>3</v>
      </c>
      <c r="T243" s="326">
        <f t="shared" si="85"/>
        <v>1</v>
      </c>
    </row>
    <row r="244" spans="1:20" x14ac:dyDescent="0.25">
      <c r="A244" s="224">
        <v>5</v>
      </c>
      <c r="B244" s="225">
        <v>1.6300000000000001</v>
      </c>
      <c r="C244" s="226">
        <v>0.16170634920634924</v>
      </c>
      <c r="D244" s="225">
        <v>6.589999999999999</v>
      </c>
      <c r="E244" s="226">
        <v>0.65376984126984128</v>
      </c>
      <c r="F244" s="225">
        <v>1.8599999999999999</v>
      </c>
      <c r="G244" s="348">
        <v>0.18452380952380953</v>
      </c>
      <c r="H244" s="225">
        <v>10.079999999999998</v>
      </c>
      <c r="I244" s="227">
        <v>1</v>
      </c>
      <c r="L244" s="22" t="s">
        <v>35</v>
      </c>
      <c r="M244" s="363">
        <f t="shared" si="86"/>
        <v>0.16</v>
      </c>
      <c r="N244" s="363">
        <f t="shared" si="87"/>
        <v>0.65</v>
      </c>
      <c r="O244" s="328">
        <v>0.19</v>
      </c>
      <c r="P244">
        <f t="shared" si="81"/>
        <v>1.6300000000000001</v>
      </c>
      <c r="Q244">
        <f t="shared" si="82"/>
        <v>6.589999999999999</v>
      </c>
      <c r="R244">
        <f t="shared" si="83"/>
        <v>1.8599999999999999</v>
      </c>
      <c r="S244">
        <f t="shared" si="84"/>
        <v>10.079999999999998</v>
      </c>
      <c r="T244" s="326">
        <f t="shared" si="85"/>
        <v>1</v>
      </c>
    </row>
    <row r="245" spans="1:20" x14ac:dyDescent="0.25">
      <c r="A245" s="224">
        <v>11</v>
      </c>
      <c r="B245" s="225">
        <v>3.9999999999999996</v>
      </c>
      <c r="C245" s="226">
        <v>9.9403578528827002E-2</v>
      </c>
      <c r="D245" s="225">
        <v>15.500000000000004</v>
      </c>
      <c r="E245" s="348">
        <v>0.38518886679920478</v>
      </c>
      <c r="F245" s="225">
        <v>20.740000000000002</v>
      </c>
      <c r="G245" s="226">
        <v>0.51540755467196808</v>
      </c>
      <c r="H245" s="225">
        <v>40.240000000000009</v>
      </c>
      <c r="I245" s="227">
        <v>1</v>
      </c>
      <c r="L245" s="22" t="s">
        <v>41</v>
      </c>
      <c r="M245" s="363">
        <f t="shared" si="86"/>
        <v>0.1</v>
      </c>
      <c r="N245" s="328">
        <v>0.38</v>
      </c>
      <c r="O245" s="363">
        <f t="shared" si="88"/>
        <v>0.52</v>
      </c>
      <c r="P245">
        <f t="shared" si="81"/>
        <v>3.9999999999999996</v>
      </c>
      <c r="Q245">
        <f t="shared" si="82"/>
        <v>15.500000000000004</v>
      </c>
      <c r="R245">
        <f t="shared" si="83"/>
        <v>20.740000000000002</v>
      </c>
      <c r="S245">
        <f t="shared" si="84"/>
        <v>40.240000000000009</v>
      </c>
      <c r="T245" s="326">
        <f t="shared" si="85"/>
        <v>1</v>
      </c>
    </row>
    <row r="246" spans="1:20" x14ac:dyDescent="0.25">
      <c r="A246" s="224">
        <v>19</v>
      </c>
      <c r="B246" s="225">
        <v>8.0599999999999987</v>
      </c>
      <c r="C246" s="348">
        <v>0.15502981342565877</v>
      </c>
      <c r="D246" s="225">
        <v>14.549999999999999</v>
      </c>
      <c r="E246" s="226">
        <v>0.27986151182919794</v>
      </c>
      <c r="F246" s="225">
        <v>29.38</v>
      </c>
      <c r="G246" s="226">
        <v>0.56510867474514337</v>
      </c>
      <c r="H246" s="225">
        <v>51.989999999999995</v>
      </c>
      <c r="I246" s="227">
        <v>1</v>
      </c>
      <c r="L246" s="22" t="s">
        <v>55</v>
      </c>
      <c r="M246" s="328">
        <v>0.15</v>
      </c>
      <c r="N246" s="363">
        <f t="shared" si="87"/>
        <v>0.28000000000000003</v>
      </c>
      <c r="O246" s="363">
        <f t="shared" si="88"/>
        <v>0.56999999999999995</v>
      </c>
      <c r="P246">
        <f t="shared" si="81"/>
        <v>8.0599999999999987</v>
      </c>
      <c r="Q246">
        <f t="shared" si="82"/>
        <v>14.549999999999999</v>
      </c>
      <c r="R246">
        <f t="shared" si="83"/>
        <v>29.38</v>
      </c>
      <c r="S246">
        <f t="shared" si="84"/>
        <v>51.989999999999995</v>
      </c>
      <c r="T246" s="326">
        <f t="shared" si="85"/>
        <v>1</v>
      </c>
    </row>
    <row r="247" spans="1:20" x14ac:dyDescent="0.25">
      <c r="A247" s="224">
        <v>20</v>
      </c>
      <c r="B247" s="225">
        <v>0.11</v>
      </c>
      <c r="C247" s="226">
        <v>1.098901098901099E-2</v>
      </c>
      <c r="D247" s="225">
        <v>1.03</v>
      </c>
      <c r="E247" s="226">
        <v>0.1028971028971029</v>
      </c>
      <c r="F247" s="225">
        <v>8.8699999999999992</v>
      </c>
      <c r="G247" s="226">
        <v>0.88611388611388608</v>
      </c>
      <c r="H247" s="225">
        <v>10.01</v>
      </c>
      <c r="I247" s="227">
        <v>1</v>
      </c>
      <c r="L247" s="22" t="s">
        <v>95</v>
      </c>
      <c r="M247" s="363">
        <f t="shared" si="86"/>
        <v>0.01</v>
      </c>
      <c r="N247" s="363">
        <f t="shared" si="87"/>
        <v>0.1</v>
      </c>
      <c r="O247" s="363">
        <f t="shared" si="88"/>
        <v>0.89</v>
      </c>
      <c r="P247">
        <f t="shared" si="81"/>
        <v>0.11</v>
      </c>
      <c r="Q247">
        <f t="shared" si="82"/>
        <v>1.03</v>
      </c>
      <c r="R247">
        <f t="shared" si="83"/>
        <v>8.8699999999999992</v>
      </c>
      <c r="S247">
        <f t="shared" si="84"/>
        <v>10.01</v>
      </c>
      <c r="T247" s="326">
        <f t="shared" si="85"/>
        <v>1</v>
      </c>
    </row>
    <row r="248" spans="1:20" ht="15.75" thickBot="1" x14ac:dyDescent="0.3">
      <c r="A248" s="229" t="s">
        <v>3</v>
      </c>
      <c r="B248" s="229">
        <v>15.749999999999998</v>
      </c>
      <c r="C248" s="230">
        <v>9.1314935064935057E-2</v>
      </c>
      <c r="D248" s="229">
        <v>56.91</v>
      </c>
      <c r="E248" s="230">
        <v>0.32995129870129869</v>
      </c>
      <c r="F248" s="229">
        <v>99.82</v>
      </c>
      <c r="G248" s="230">
        <v>0.57873376623376627</v>
      </c>
      <c r="H248" s="229">
        <v>172.48</v>
      </c>
      <c r="I248" s="231">
        <v>1</v>
      </c>
      <c r="L248" s="22" t="s">
        <v>3</v>
      </c>
      <c r="M248" s="363">
        <f t="shared" si="86"/>
        <v>0.09</v>
      </c>
      <c r="N248" s="363">
        <f t="shared" si="87"/>
        <v>0.33</v>
      </c>
      <c r="O248" s="363">
        <f t="shared" si="88"/>
        <v>0.57999999999999996</v>
      </c>
      <c r="P248">
        <f t="shared" si="81"/>
        <v>15.749999999999998</v>
      </c>
      <c r="Q248">
        <f t="shared" si="82"/>
        <v>56.91</v>
      </c>
      <c r="R248">
        <f t="shared" si="83"/>
        <v>99.82</v>
      </c>
      <c r="S248">
        <f t="shared" si="84"/>
        <v>172.48</v>
      </c>
      <c r="T248" s="326">
        <f t="shared" si="85"/>
        <v>1</v>
      </c>
    </row>
    <row r="251" spans="1:20" ht="26.25" x14ac:dyDescent="0.4">
      <c r="A251" s="221" t="s">
        <v>199</v>
      </c>
      <c r="L251" s="221" t="s">
        <v>201</v>
      </c>
    </row>
    <row r="252" spans="1:20" ht="15.75" thickBot="1" x14ac:dyDescent="0.3"/>
    <row r="253" spans="1:20" ht="16.5" thickTop="1" thickBot="1" x14ac:dyDescent="0.3">
      <c r="A253" s="223"/>
      <c r="B253" s="223" t="s">
        <v>0</v>
      </c>
      <c r="C253" s="223"/>
      <c r="D253" s="223" t="s">
        <v>1</v>
      </c>
      <c r="E253" s="223"/>
      <c r="F253" s="223" t="s">
        <v>2</v>
      </c>
      <c r="G253" s="223"/>
      <c r="H253" s="223" t="s">
        <v>112</v>
      </c>
      <c r="I253" s="223" t="s">
        <v>112</v>
      </c>
      <c r="L253" s="36" t="s">
        <v>75</v>
      </c>
      <c r="M253" s="36" t="s">
        <v>74</v>
      </c>
      <c r="N253" s="36"/>
      <c r="O253" s="36"/>
      <c r="P253" s="22"/>
      <c r="Q253" s="22"/>
      <c r="R253" s="22"/>
      <c r="S253" s="22"/>
    </row>
    <row r="254" spans="1:20" ht="15.75" thickTop="1" x14ac:dyDescent="0.25">
      <c r="A254" s="223" t="s">
        <v>56</v>
      </c>
      <c r="B254" s="276" t="s">
        <v>195</v>
      </c>
      <c r="C254" s="276" t="s">
        <v>75</v>
      </c>
      <c r="D254" s="276" t="s">
        <v>195</v>
      </c>
      <c r="E254" s="276" t="s">
        <v>75</v>
      </c>
      <c r="F254" s="276" t="s">
        <v>195</v>
      </c>
      <c r="G254" s="276" t="s">
        <v>75</v>
      </c>
      <c r="H254" s="276" t="s">
        <v>195</v>
      </c>
      <c r="I254" s="276" t="s">
        <v>75</v>
      </c>
      <c r="L254" s="36" t="s">
        <v>56</v>
      </c>
      <c r="M254" s="36" t="s">
        <v>0</v>
      </c>
      <c r="N254" s="36" t="s">
        <v>1</v>
      </c>
      <c r="O254" s="36" t="s">
        <v>2</v>
      </c>
      <c r="P254" s="36" t="s">
        <v>76</v>
      </c>
      <c r="Q254" s="36" t="s">
        <v>77</v>
      </c>
      <c r="R254" s="36" t="s">
        <v>78</v>
      </c>
      <c r="S254" s="36" t="s">
        <v>79</v>
      </c>
    </row>
    <row r="255" spans="1:20" x14ac:dyDescent="0.25">
      <c r="A255" s="224">
        <v>1</v>
      </c>
      <c r="B255" s="225">
        <v>1.6400000000000001</v>
      </c>
      <c r="C255" s="226">
        <v>0.12792511700468018</v>
      </c>
      <c r="D255" s="225">
        <v>4.71</v>
      </c>
      <c r="E255" s="226">
        <v>0.36739469578783146</v>
      </c>
      <c r="F255" s="225">
        <v>6.4700000000000024</v>
      </c>
      <c r="G255" s="226">
        <v>0.50468018720748842</v>
      </c>
      <c r="H255" s="225">
        <v>12.820000000000002</v>
      </c>
      <c r="I255" s="227">
        <v>1</v>
      </c>
      <c r="L255" s="22" t="s">
        <v>33</v>
      </c>
      <c r="M255" s="282">
        <f>ROUND($C255,2)</f>
        <v>0.13</v>
      </c>
      <c r="N255" s="282">
        <f>ROUND($E255,2)</f>
        <v>0.37</v>
      </c>
      <c r="O255" s="282">
        <f>ROUND($G255,2)</f>
        <v>0.5</v>
      </c>
      <c r="P255">
        <f t="shared" ref="P255:P263" si="89">+B255</f>
        <v>1.6400000000000001</v>
      </c>
      <c r="Q255">
        <f t="shared" ref="Q255:Q263" si="90">+D255</f>
        <v>4.71</v>
      </c>
      <c r="R255">
        <f t="shared" ref="R255:R263" si="91">+F255</f>
        <v>6.4700000000000024</v>
      </c>
      <c r="S255">
        <f t="shared" ref="S255:S263" si="92">+H255</f>
        <v>12.820000000000002</v>
      </c>
      <c r="T255" s="326">
        <f t="shared" ref="T255:T263" si="93">SUM(M255:O255)</f>
        <v>1</v>
      </c>
    </row>
    <row r="256" spans="1:20" x14ac:dyDescent="0.25">
      <c r="A256" s="224">
        <v>2</v>
      </c>
      <c r="B256" s="225">
        <v>5.33</v>
      </c>
      <c r="C256" s="226">
        <v>0.13635200818623694</v>
      </c>
      <c r="D256" s="225">
        <v>16.989999999999995</v>
      </c>
      <c r="E256" s="226">
        <v>0.43463801483755438</v>
      </c>
      <c r="F256" s="225">
        <v>16.769999999999996</v>
      </c>
      <c r="G256" s="226">
        <v>0.42900997697620874</v>
      </c>
      <c r="H256" s="225">
        <v>39.089999999999989</v>
      </c>
      <c r="I256" s="227">
        <v>1</v>
      </c>
      <c r="L256" s="22" t="s">
        <v>34</v>
      </c>
      <c r="M256" s="282">
        <f t="shared" ref="M256:M263" si="94">ROUND($C256,2)</f>
        <v>0.14000000000000001</v>
      </c>
      <c r="N256" s="282">
        <f t="shared" ref="N256:N263" si="95">ROUND($E256,2)</f>
        <v>0.43</v>
      </c>
      <c r="O256" s="282">
        <f t="shared" ref="O256:O263" si="96">ROUND($G256,2)</f>
        <v>0.43</v>
      </c>
      <c r="P256">
        <f t="shared" si="89"/>
        <v>5.33</v>
      </c>
      <c r="Q256">
        <f t="shared" si="90"/>
        <v>16.989999999999995</v>
      </c>
      <c r="R256">
        <f t="shared" si="91"/>
        <v>16.769999999999996</v>
      </c>
      <c r="S256">
        <f t="shared" si="92"/>
        <v>39.089999999999989</v>
      </c>
      <c r="T256" s="326">
        <f t="shared" si="93"/>
        <v>1</v>
      </c>
    </row>
    <row r="257" spans="1:20" x14ac:dyDescent="0.25">
      <c r="A257" s="224">
        <v>3</v>
      </c>
      <c r="B257" s="225">
        <v>0.32</v>
      </c>
      <c r="C257" s="226">
        <v>1.0481493612839829E-2</v>
      </c>
      <c r="D257" s="225">
        <v>13.290000000000001</v>
      </c>
      <c r="E257" s="226">
        <v>0.4353095316082542</v>
      </c>
      <c r="F257" s="225">
        <v>16.919999999999998</v>
      </c>
      <c r="G257" s="226">
        <v>0.55420897477890596</v>
      </c>
      <c r="H257" s="225">
        <v>30.53</v>
      </c>
      <c r="I257" s="227">
        <v>1</v>
      </c>
      <c r="L257" s="22" t="s">
        <v>53</v>
      </c>
      <c r="M257" s="282">
        <f t="shared" si="94"/>
        <v>0.01</v>
      </c>
      <c r="N257" s="282">
        <f t="shared" si="95"/>
        <v>0.44</v>
      </c>
      <c r="O257" s="282">
        <f t="shared" si="96"/>
        <v>0.55000000000000004</v>
      </c>
      <c r="P257">
        <f t="shared" si="89"/>
        <v>0.32</v>
      </c>
      <c r="Q257">
        <f t="shared" si="90"/>
        <v>13.290000000000001</v>
      </c>
      <c r="R257">
        <f t="shared" si="91"/>
        <v>16.919999999999998</v>
      </c>
      <c r="S257">
        <f t="shared" si="92"/>
        <v>30.53</v>
      </c>
      <c r="T257" s="326">
        <f t="shared" si="93"/>
        <v>1</v>
      </c>
    </row>
    <row r="258" spans="1:20" x14ac:dyDescent="0.25">
      <c r="A258" s="224">
        <v>4</v>
      </c>
      <c r="B258" s="224">
        <v>0.16</v>
      </c>
      <c r="C258" s="226">
        <v>2.9465930018416204E-2</v>
      </c>
      <c r="D258" s="224">
        <v>0.24</v>
      </c>
      <c r="E258" s="228">
        <v>4.4198895027624301E-2</v>
      </c>
      <c r="F258" s="224">
        <v>5.03</v>
      </c>
      <c r="G258" s="228">
        <v>0.92633517495395945</v>
      </c>
      <c r="H258" s="224">
        <v>5.4300000000000006</v>
      </c>
      <c r="I258" s="228">
        <v>1</v>
      </c>
      <c r="L258" s="22" t="s">
        <v>54</v>
      </c>
      <c r="M258" s="282">
        <f t="shared" si="94"/>
        <v>0.03</v>
      </c>
      <c r="N258" s="282">
        <f t="shared" si="95"/>
        <v>0.04</v>
      </c>
      <c r="O258" s="282">
        <f t="shared" si="96"/>
        <v>0.93</v>
      </c>
      <c r="P258">
        <f t="shared" si="89"/>
        <v>0.16</v>
      </c>
      <c r="Q258">
        <f t="shared" si="90"/>
        <v>0.24</v>
      </c>
      <c r="R258">
        <f t="shared" si="91"/>
        <v>5.03</v>
      </c>
      <c r="S258">
        <f t="shared" si="92"/>
        <v>5.4300000000000006</v>
      </c>
      <c r="T258" s="326">
        <f t="shared" si="93"/>
        <v>1</v>
      </c>
    </row>
    <row r="259" spans="1:20" x14ac:dyDescent="0.25">
      <c r="A259" s="224">
        <v>5</v>
      </c>
      <c r="B259" s="225">
        <v>24.060000000000002</v>
      </c>
      <c r="C259" s="226">
        <v>0.14499216584307578</v>
      </c>
      <c r="D259" s="225">
        <v>75.780000000000015</v>
      </c>
      <c r="E259" s="226">
        <v>0.45667108593467515</v>
      </c>
      <c r="F259" s="225">
        <v>66.100000000000023</v>
      </c>
      <c r="G259" s="226">
        <v>0.39833674822224902</v>
      </c>
      <c r="H259" s="225">
        <v>165.94000000000005</v>
      </c>
      <c r="I259" s="227">
        <v>1</v>
      </c>
      <c r="L259" s="22" t="s">
        <v>35</v>
      </c>
      <c r="M259" s="282">
        <f t="shared" si="94"/>
        <v>0.14000000000000001</v>
      </c>
      <c r="N259" s="282">
        <f t="shared" si="95"/>
        <v>0.46</v>
      </c>
      <c r="O259" s="282">
        <f t="shared" si="96"/>
        <v>0.4</v>
      </c>
      <c r="P259">
        <f t="shared" si="89"/>
        <v>24.060000000000002</v>
      </c>
      <c r="Q259">
        <f t="shared" si="90"/>
        <v>75.780000000000015</v>
      </c>
      <c r="R259">
        <f t="shared" si="91"/>
        <v>66.100000000000023</v>
      </c>
      <c r="S259">
        <f t="shared" si="92"/>
        <v>165.94000000000005</v>
      </c>
      <c r="T259" s="326">
        <f t="shared" si="93"/>
        <v>1</v>
      </c>
    </row>
    <row r="260" spans="1:20" x14ac:dyDescent="0.25">
      <c r="A260" s="224">
        <v>11</v>
      </c>
      <c r="B260" s="225">
        <v>7.0900000000000007</v>
      </c>
      <c r="C260" s="348">
        <v>0.15443258549335659</v>
      </c>
      <c r="D260" s="225">
        <v>25.909999999999997</v>
      </c>
      <c r="E260" s="226">
        <v>0.56436506207797865</v>
      </c>
      <c r="F260" s="225">
        <v>12.909999999999997</v>
      </c>
      <c r="G260" s="226">
        <v>0.2812023524286647</v>
      </c>
      <c r="H260" s="225">
        <v>45.91</v>
      </c>
      <c r="I260" s="227">
        <v>1</v>
      </c>
      <c r="L260" s="22" t="s">
        <v>41</v>
      </c>
      <c r="M260" s="328">
        <v>0.16</v>
      </c>
      <c r="N260" s="282">
        <f t="shared" si="95"/>
        <v>0.56000000000000005</v>
      </c>
      <c r="O260" s="282">
        <f t="shared" si="96"/>
        <v>0.28000000000000003</v>
      </c>
      <c r="P260">
        <f t="shared" si="89"/>
        <v>7.0900000000000007</v>
      </c>
      <c r="Q260">
        <f t="shared" si="90"/>
        <v>25.909999999999997</v>
      </c>
      <c r="R260">
        <f t="shared" si="91"/>
        <v>12.909999999999997</v>
      </c>
      <c r="S260">
        <f t="shared" si="92"/>
        <v>45.91</v>
      </c>
      <c r="T260" s="326">
        <f t="shared" si="93"/>
        <v>1</v>
      </c>
    </row>
    <row r="261" spans="1:20" x14ac:dyDescent="0.25">
      <c r="A261" s="224">
        <v>19</v>
      </c>
      <c r="B261" s="225">
        <v>4.71</v>
      </c>
      <c r="C261" s="226">
        <v>3.0842773885141769E-2</v>
      </c>
      <c r="D261" s="225">
        <v>66.779999999999973</v>
      </c>
      <c r="E261" s="226">
        <v>0.43729945648615004</v>
      </c>
      <c r="F261" s="225">
        <v>81.220000000000041</v>
      </c>
      <c r="G261" s="226">
        <v>0.53185776962870823</v>
      </c>
      <c r="H261" s="225">
        <v>152.71</v>
      </c>
      <c r="I261" s="227">
        <v>1</v>
      </c>
      <c r="L261" s="22" t="s">
        <v>55</v>
      </c>
      <c r="M261" s="282">
        <f t="shared" si="94"/>
        <v>0.03</v>
      </c>
      <c r="N261" s="282">
        <f t="shared" si="95"/>
        <v>0.44</v>
      </c>
      <c r="O261" s="282">
        <f t="shared" si="96"/>
        <v>0.53</v>
      </c>
      <c r="P261">
        <f t="shared" si="89"/>
        <v>4.71</v>
      </c>
      <c r="Q261">
        <f t="shared" si="90"/>
        <v>66.779999999999973</v>
      </c>
      <c r="R261">
        <f t="shared" si="91"/>
        <v>81.220000000000041</v>
      </c>
      <c r="S261">
        <f t="shared" si="92"/>
        <v>152.71</v>
      </c>
      <c r="T261" s="326">
        <f t="shared" si="93"/>
        <v>1</v>
      </c>
    </row>
    <row r="262" spans="1:20" x14ac:dyDescent="0.25">
      <c r="A262" s="224">
        <v>20</v>
      </c>
      <c r="B262" s="225">
        <v>9.27</v>
      </c>
      <c r="C262" s="226">
        <v>7.458963630511746E-2</v>
      </c>
      <c r="D262" s="225">
        <v>55.99</v>
      </c>
      <c r="E262" s="226">
        <v>0.4505149662053427</v>
      </c>
      <c r="F262" s="225">
        <v>59.020000000000017</v>
      </c>
      <c r="G262" s="348">
        <v>0.47489539748953979</v>
      </c>
      <c r="H262" s="225">
        <v>124.28000000000003</v>
      </c>
      <c r="I262" s="227">
        <v>1</v>
      </c>
      <c r="L262" s="22" t="s">
        <v>95</v>
      </c>
      <c r="M262" s="282">
        <f t="shared" si="94"/>
        <v>7.0000000000000007E-2</v>
      </c>
      <c r="N262" s="282">
        <f t="shared" si="95"/>
        <v>0.45</v>
      </c>
      <c r="O262" s="328">
        <v>0.48</v>
      </c>
      <c r="P262">
        <f t="shared" si="89"/>
        <v>9.27</v>
      </c>
      <c r="Q262">
        <f t="shared" si="90"/>
        <v>55.99</v>
      </c>
      <c r="R262">
        <f t="shared" si="91"/>
        <v>59.020000000000017</v>
      </c>
      <c r="S262">
        <f t="shared" si="92"/>
        <v>124.28000000000003</v>
      </c>
      <c r="T262" s="326">
        <f t="shared" si="93"/>
        <v>1</v>
      </c>
    </row>
    <row r="263" spans="1:20" ht="15.75" thickBot="1" x14ac:dyDescent="0.3">
      <c r="A263" s="229" t="s">
        <v>3</v>
      </c>
      <c r="B263" s="229">
        <v>52.580000000000013</v>
      </c>
      <c r="C263" s="230">
        <v>9.1172339650777701E-2</v>
      </c>
      <c r="D263" s="229">
        <v>259.69</v>
      </c>
      <c r="E263" s="230">
        <v>0.45029564252397214</v>
      </c>
      <c r="F263" s="229">
        <v>264.44000000000011</v>
      </c>
      <c r="G263" s="230">
        <v>0.45853201782525027</v>
      </c>
      <c r="H263" s="229">
        <v>576.71</v>
      </c>
      <c r="I263" s="231">
        <v>1</v>
      </c>
      <c r="L263" s="22" t="s">
        <v>3</v>
      </c>
      <c r="M263" s="282">
        <f t="shared" si="94"/>
        <v>0.09</v>
      </c>
      <c r="N263" s="282">
        <f t="shared" si="95"/>
        <v>0.45</v>
      </c>
      <c r="O263" s="282">
        <f t="shared" si="96"/>
        <v>0.46</v>
      </c>
      <c r="P263">
        <f t="shared" si="89"/>
        <v>52.580000000000013</v>
      </c>
      <c r="Q263">
        <f t="shared" si="90"/>
        <v>259.69</v>
      </c>
      <c r="R263">
        <f t="shared" si="91"/>
        <v>264.44000000000011</v>
      </c>
      <c r="S263">
        <f t="shared" si="92"/>
        <v>576.71</v>
      </c>
      <c r="T263" s="326">
        <f t="shared" si="93"/>
        <v>1</v>
      </c>
    </row>
    <row r="266" spans="1:20" ht="26.25" x14ac:dyDescent="0.4">
      <c r="A266" s="221" t="s">
        <v>205</v>
      </c>
      <c r="L266" s="221" t="s">
        <v>206</v>
      </c>
    </row>
    <row r="267" spans="1:20" ht="15.75" thickBot="1" x14ac:dyDescent="0.3"/>
    <row r="268" spans="1:20" ht="16.5" thickTop="1" thickBot="1" x14ac:dyDescent="0.3">
      <c r="A268" s="223"/>
      <c r="B268" s="223" t="s">
        <v>0</v>
      </c>
      <c r="C268" s="223"/>
      <c r="D268" s="223" t="s">
        <v>1</v>
      </c>
      <c r="E268" s="223"/>
      <c r="F268" s="223" t="s">
        <v>2</v>
      </c>
      <c r="G268" s="223"/>
      <c r="H268" s="223" t="s">
        <v>112</v>
      </c>
      <c r="I268" s="223" t="s">
        <v>112</v>
      </c>
      <c r="L268" s="36" t="s">
        <v>75</v>
      </c>
      <c r="M268" s="36" t="s">
        <v>74</v>
      </c>
      <c r="N268" s="36"/>
      <c r="O268" s="36"/>
      <c r="P268" s="22"/>
      <c r="Q268" s="22"/>
      <c r="R268" s="22"/>
      <c r="S268" s="22"/>
    </row>
    <row r="269" spans="1:20" ht="15.75" thickTop="1" x14ac:dyDescent="0.25">
      <c r="A269" s="223" t="s">
        <v>56</v>
      </c>
      <c r="B269" s="276" t="s">
        <v>195</v>
      </c>
      <c r="C269" s="276" t="s">
        <v>75</v>
      </c>
      <c r="D269" s="276" t="s">
        <v>195</v>
      </c>
      <c r="E269" s="276" t="s">
        <v>75</v>
      </c>
      <c r="F269" s="276" t="s">
        <v>195</v>
      </c>
      <c r="G269" s="276" t="s">
        <v>75</v>
      </c>
      <c r="H269" s="276" t="s">
        <v>195</v>
      </c>
      <c r="I269" s="276" t="s">
        <v>75</v>
      </c>
      <c r="L269" s="36" t="s">
        <v>56</v>
      </c>
      <c r="M269" s="36" t="s">
        <v>0</v>
      </c>
      <c r="N269" s="36" t="s">
        <v>1</v>
      </c>
      <c r="O269" s="36" t="s">
        <v>2</v>
      </c>
      <c r="P269" s="36" t="s">
        <v>76</v>
      </c>
      <c r="Q269" s="36" t="s">
        <v>77</v>
      </c>
      <c r="R269" s="36" t="s">
        <v>78</v>
      </c>
      <c r="S269" s="36" t="s">
        <v>79</v>
      </c>
    </row>
    <row r="270" spans="1:20" x14ac:dyDescent="0.25">
      <c r="A270" s="224">
        <v>1</v>
      </c>
      <c r="B270" s="225">
        <v>0.8</v>
      </c>
      <c r="C270" s="226">
        <v>3.6117381489841997E-2</v>
      </c>
      <c r="D270" s="225">
        <v>2.79</v>
      </c>
      <c r="E270" s="348">
        <v>0.12595936794582396</v>
      </c>
      <c r="F270" s="225">
        <v>18.559999999999995</v>
      </c>
      <c r="G270" s="226">
        <v>0.83792325056433403</v>
      </c>
      <c r="H270" s="225">
        <v>22.149999999999995</v>
      </c>
      <c r="I270" s="227">
        <v>1</v>
      </c>
      <c r="L270" s="22" t="s">
        <v>33</v>
      </c>
      <c r="M270" s="282">
        <f>ROUND($C270,2)</f>
        <v>0.04</v>
      </c>
      <c r="N270" s="328">
        <v>0.12</v>
      </c>
      <c r="O270" s="282">
        <f>ROUND($G270,2)</f>
        <v>0.84</v>
      </c>
      <c r="P270">
        <f t="shared" ref="P270:P278" si="97">+B270</f>
        <v>0.8</v>
      </c>
      <c r="Q270">
        <f t="shared" ref="Q270:Q278" si="98">+D270</f>
        <v>2.79</v>
      </c>
      <c r="R270">
        <f t="shared" ref="R270:R278" si="99">+F270</f>
        <v>18.559999999999995</v>
      </c>
      <c r="S270">
        <f t="shared" ref="S270:S278" si="100">+H270</f>
        <v>22.149999999999995</v>
      </c>
      <c r="T270" s="326">
        <f t="shared" ref="T270:T278" si="101">SUM(M270:O270)</f>
        <v>1</v>
      </c>
    </row>
    <row r="271" spans="1:20" x14ac:dyDescent="0.25">
      <c r="A271" s="224">
        <v>2</v>
      </c>
      <c r="B271" s="225">
        <v>7.34</v>
      </c>
      <c r="C271" s="226">
        <v>0.20911680911680916</v>
      </c>
      <c r="D271" s="225">
        <v>15.749999999999998</v>
      </c>
      <c r="E271" s="226">
        <v>0.44871794871794873</v>
      </c>
      <c r="F271" s="225">
        <v>12.01</v>
      </c>
      <c r="G271" s="226">
        <v>0.34216524216524219</v>
      </c>
      <c r="H271" s="225">
        <v>35.099999999999994</v>
      </c>
      <c r="I271" s="227">
        <v>1</v>
      </c>
      <c r="L271" s="22" t="s">
        <v>34</v>
      </c>
      <c r="M271" s="282">
        <f t="shared" ref="M271:M277" si="102">ROUND($C271,2)</f>
        <v>0.21</v>
      </c>
      <c r="N271" s="363">
        <f t="shared" ref="N271:N278" si="103">ROUND($E271,2)</f>
        <v>0.45</v>
      </c>
      <c r="O271" s="282">
        <f t="shared" ref="O271:O278" si="104">ROUND($G271,2)</f>
        <v>0.34</v>
      </c>
      <c r="P271">
        <f t="shared" si="97"/>
        <v>7.34</v>
      </c>
      <c r="Q271">
        <f t="shared" si="98"/>
        <v>15.749999999999998</v>
      </c>
      <c r="R271">
        <f t="shared" si="99"/>
        <v>12.01</v>
      </c>
      <c r="S271">
        <f t="shared" si="100"/>
        <v>35.099999999999994</v>
      </c>
      <c r="T271" s="326">
        <f t="shared" si="101"/>
        <v>1</v>
      </c>
    </row>
    <row r="272" spans="1:20" x14ac:dyDescent="0.25">
      <c r="A272" s="224">
        <v>3</v>
      </c>
      <c r="B272" s="225">
        <v>10.59</v>
      </c>
      <c r="C272" s="226">
        <v>0.24964639321074963</v>
      </c>
      <c r="D272" s="225">
        <v>19.740000000000002</v>
      </c>
      <c r="E272" s="226">
        <v>0.46534653465346537</v>
      </c>
      <c r="F272" s="225">
        <v>12.090000000000002</v>
      </c>
      <c r="G272" s="348">
        <v>0.28500707213578502</v>
      </c>
      <c r="H272" s="225">
        <v>42.42</v>
      </c>
      <c r="I272" s="227">
        <v>1</v>
      </c>
      <c r="L272" s="22" t="s">
        <v>53</v>
      </c>
      <c r="M272" s="282">
        <f t="shared" si="102"/>
        <v>0.25</v>
      </c>
      <c r="N272" s="363">
        <f t="shared" si="103"/>
        <v>0.47</v>
      </c>
      <c r="O272" s="328">
        <v>0.28000000000000003</v>
      </c>
      <c r="P272">
        <f t="shared" si="97"/>
        <v>10.59</v>
      </c>
      <c r="Q272">
        <f t="shared" si="98"/>
        <v>19.740000000000002</v>
      </c>
      <c r="R272">
        <f t="shared" si="99"/>
        <v>12.090000000000002</v>
      </c>
      <c r="S272">
        <f t="shared" si="100"/>
        <v>42.42</v>
      </c>
      <c r="T272" s="326">
        <f t="shared" si="101"/>
        <v>1</v>
      </c>
    </row>
    <row r="273" spans="1:20" x14ac:dyDescent="0.25">
      <c r="A273" s="224">
        <v>4</v>
      </c>
      <c r="B273" s="224">
        <v>0.2</v>
      </c>
      <c r="C273" s="228">
        <v>6.6666666666666666E-2</v>
      </c>
      <c r="D273" s="224">
        <v>2.4299999999999997</v>
      </c>
      <c r="E273" s="228">
        <v>0.80999999999999994</v>
      </c>
      <c r="F273" s="224">
        <v>0.37</v>
      </c>
      <c r="G273" s="228">
        <v>0.12333333333333334</v>
      </c>
      <c r="H273" s="224">
        <v>3</v>
      </c>
      <c r="I273" s="228">
        <v>1</v>
      </c>
      <c r="L273" s="22" t="s">
        <v>54</v>
      </c>
      <c r="M273" s="282">
        <f t="shared" si="102"/>
        <v>7.0000000000000007E-2</v>
      </c>
      <c r="N273" s="363">
        <f t="shared" si="103"/>
        <v>0.81</v>
      </c>
      <c r="O273" s="282">
        <f t="shared" si="104"/>
        <v>0.12</v>
      </c>
      <c r="P273">
        <f t="shared" si="97"/>
        <v>0.2</v>
      </c>
      <c r="Q273">
        <f t="shared" si="98"/>
        <v>2.4299999999999997</v>
      </c>
      <c r="R273">
        <f t="shared" si="99"/>
        <v>0.37</v>
      </c>
      <c r="S273">
        <f t="shared" si="100"/>
        <v>3</v>
      </c>
      <c r="T273" s="326">
        <f t="shared" si="101"/>
        <v>1</v>
      </c>
    </row>
    <row r="274" spans="1:20" x14ac:dyDescent="0.25">
      <c r="A274" s="224">
        <v>5</v>
      </c>
      <c r="B274" s="225">
        <v>4.9499999999999993</v>
      </c>
      <c r="C274" s="349">
        <v>0.10505093378607809</v>
      </c>
      <c r="D274" s="225">
        <v>37.04</v>
      </c>
      <c r="E274" s="226">
        <v>0.7860780984719864</v>
      </c>
      <c r="F274" s="225">
        <v>5.13</v>
      </c>
      <c r="G274" s="226">
        <v>0.10887096774193548</v>
      </c>
      <c r="H274" s="225">
        <v>47.12</v>
      </c>
      <c r="I274" s="227">
        <v>1</v>
      </c>
      <c r="L274" s="22" t="s">
        <v>35</v>
      </c>
      <c r="M274" s="328">
        <v>0.1</v>
      </c>
      <c r="N274" s="363">
        <f t="shared" si="103"/>
        <v>0.79</v>
      </c>
      <c r="O274" s="282">
        <f t="shared" si="104"/>
        <v>0.11</v>
      </c>
      <c r="P274">
        <f t="shared" si="97"/>
        <v>4.9499999999999993</v>
      </c>
      <c r="Q274">
        <f t="shared" si="98"/>
        <v>37.04</v>
      </c>
      <c r="R274">
        <f t="shared" si="99"/>
        <v>5.13</v>
      </c>
      <c r="S274">
        <f t="shared" si="100"/>
        <v>47.12</v>
      </c>
      <c r="T274" s="326">
        <f t="shared" si="101"/>
        <v>1</v>
      </c>
    </row>
    <row r="275" spans="1:20" x14ac:dyDescent="0.25">
      <c r="A275" s="224">
        <v>11</v>
      </c>
      <c r="B275" s="225">
        <v>3.9999999999999996</v>
      </c>
      <c r="C275" s="226">
        <v>8.0144259667401324E-2</v>
      </c>
      <c r="D275" s="225">
        <v>24.949999999999996</v>
      </c>
      <c r="E275" s="226">
        <v>0.49989981967541569</v>
      </c>
      <c r="F275" s="225">
        <v>20.96</v>
      </c>
      <c r="G275" s="226">
        <v>0.41995592065718296</v>
      </c>
      <c r="H275" s="225">
        <v>49.91</v>
      </c>
      <c r="I275" s="227">
        <v>1</v>
      </c>
      <c r="L275" s="22" t="s">
        <v>41</v>
      </c>
      <c r="M275" s="282">
        <f t="shared" si="102"/>
        <v>0.08</v>
      </c>
      <c r="N275" s="363">
        <f t="shared" si="103"/>
        <v>0.5</v>
      </c>
      <c r="O275" s="282">
        <f t="shared" si="104"/>
        <v>0.42</v>
      </c>
      <c r="P275">
        <f t="shared" si="97"/>
        <v>3.9999999999999996</v>
      </c>
      <c r="Q275">
        <f t="shared" si="98"/>
        <v>24.949999999999996</v>
      </c>
      <c r="R275">
        <f t="shared" si="99"/>
        <v>20.96</v>
      </c>
      <c r="S275">
        <f t="shared" si="100"/>
        <v>49.91</v>
      </c>
      <c r="T275" s="326">
        <f t="shared" si="101"/>
        <v>1</v>
      </c>
    </row>
    <row r="276" spans="1:20" x14ac:dyDescent="0.25">
      <c r="A276" s="224">
        <v>19</v>
      </c>
      <c r="B276" s="225">
        <v>8.1700000000000017</v>
      </c>
      <c r="C276" s="226">
        <v>0.10290968635848344</v>
      </c>
      <c r="D276" s="225">
        <v>41.840000000000018</v>
      </c>
      <c r="E276" s="226">
        <v>0.52701851618591777</v>
      </c>
      <c r="F276" s="225">
        <v>29.38</v>
      </c>
      <c r="G276" s="226">
        <v>0.37007179745559887</v>
      </c>
      <c r="H276" s="225">
        <v>79.390000000000015</v>
      </c>
      <c r="I276" s="227">
        <v>1</v>
      </c>
      <c r="L276" s="22" t="s">
        <v>55</v>
      </c>
      <c r="M276" s="282">
        <f t="shared" si="102"/>
        <v>0.1</v>
      </c>
      <c r="N276" s="363">
        <f t="shared" si="103"/>
        <v>0.53</v>
      </c>
      <c r="O276" s="282">
        <f t="shared" si="104"/>
        <v>0.37</v>
      </c>
      <c r="P276">
        <f t="shared" si="97"/>
        <v>8.1700000000000017</v>
      </c>
      <c r="Q276">
        <f t="shared" si="98"/>
        <v>41.840000000000018</v>
      </c>
      <c r="R276">
        <f t="shared" si="99"/>
        <v>29.38</v>
      </c>
      <c r="S276">
        <f t="shared" si="100"/>
        <v>79.390000000000015</v>
      </c>
      <c r="T276" s="326">
        <f t="shared" si="101"/>
        <v>1</v>
      </c>
    </row>
    <row r="277" spans="1:20" x14ac:dyDescent="0.25">
      <c r="A277" s="224">
        <v>20</v>
      </c>
      <c r="B277" s="225">
        <v>18.809999999999995</v>
      </c>
      <c r="C277" s="226">
        <v>0.14388434177312018</v>
      </c>
      <c r="D277" s="225">
        <v>25.019999999999996</v>
      </c>
      <c r="E277" s="226">
        <v>0.19138682781304983</v>
      </c>
      <c r="F277" s="225">
        <v>86.899999999999977</v>
      </c>
      <c r="G277" s="348">
        <v>0.66472883041383002</v>
      </c>
      <c r="H277" s="225">
        <v>130.72999999999996</v>
      </c>
      <c r="I277" s="227">
        <v>1</v>
      </c>
      <c r="L277" s="22" t="s">
        <v>95</v>
      </c>
      <c r="M277" s="282">
        <f t="shared" si="102"/>
        <v>0.14000000000000001</v>
      </c>
      <c r="N277" s="363">
        <f t="shared" si="103"/>
        <v>0.19</v>
      </c>
      <c r="O277" s="328">
        <v>0.67</v>
      </c>
      <c r="P277">
        <f t="shared" si="97"/>
        <v>18.809999999999995</v>
      </c>
      <c r="Q277">
        <f t="shared" si="98"/>
        <v>25.019999999999996</v>
      </c>
      <c r="R277">
        <f t="shared" si="99"/>
        <v>86.899999999999977</v>
      </c>
      <c r="S277">
        <f t="shared" si="100"/>
        <v>130.72999999999996</v>
      </c>
      <c r="T277" s="326">
        <f t="shared" si="101"/>
        <v>1</v>
      </c>
    </row>
    <row r="278" spans="1:20" ht="15.75" thickBot="1" x14ac:dyDescent="0.3">
      <c r="A278" s="229" t="s">
        <v>3</v>
      </c>
      <c r="B278" s="229">
        <v>54.859999999999992</v>
      </c>
      <c r="C278" s="362">
        <v>0.13386364745498022</v>
      </c>
      <c r="D278" s="229">
        <v>169.56</v>
      </c>
      <c r="E278" s="230">
        <v>0.41374261871065349</v>
      </c>
      <c r="F278" s="229">
        <v>185.39999999999998</v>
      </c>
      <c r="G278" s="230">
        <v>0.45239373383436626</v>
      </c>
      <c r="H278" s="229">
        <v>409.82</v>
      </c>
      <c r="I278" s="231">
        <v>1</v>
      </c>
      <c r="L278" s="22" t="s">
        <v>3</v>
      </c>
      <c r="M278" s="328">
        <v>0.14000000000000001</v>
      </c>
      <c r="N278" s="363">
        <f t="shared" si="103"/>
        <v>0.41</v>
      </c>
      <c r="O278" s="282">
        <f t="shared" si="104"/>
        <v>0.45</v>
      </c>
      <c r="P278">
        <f t="shared" si="97"/>
        <v>54.859999999999992</v>
      </c>
      <c r="Q278">
        <f t="shared" si="98"/>
        <v>169.56</v>
      </c>
      <c r="R278">
        <f t="shared" si="99"/>
        <v>185.39999999999998</v>
      </c>
      <c r="S278">
        <f t="shared" si="100"/>
        <v>409.82</v>
      </c>
      <c r="T278" s="326">
        <f t="shared" si="101"/>
        <v>1</v>
      </c>
    </row>
    <row r="281" spans="1:20" ht="26.25" x14ac:dyDescent="0.4">
      <c r="A281" s="221" t="s">
        <v>207</v>
      </c>
      <c r="L281" s="221" t="s">
        <v>208</v>
      </c>
    </row>
    <row r="282" spans="1:20" ht="15.75" thickBot="1" x14ac:dyDescent="0.3"/>
    <row r="283" spans="1:20" ht="16.5" thickTop="1" thickBot="1" x14ac:dyDescent="0.3">
      <c r="A283" s="223"/>
      <c r="B283" s="223" t="s">
        <v>0</v>
      </c>
      <c r="C283" s="223"/>
      <c r="D283" s="223" t="s">
        <v>1</v>
      </c>
      <c r="E283" s="223"/>
      <c r="F283" s="223" t="s">
        <v>2</v>
      </c>
      <c r="G283" s="223"/>
      <c r="H283" s="223" t="s">
        <v>112</v>
      </c>
      <c r="I283" s="223" t="s">
        <v>112</v>
      </c>
      <c r="L283" s="36" t="s">
        <v>75</v>
      </c>
      <c r="M283" s="36" t="s">
        <v>74</v>
      </c>
      <c r="N283" s="36"/>
      <c r="O283" s="36"/>
      <c r="P283" s="22"/>
      <c r="Q283" s="22"/>
      <c r="R283" s="22"/>
      <c r="S283" s="22"/>
    </row>
    <row r="284" spans="1:20" ht="15.75" thickTop="1" x14ac:dyDescent="0.25">
      <c r="A284" s="223" t="s">
        <v>56</v>
      </c>
      <c r="B284" s="276" t="s">
        <v>195</v>
      </c>
      <c r="C284" s="276" t="s">
        <v>75</v>
      </c>
      <c r="D284" s="276" t="s">
        <v>195</v>
      </c>
      <c r="E284" s="276" t="s">
        <v>75</v>
      </c>
      <c r="F284" s="276" t="s">
        <v>195</v>
      </c>
      <c r="G284" s="276" t="s">
        <v>75</v>
      </c>
      <c r="H284" s="276" t="s">
        <v>195</v>
      </c>
      <c r="I284" s="276" t="s">
        <v>75</v>
      </c>
      <c r="L284" s="36" t="s">
        <v>56</v>
      </c>
      <c r="M284" s="36" t="s">
        <v>0</v>
      </c>
      <c r="N284" s="36" t="s">
        <v>1</v>
      </c>
      <c r="O284" s="36" t="s">
        <v>2</v>
      </c>
      <c r="P284" s="36" t="s">
        <v>76</v>
      </c>
      <c r="Q284" s="36" t="s">
        <v>77</v>
      </c>
      <c r="R284" s="36" t="s">
        <v>78</v>
      </c>
      <c r="S284" s="36" t="s">
        <v>79</v>
      </c>
    </row>
    <row r="285" spans="1:20" x14ac:dyDescent="0.25">
      <c r="A285" s="224">
        <v>1</v>
      </c>
      <c r="B285" s="225">
        <v>1.6400000000000001</v>
      </c>
      <c r="C285" s="226">
        <v>0.11944646758922066</v>
      </c>
      <c r="D285" s="225">
        <v>4.75</v>
      </c>
      <c r="E285" s="226">
        <v>0.34595775673707202</v>
      </c>
      <c r="F285" s="225">
        <v>7.3400000000000025</v>
      </c>
      <c r="G285" s="226">
        <v>0.5345957756737072</v>
      </c>
      <c r="H285" s="225">
        <v>13.730000000000004</v>
      </c>
      <c r="I285" s="227">
        <v>1</v>
      </c>
      <c r="L285" s="22" t="s">
        <v>33</v>
      </c>
      <c r="M285" s="282">
        <f>ROUND($C285,2)</f>
        <v>0.12</v>
      </c>
      <c r="N285" s="282">
        <f>ROUND($E285,2)</f>
        <v>0.35</v>
      </c>
      <c r="O285" s="282">
        <f>ROUND($G285,2)</f>
        <v>0.53</v>
      </c>
      <c r="P285">
        <f>+B285</f>
        <v>1.6400000000000001</v>
      </c>
      <c r="Q285">
        <f>+D285</f>
        <v>4.75</v>
      </c>
      <c r="R285">
        <f>+F285</f>
        <v>7.3400000000000025</v>
      </c>
      <c r="S285">
        <f>+H285</f>
        <v>13.730000000000004</v>
      </c>
      <c r="T285" s="326">
        <f t="shared" ref="T285:T293" si="105">SUM(M285:O285)</f>
        <v>1</v>
      </c>
    </row>
    <row r="286" spans="1:20" x14ac:dyDescent="0.25">
      <c r="A286" s="224">
        <v>2</v>
      </c>
      <c r="B286" s="225">
        <v>5.33</v>
      </c>
      <c r="C286" s="226">
        <v>0.13635200818623694</v>
      </c>
      <c r="D286" s="225">
        <v>16.989999999999995</v>
      </c>
      <c r="E286" s="226">
        <v>0.43463801483755438</v>
      </c>
      <c r="F286" s="225">
        <v>16.769999999999996</v>
      </c>
      <c r="G286" s="226">
        <v>0.42900997697620874</v>
      </c>
      <c r="H286" s="225">
        <v>39.089999999999989</v>
      </c>
      <c r="I286" s="227">
        <v>1</v>
      </c>
      <c r="L286" s="22" t="s">
        <v>34</v>
      </c>
      <c r="M286" s="282">
        <f t="shared" ref="M286:M293" si="106">ROUND($C286,2)</f>
        <v>0.14000000000000001</v>
      </c>
      <c r="N286" s="282">
        <f t="shared" ref="N286:N293" si="107">ROUND($E286,2)</f>
        <v>0.43</v>
      </c>
      <c r="O286" s="282">
        <f t="shared" ref="O286:O293" si="108">ROUND($G286,2)</f>
        <v>0.43</v>
      </c>
      <c r="P286">
        <f t="shared" ref="P286:P293" si="109">+B286</f>
        <v>5.33</v>
      </c>
      <c r="Q286">
        <f t="shared" ref="Q286:Q293" si="110">+D286</f>
        <v>16.989999999999995</v>
      </c>
      <c r="R286">
        <f t="shared" ref="R286:R293" si="111">+F286</f>
        <v>16.769999999999996</v>
      </c>
      <c r="S286">
        <f t="shared" ref="S286:S293" si="112">+H286</f>
        <v>39.089999999999989</v>
      </c>
      <c r="T286" s="326">
        <f t="shared" si="105"/>
        <v>1</v>
      </c>
    </row>
    <row r="287" spans="1:20" x14ac:dyDescent="0.25">
      <c r="A287" s="224">
        <v>3</v>
      </c>
      <c r="B287" s="225">
        <v>0.32</v>
      </c>
      <c r="C287" s="226">
        <v>1.0481493612839829E-2</v>
      </c>
      <c r="D287" s="225">
        <v>13.290000000000001</v>
      </c>
      <c r="E287" s="226">
        <v>0.4353095316082542</v>
      </c>
      <c r="F287" s="225">
        <v>16.919999999999998</v>
      </c>
      <c r="G287" s="226">
        <v>0.55420897477890596</v>
      </c>
      <c r="H287" s="225">
        <v>30.53</v>
      </c>
      <c r="I287" s="227">
        <v>1</v>
      </c>
      <c r="L287" s="22" t="s">
        <v>53</v>
      </c>
      <c r="M287" s="282">
        <f t="shared" si="106"/>
        <v>0.01</v>
      </c>
      <c r="N287" s="282">
        <f t="shared" si="107"/>
        <v>0.44</v>
      </c>
      <c r="O287" s="282">
        <f t="shared" si="108"/>
        <v>0.55000000000000004</v>
      </c>
      <c r="P287">
        <f t="shared" si="109"/>
        <v>0.32</v>
      </c>
      <c r="Q287">
        <f t="shared" si="110"/>
        <v>13.290000000000001</v>
      </c>
      <c r="R287">
        <f t="shared" si="111"/>
        <v>16.919999999999998</v>
      </c>
      <c r="S287">
        <f t="shared" si="112"/>
        <v>30.53</v>
      </c>
      <c r="T287" s="326">
        <f t="shared" si="105"/>
        <v>1</v>
      </c>
    </row>
    <row r="288" spans="1:20" x14ac:dyDescent="0.25">
      <c r="A288" s="224">
        <v>4</v>
      </c>
      <c r="B288" s="224">
        <v>0.16</v>
      </c>
      <c r="C288" s="226">
        <v>2.9465930018416204E-2</v>
      </c>
      <c r="D288" s="224">
        <v>0.24</v>
      </c>
      <c r="E288" s="228">
        <v>4.4198895027624301E-2</v>
      </c>
      <c r="F288" s="224">
        <v>5.03</v>
      </c>
      <c r="G288" s="228">
        <v>0.92633517495395945</v>
      </c>
      <c r="H288" s="224">
        <v>5.4300000000000006</v>
      </c>
      <c r="I288" s="228">
        <v>1</v>
      </c>
      <c r="L288" s="22" t="s">
        <v>54</v>
      </c>
      <c r="M288" s="282">
        <f t="shared" si="106"/>
        <v>0.03</v>
      </c>
      <c r="N288" s="282">
        <f t="shared" si="107"/>
        <v>0.04</v>
      </c>
      <c r="O288" s="282">
        <f t="shared" si="108"/>
        <v>0.93</v>
      </c>
      <c r="P288">
        <f t="shared" si="109"/>
        <v>0.16</v>
      </c>
      <c r="Q288">
        <f t="shared" si="110"/>
        <v>0.24</v>
      </c>
      <c r="R288">
        <f t="shared" si="111"/>
        <v>5.03</v>
      </c>
      <c r="S288">
        <f t="shared" si="112"/>
        <v>5.4300000000000006</v>
      </c>
      <c r="T288" s="326">
        <f t="shared" si="105"/>
        <v>1</v>
      </c>
    </row>
    <row r="289" spans="1:20" x14ac:dyDescent="0.25">
      <c r="A289" s="224">
        <v>5</v>
      </c>
      <c r="B289" s="225">
        <v>31.540000000000003</v>
      </c>
      <c r="C289" s="226">
        <v>0.17212399039511023</v>
      </c>
      <c r="D289" s="225">
        <v>82.980000000000032</v>
      </c>
      <c r="E289" s="226">
        <v>0.45284872298624762</v>
      </c>
      <c r="F289" s="225">
        <v>68.72</v>
      </c>
      <c r="G289" s="226">
        <v>0.37502728661864215</v>
      </c>
      <c r="H289" s="225">
        <v>183.24000000000004</v>
      </c>
      <c r="I289" s="227">
        <v>1</v>
      </c>
      <c r="L289" s="22" t="s">
        <v>35</v>
      </c>
      <c r="M289" s="282">
        <f t="shared" si="106"/>
        <v>0.17</v>
      </c>
      <c r="N289" s="282">
        <f t="shared" si="107"/>
        <v>0.45</v>
      </c>
      <c r="O289" s="282">
        <f t="shared" si="108"/>
        <v>0.38</v>
      </c>
      <c r="P289">
        <f t="shared" si="109"/>
        <v>31.540000000000003</v>
      </c>
      <c r="Q289">
        <f t="shared" si="110"/>
        <v>82.980000000000032</v>
      </c>
      <c r="R289">
        <f t="shared" si="111"/>
        <v>68.72</v>
      </c>
      <c r="S289">
        <f t="shared" si="112"/>
        <v>183.24000000000004</v>
      </c>
      <c r="T289" s="326">
        <f t="shared" si="105"/>
        <v>1</v>
      </c>
    </row>
    <row r="290" spans="1:20" x14ac:dyDescent="0.25">
      <c r="A290" s="224">
        <v>11</v>
      </c>
      <c r="B290" s="225">
        <v>7.0900000000000007</v>
      </c>
      <c r="C290" s="348">
        <v>0.15443258549335659</v>
      </c>
      <c r="D290" s="225">
        <v>25.909999999999997</v>
      </c>
      <c r="E290" s="226">
        <v>0.56436506207797865</v>
      </c>
      <c r="F290" s="225">
        <v>12.909999999999997</v>
      </c>
      <c r="G290" s="226">
        <v>0.2812023524286647</v>
      </c>
      <c r="H290" s="225">
        <v>45.91</v>
      </c>
      <c r="I290" s="227">
        <v>1</v>
      </c>
      <c r="L290" s="22" t="s">
        <v>41</v>
      </c>
      <c r="M290" s="328">
        <v>0.16</v>
      </c>
      <c r="N290" s="282">
        <f t="shared" si="107"/>
        <v>0.56000000000000005</v>
      </c>
      <c r="O290" s="282">
        <f t="shared" si="108"/>
        <v>0.28000000000000003</v>
      </c>
      <c r="P290">
        <f t="shared" si="109"/>
        <v>7.0900000000000007</v>
      </c>
      <c r="Q290">
        <f t="shared" si="110"/>
        <v>25.909999999999997</v>
      </c>
      <c r="R290">
        <f t="shared" si="111"/>
        <v>12.909999999999997</v>
      </c>
      <c r="S290">
        <f t="shared" si="112"/>
        <v>45.91</v>
      </c>
      <c r="T290" s="326">
        <f t="shared" si="105"/>
        <v>1</v>
      </c>
    </row>
    <row r="291" spans="1:20" x14ac:dyDescent="0.25">
      <c r="A291" s="224">
        <v>19</v>
      </c>
      <c r="B291" s="225">
        <v>4.71</v>
      </c>
      <c r="C291" s="226">
        <v>3.0842773885141769E-2</v>
      </c>
      <c r="D291" s="225">
        <v>66.779999999999973</v>
      </c>
      <c r="E291" s="226">
        <v>0.43729945648615004</v>
      </c>
      <c r="F291" s="225">
        <v>81.220000000000041</v>
      </c>
      <c r="G291" s="226">
        <v>0.53185776962870823</v>
      </c>
      <c r="H291" s="225">
        <v>152.71</v>
      </c>
      <c r="I291" s="227">
        <v>1</v>
      </c>
      <c r="L291" s="22" t="s">
        <v>55</v>
      </c>
      <c r="M291" s="282">
        <f t="shared" si="106"/>
        <v>0.03</v>
      </c>
      <c r="N291" s="282">
        <f t="shared" si="107"/>
        <v>0.44</v>
      </c>
      <c r="O291" s="282">
        <f t="shared" si="108"/>
        <v>0.53</v>
      </c>
      <c r="P291">
        <f t="shared" si="109"/>
        <v>4.71</v>
      </c>
      <c r="Q291">
        <f t="shared" si="110"/>
        <v>66.779999999999973</v>
      </c>
      <c r="R291">
        <f t="shared" si="111"/>
        <v>81.220000000000041</v>
      </c>
      <c r="S291">
        <f t="shared" si="112"/>
        <v>152.71</v>
      </c>
      <c r="T291" s="326">
        <f t="shared" si="105"/>
        <v>1</v>
      </c>
    </row>
    <row r="292" spans="1:20" x14ac:dyDescent="0.25">
      <c r="A292" s="224">
        <v>20</v>
      </c>
      <c r="B292" s="225">
        <v>9.51</v>
      </c>
      <c r="C292" s="226">
        <v>4.1983047854494068E-2</v>
      </c>
      <c r="D292" s="225">
        <v>88.000000000000028</v>
      </c>
      <c r="E292" s="226">
        <v>0.38848666784389896</v>
      </c>
      <c r="F292" s="225">
        <v>129.01000000000005</v>
      </c>
      <c r="G292" s="226">
        <v>0.5695302843016069</v>
      </c>
      <c r="H292" s="225">
        <v>226.5200000000001</v>
      </c>
      <c r="I292" s="227">
        <v>1</v>
      </c>
      <c r="L292" s="22" t="s">
        <v>95</v>
      </c>
      <c r="M292" s="282">
        <f t="shared" si="106"/>
        <v>0.04</v>
      </c>
      <c r="N292" s="282">
        <f t="shared" si="107"/>
        <v>0.39</v>
      </c>
      <c r="O292" s="282">
        <f t="shared" si="108"/>
        <v>0.56999999999999995</v>
      </c>
      <c r="P292">
        <f t="shared" si="109"/>
        <v>9.51</v>
      </c>
      <c r="Q292">
        <f t="shared" si="110"/>
        <v>88.000000000000028</v>
      </c>
      <c r="R292">
        <f t="shared" si="111"/>
        <v>129.01000000000005</v>
      </c>
      <c r="S292">
        <f t="shared" si="112"/>
        <v>226.5200000000001</v>
      </c>
      <c r="T292" s="326">
        <f t="shared" si="105"/>
        <v>1</v>
      </c>
    </row>
    <row r="293" spans="1:20" ht="15.75" thickBot="1" x14ac:dyDescent="0.3">
      <c r="A293" s="229" t="s">
        <v>3</v>
      </c>
      <c r="B293" s="229">
        <v>60.300000000000004</v>
      </c>
      <c r="C293" s="230">
        <v>8.6493774743244004E-2</v>
      </c>
      <c r="D293" s="229">
        <v>298.94000000000005</v>
      </c>
      <c r="E293" s="230">
        <v>0.42879683286476555</v>
      </c>
      <c r="F293" s="229">
        <v>337.92000000000007</v>
      </c>
      <c r="G293" s="230">
        <v>0.48470939239199035</v>
      </c>
      <c r="H293" s="229">
        <v>697.1600000000002</v>
      </c>
      <c r="I293" s="231">
        <v>1</v>
      </c>
      <c r="L293" s="22" t="s">
        <v>3</v>
      </c>
      <c r="M293" s="282">
        <f t="shared" si="106"/>
        <v>0.09</v>
      </c>
      <c r="N293" s="282">
        <f t="shared" si="107"/>
        <v>0.43</v>
      </c>
      <c r="O293" s="282">
        <f t="shared" si="108"/>
        <v>0.48</v>
      </c>
      <c r="P293">
        <f t="shared" si="109"/>
        <v>60.300000000000004</v>
      </c>
      <c r="Q293">
        <f t="shared" si="110"/>
        <v>298.94000000000005</v>
      </c>
      <c r="R293">
        <f t="shared" si="111"/>
        <v>337.92000000000007</v>
      </c>
      <c r="S293">
        <f t="shared" si="112"/>
        <v>697.1600000000002</v>
      </c>
      <c r="T293" s="326">
        <f t="shared" si="105"/>
        <v>1</v>
      </c>
    </row>
  </sheetData>
  <mergeCells count="2">
    <mergeCell ref="A1:I1"/>
    <mergeCell ref="L1:S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K65555"/>
  <sheetViews>
    <sheetView showGridLines="0" showRowColHeaders="0" zoomScale="80" zoomScaleNormal="80" zoomScalePageLayoutView="90" workbookViewId="0"/>
  </sheetViews>
  <sheetFormatPr baseColWidth="10" defaultColWidth="0" defaultRowHeight="15" customHeight="1" zeroHeight="1" x14ac:dyDescent="0.25"/>
  <cols>
    <col min="1" max="1" width="11" style="22" customWidth="1"/>
    <col min="2" max="2" width="16.7109375" style="22" customWidth="1"/>
    <col min="3" max="3" width="20.140625" style="22" customWidth="1"/>
    <col min="4" max="4" width="15.28515625" style="22" customWidth="1"/>
    <col min="5" max="5" width="17.28515625" style="22" customWidth="1"/>
    <col min="6" max="6" width="18.140625" style="22" customWidth="1"/>
    <col min="7" max="7" width="4" style="22" customWidth="1"/>
    <col min="8" max="8" width="6.28515625" style="22" customWidth="1"/>
    <col min="9" max="9" width="11" style="22" customWidth="1"/>
    <col min="10" max="10" width="7" style="22" customWidth="1"/>
    <col min="11" max="16" width="11" style="22" customWidth="1"/>
    <col min="17" max="17" width="5.28515625" style="22" customWidth="1"/>
    <col min="18" max="1025" width="0" style="22" hidden="1" customWidth="1"/>
    <col min="1026" max="16384" width="10.85546875" style="22"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ht="45.95" customHeight="1" x14ac:dyDescent="0.25"/>
    <row r="32" x14ac:dyDescent="0.25"/>
    <row r="33" spans="2:5" x14ac:dyDescent="0.25"/>
    <row r="34" spans="2:5" x14ac:dyDescent="0.25"/>
    <row r="35" spans="2:5" ht="15.75" x14ac:dyDescent="0.25">
      <c r="B35" s="23"/>
      <c r="C35" s="23"/>
      <c r="D35" s="23"/>
    </row>
    <row r="36" spans="2:5" ht="15.75" x14ac:dyDescent="0.25">
      <c r="B36" s="23"/>
      <c r="C36" s="23"/>
      <c r="D36" s="23"/>
    </row>
    <row r="37" spans="2:5" ht="15.75" x14ac:dyDescent="0.25">
      <c r="B37" s="23"/>
      <c r="C37" s="23"/>
      <c r="D37" s="23"/>
    </row>
    <row r="38" spans="2:5" ht="15.75" x14ac:dyDescent="0.25">
      <c r="B38" s="23"/>
      <c r="C38" s="23"/>
      <c r="D38" s="23"/>
    </row>
    <row r="39" spans="2:5" ht="15.75" x14ac:dyDescent="0.25">
      <c r="B39" s="23"/>
      <c r="C39" s="23"/>
      <c r="D39" s="23"/>
    </row>
    <row r="40" spans="2:5" s="29" customFormat="1" hidden="1" x14ac:dyDescent="0.25">
      <c r="B40" s="2" t="s">
        <v>56</v>
      </c>
      <c r="C40" t="s">
        <v>43</v>
      </c>
    </row>
    <row r="41" spans="2:5" s="112" customFormat="1" ht="34.5" x14ac:dyDescent="0.25">
      <c r="B41" s="108" t="s">
        <v>65</v>
      </c>
      <c r="C41" s="109" t="s">
        <v>66</v>
      </c>
      <c r="D41" s="110" t="s">
        <v>67</v>
      </c>
      <c r="E41" s="111" t="s">
        <v>57</v>
      </c>
    </row>
    <row r="42" spans="2:5" hidden="1" x14ac:dyDescent="0.25">
      <c r="B42" t="s">
        <v>61</v>
      </c>
      <c r="C42" t="s">
        <v>62</v>
      </c>
      <c r="D42" t="s">
        <v>63</v>
      </c>
      <c r="E42" t="s">
        <v>69</v>
      </c>
    </row>
    <row r="43" spans="2:5" ht="21.75" x14ac:dyDescent="0.45">
      <c r="B43" s="357">
        <v>102.24999999999999</v>
      </c>
      <c r="C43" s="357">
        <v>12.390000000000004</v>
      </c>
      <c r="D43" s="357">
        <v>0.09</v>
      </c>
      <c r="E43" s="357">
        <v>114.72999999999999</v>
      </c>
    </row>
    <row r="44" spans="2:5" ht="15.75" x14ac:dyDescent="0.25">
      <c r="B44" s="23"/>
      <c r="C44" s="23"/>
      <c r="D44" s="23"/>
    </row>
    <row r="45" spans="2:5" ht="15.75" x14ac:dyDescent="0.25">
      <c r="B45" s="23"/>
      <c r="C45" s="23"/>
      <c r="D45" s="23"/>
    </row>
    <row r="46" spans="2:5" ht="15.75" x14ac:dyDescent="0.25">
      <c r="B46" s="33"/>
      <c r="C46" s="33"/>
      <c r="D46" s="33"/>
    </row>
    <row r="47" spans="2:5" s="45" customFormat="1" x14ac:dyDescent="0.25">
      <c r="B47" s="178"/>
      <c r="C47" s="178"/>
      <c r="D47" s="178"/>
    </row>
    <row r="48" spans="2:5" s="50" customFormat="1" x14ac:dyDescent="0.25">
      <c r="B48" s="60" t="s">
        <v>56</v>
      </c>
      <c r="C48" s="60" t="s">
        <v>43</v>
      </c>
      <c r="D48" s="138" t="str">
        <f>+C48</f>
        <v>13  Teusaquillo</v>
      </c>
      <c r="E48" s="138"/>
    </row>
    <row r="49" spans="2:5" s="50" customFormat="1" ht="17.25" x14ac:dyDescent="0.35">
      <c r="B49" s="138"/>
      <c r="C49" s="138"/>
      <c r="D49" s="138"/>
      <c r="E49" s="139"/>
    </row>
    <row r="50" spans="2:5" s="50" customFormat="1" x14ac:dyDescent="0.25">
      <c r="B50" s="60" t="s">
        <v>89</v>
      </c>
      <c r="C50" s="60" t="s">
        <v>90</v>
      </c>
      <c r="D50" s="60" t="s">
        <v>91</v>
      </c>
      <c r="E50" s="60"/>
    </row>
    <row r="51" spans="2:5" s="50" customFormat="1" x14ac:dyDescent="0.25">
      <c r="B51" s="61">
        <v>0.89</v>
      </c>
      <c r="C51" s="61">
        <v>0.1</v>
      </c>
      <c r="D51" s="61">
        <v>0.01</v>
      </c>
      <c r="E51" s="60"/>
    </row>
    <row r="52" spans="2:5" s="45" customFormat="1" x14ac:dyDescent="0.25"/>
    <row r="53" spans="2:5" x14ac:dyDescent="0.25">
      <c r="B53" s="66"/>
      <c r="C53" s="66"/>
      <c r="D53" s="66"/>
      <c r="E53" s="66"/>
    </row>
    <row r="54" spans="2:5" x14ac:dyDescent="0.25">
      <c r="B54" s="66"/>
      <c r="C54" s="66"/>
      <c r="D54" s="66"/>
      <c r="E54" s="66"/>
    </row>
    <row r="55" spans="2:5" x14ac:dyDescent="0.25">
      <c r="B55" s="66"/>
      <c r="C55" s="66"/>
      <c r="D55" s="66"/>
      <c r="E55" s="66"/>
    </row>
    <row r="56" spans="2:5" x14ac:dyDescent="0.25"/>
    <row r="57" spans="2:5" x14ac:dyDescent="0.25"/>
    <row r="58" spans="2:5" x14ac:dyDescent="0.25"/>
    <row r="59" spans="2:5" x14ac:dyDescent="0.25"/>
    <row r="60" spans="2:5" x14ac:dyDescent="0.25"/>
    <row r="61" spans="2:5" x14ac:dyDescent="0.25"/>
    <row r="62" spans="2:5" x14ac:dyDescent="0.25"/>
    <row r="63" spans="2:5" ht="9" customHeight="1" x14ac:dyDescent="0.25"/>
    <row r="65546" ht="15" customHeight="1" x14ac:dyDescent="0.25"/>
    <row r="65547" ht="15" customHeight="1" x14ac:dyDescent="0.25"/>
    <row r="65548" ht="15" customHeight="1" x14ac:dyDescent="0.25"/>
    <row r="65549" ht="15" customHeight="1" x14ac:dyDescent="0.25"/>
    <row r="65550" ht="12.75" customHeight="1" x14ac:dyDescent="0.25"/>
    <row r="65552" ht="15" customHeight="1" x14ac:dyDescent="0.25"/>
    <row r="65553" ht="15" customHeight="1" x14ac:dyDescent="0.25"/>
    <row r="65554" ht="15" customHeight="1" x14ac:dyDescent="0.25"/>
    <row r="65555" ht="15" customHeight="1" x14ac:dyDescent="0.25"/>
  </sheetData>
  <pageMargins left="0.7" right="0.7" top="0.75" bottom="0.75" header="0.51180555555555496" footer="0.51180555555555496"/>
  <pageSetup firstPageNumber="0" orientation="portrait" r:id="rId3"/>
  <drawing r:id="rId4"/>
  <extLst>
    <ext xmlns:x14="http://schemas.microsoft.com/office/spreadsheetml/2009/9/main" uri="{A8765BA9-456A-4dab-B4F3-ACF838C121DE}">
      <x14:slicerList>
        <x14:slicer r:id="rId5"/>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sheetPr>
  <dimension ref="A1:U406"/>
  <sheetViews>
    <sheetView showGridLines="0" showRowColHeaders="0" topLeftCell="A52" zoomScale="50" zoomScaleNormal="50" zoomScalePageLayoutView="50" workbookViewId="0"/>
  </sheetViews>
  <sheetFormatPr baseColWidth="10" defaultColWidth="0" defaultRowHeight="15" customHeight="1" zeroHeight="1" x14ac:dyDescent="0.25"/>
  <cols>
    <col min="1" max="1" width="3.85546875" style="17" customWidth="1"/>
    <col min="2" max="2" width="4.28515625" style="17" customWidth="1"/>
    <col min="3" max="3" width="42" style="17" customWidth="1"/>
    <col min="4" max="4" width="15.28515625" style="17" customWidth="1"/>
    <col min="5" max="5" width="15.7109375" style="17" customWidth="1"/>
    <col min="6" max="6" width="20.28515625" style="17" customWidth="1"/>
    <col min="7" max="7" width="15.28515625" style="17" customWidth="1"/>
    <col min="8" max="8" width="18.28515625" style="17" customWidth="1"/>
    <col min="9" max="9" width="21.28515625" style="17" customWidth="1"/>
    <col min="10" max="10" width="17.7109375" style="17" customWidth="1"/>
    <col min="11" max="11" width="3.28515625" style="17" customWidth="1"/>
    <col min="12" max="12" width="40.28515625" style="17" customWidth="1"/>
    <col min="13" max="13" width="16.140625" style="17" customWidth="1"/>
    <col min="14" max="14" width="16" style="17" customWidth="1"/>
    <col min="15" max="15" width="20.140625" style="17" customWidth="1"/>
    <col min="16" max="16" width="15.140625" style="17" customWidth="1"/>
    <col min="17" max="17" width="17.140625" style="17" customWidth="1"/>
    <col min="18" max="19" width="17.28515625" style="17" customWidth="1"/>
    <col min="20" max="20" width="13.140625" style="17" customWidth="1"/>
    <col min="21" max="21" width="0.28515625" style="17" customWidth="1"/>
    <col min="22" max="16384" width="13.140625" style="17" hidden="1"/>
  </cols>
  <sheetData>
    <row r="1" ht="3.75" customHeight="1" x14ac:dyDescent="0.25"/>
    <row r="2" x14ac:dyDescent="0.25"/>
    <row r="3" x14ac:dyDescent="0.25"/>
    <row r="4" x14ac:dyDescent="0.25"/>
    <row r="5" x14ac:dyDescent="0.25"/>
    <row r="6" s="17" customFormat="1" ht="40.5" customHeight="1" x14ac:dyDescent="0.25"/>
    <row r="7" s="17" customFormat="1" x14ac:dyDescent="0.25"/>
    <row r="8" s="17" customFormat="1" ht="48" customHeight="1" x14ac:dyDescent="0.25"/>
    <row r="9" s="17" customFormat="1" ht="15" hidden="1" customHeight="1" x14ac:dyDescent="0.25"/>
    <row r="10" s="17" customFormat="1" ht="31.5" customHeight="1" x14ac:dyDescent="0.25"/>
    <row r="11" s="17" customFormat="1" ht="54" customHeight="1" x14ac:dyDescent="0.25"/>
    <row r="12" s="17" customFormat="1" x14ac:dyDescent="0.25"/>
    <row r="13" s="17" customFormat="1" x14ac:dyDescent="0.25"/>
    <row r="14" s="17" customFormat="1" x14ac:dyDescent="0.25"/>
    <row r="15" s="17" customFormat="1" x14ac:dyDescent="0.25"/>
    <row r="16" s="17" customFormat="1" x14ac:dyDescent="0.25"/>
    <row r="17" s="17" customFormat="1" x14ac:dyDescent="0.25"/>
    <row r="18" s="17" customFormat="1" x14ac:dyDescent="0.25"/>
    <row r="19" s="17" customFormat="1" x14ac:dyDescent="0.25"/>
    <row r="20" s="17" customFormat="1" x14ac:dyDescent="0.25"/>
    <row r="21" s="17" customFormat="1" x14ac:dyDescent="0.25"/>
    <row r="22" s="17" customFormat="1" x14ac:dyDescent="0.25"/>
    <row r="23" s="17" customFormat="1" x14ac:dyDescent="0.25"/>
    <row r="24" s="17" customFormat="1" x14ac:dyDescent="0.25"/>
    <row r="25" s="17" customFormat="1" ht="187.5" customHeight="1" x14ac:dyDescent="0.25"/>
    <row r="26" s="17" customFormat="1" x14ac:dyDescent="0.25"/>
    <row r="27" s="17" customFormat="1" x14ac:dyDescent="0.25"/>
    <row r="28" s="17" customFormat="1" x14ac:dyDescent="0.25"/>
    <row r="29" s="17" customFormat="1" x14ac:dyDescent="0.25"/>
    <row r="30" s="17" customFormat="1" x14ac:dyDescent="0.25"/>
    <row r="31" s="17" customFormat="1" x14ac:dyDescent="0.25"/>
    <row r="32" s="17" customFormat="1" x14ac:dyDescent="0.25"/>
    <row r="33" s="17" customFormat="1" x14ac:dyDescent="0.25"/>
    <row r="34" s="17" customFormat="1" x14ac:dyDescent="0.25"/>
    <row r="35" s="17" customFormat="1" x14ac:dyDescent="0.25"/>
    <row r="36" s="17" customFormat="1" x14ac:dyDescent="0.25"/>
    <row r="37" s="17" customFormat="1" x14ac:dyDescent="0.25"/>
    <row r="38" s="17" customFormat="1" x14ac:dyDescent="0.25"/>
    <row r="39" s="17" customFormat="1" x14ac:dyDescent="0.25"/>
    <row r="40" s="17" customFormat="1" x14ac:dyDescent="0.25"/>
    <row r="41" s="17" customFormat="1" ht="23.25" customHeight="1" x14ac:dyDescent="0.25"/>
    <row r="42" s="17" customFormat="1" ht="6" customHeight="1" x14ac:dyDescent="0.25"/>
    <row r="43" s="17" customFormat="1" x14ac:dyDescent="0.25"/>
    <row r="44" s="17" customFormat="1" x14ac:dyDescent="0.25"/>
    <row r="45" s="17" customFormat="1" x14ac:dyDescent="0.25"/>
    <row r="46" s="17" customFormat="1" x14ac:dyDescent="0.25"/>
    <row r="47" s="17" customFormat="1" x14ac:dyDescent="0.25"/>
    <row r="48" s="17" customFormat="1" x14ac:dyDescent="0.25"/>
    <row r="49" spans="3:21" ht="192.95" customHeight="1" x14ac:dyDescent="0.25"/>
    <row r="50" spans="3:21" s="124" customFormat="1" ht="60.75" customHeight="1" x14ac:dyDescent="0.25">
      <c r="C50" s="322" t="s">
        <v>56</v>
      </c>
      <c r="D50" s="323" t="s">
        <v>29</v>
      </c>
      <c r="E50" s="323" t="s">
        <v>30</v>
      </c>
      <c r="F50" s="323" t="s">
        <v>31</v>
      </c>
      <c r="G50" s="323" t="s">
        <v>32</v>
      </c>
      <c r="H50" s="323" t="s">
        <v>108</v>
      </c>
      <c r="I50" s="323" t="s">
        <v>109</v>
      </c>
      <c r="J50" s="323" t="s">
        <v>3</v>
      </c>
      <c r="K50" s="125"/>
      <c r="L50" s="126" t="s">
        <v>56</v>
      </c>
      <c r="M50" s="127" t="s">
        <v>29</v>
      </c>
      <c r="N50" s="127" t="s">
        <v>30</v>
      </c>
      <c r="O50" s="127" t="s">
        <v>31</v>
      </c>
      <c r="P50" s="127" t="s">
        <v>32</v>
      </c>
      <c r="Q50" s="127" t="s">
        <v>108</v>
      </c>
      <c r="R50" s="127" t="s">
        <v>109</v>
      </c>
      <c r="S50" s="127" t="s">
        <v>3</v>
      </c>
    </row>
    <row r="51" spans="3:21" ht="24.95" customHeight="1" x14ac:dyDescent="0.3">
      <c r="C51" s="93" t="s">
        <v>33</v>
      </c>
      <c r="D51" s="85">
        <v>66.330000000000069</v>
      </c>
      <c r="E51" s="85">
        <v>332.33000000000004</v>
      </c>
      <c r="F51" s="85">
        <v>221.71000000000021</v>
      </c>
      <c r="G51" s="85">
        <v>475.86999999999853</v>
      </c>
      <c r="H51" s="85">
        <v>3.91</v>
      </c>
      <c r="I51" s="85">
        <v>59.750000000000043</v>
      </c>
      <c r="J51" s="85">
        <v>1159.899999999999</v>
      </c>
      <c r="K51" s="92"/>
      <c r="L51" s="93" t="s">
        <v>33</v>
      </c>
      <c r="M51" s="85">
        <v>66.330000000000069</v>
      </c>
      <c r="N51" s="85">
        <v>332.33000000000004</v>
      </c>
      <c r="O51" s="85">
        <v>221.55000000000018</v>
      </c>
      <c r="P51" s="85">
        <v>434.44999999999897</v>
      </c>
      <c r="Q51" s="85">
        <v>3.91</v>
      </c>
      <c r="R51" s="85">
        <v>31.97</v>
      </c>
      <c r="S51" s="85">
        <v>1090.5399999999993</v>
      </c>
      <c r="T51" s="40"/>
      <c r="U51" s="41"/>
    </row>
    <row r="52" spans="3:21" ht="24.95" customHeight="1" x14ac:dyDescent="0.3">
      <c r="C52" s="93" t="s">
        <v>34</v>
      </c>
      <c r="D52" s="85">
        <v>33.630000000000003</v>
      </c>
      <c r="E52" s="85">
        <v>148.15</v>
      </c>
      <c r="F52" s="85">
        <v>140.66000000000017</v>
      </c>
      <c r="G52" s="85">
        <v>170.26000000000047</v>
      </c>
      <c r="H52" s="85">
        <v>13.24</v>
      </c>
      <c r="I52" s="85">
        <v>80.740000000000009</v>
      </c>
      <c r="J52" s="85">
        <v>586.68000000000063</v>
      </c>
      <c r="K52" s="92"/>
      <c r="L52" s="93" t="s">
        <v>34</v>
      </c>
      <c r="M52" s="85">
        <v>33.630000000000003</v>
      </c>
      <c r="N52" s="85">
        <v>148.05000000000001</v>
      </c>
      <c r="O52" s="85">
        <v>140.66000000000017</v>
      </c>
      <c r="P52" s="85">
        <v>150.91000000000034</v>
      </c>
      <c r="Q52" s="85">
        <v>13.24</v>
      </c>
      <c r="R52" s="85">
        <v>60.949999999999989</v>
      </c>
      <c r="S52" s="85">
        <v>547.44000000000051</v>
      </c>
      <c r="T52"/>
    </row>
    <row r="53" spans="3:21" ht="24.95" customHeight="1" x14ac:dyDescent="0.3">
      <c r="C53" s="93" t="s">
        <v>53</v>
      </c>
      <c r="D53" s="85">
        <v>67.5</v>
      </c>
      <c r="E53" s="85">
        <v>40.86</v>
      </c>
      <c r="F53" s="85">
        <v>82.960000000000022</v>
      </c>
      <c r="G53" s="85">
        <v>103.21000000000014</v>
      </c>
      <c r="H53" s="85">
        <v>26.269999999999996</v>
      </c>
      <c r="I53" s="85">
        <v>53.22999999999999</v>
      </c>
      <c r="J53" s="85">
        <v>374.03000000000009</v>
      </c>
      <c r="K53" s="92"/>
      <c r="L53" s="93" t="s">
        <v>53</v>
      </c>
      <c r="M53" s="85">
        <v>67.5</v>
      </c>
      <c r="N53" s="85">
        <v>40.86</v>
      </c>
      <c r="O53" s="85">
        <v>79.90000000000002</v>
      </c>
      <c r="P53" s="85">
        <v>89.75</v>
      </c>
      <c r="Q53" s="85">
        <v>26.269999999999996</v>
      </c>
      <c r="R53" s="85">
        <v>46.680000000000014</v>
      </c>
      <c r="S53" s="85">
        <v>350.96</v>
      </c>
      <c r="T53"/>
    </row>
    <row r="54" spans="3:21" ht="24.95" customHeight="1" x14ac:dyDescent="0.3">
      <c r="C54" s="93" t="s">
        <v>54</v>
      </c>
      <c r="D54" s="85">
        <v>32.58</v>
      </c>
      <c r="E54" s="85">
        <v>62.120000000000033</v>
      </c>
      <c r="F54" s="85">
        <v>161.89000000000036</v>
      </c>
      <c r="G54" s="85">
        <v>394.89999999999827</v>
      </c>
      <c r="H54" s="85"/>
      <c r="I54" s="85">
        <v>17.960000000000008</v>
      </c>
      <c r="J54" s="85">
        <v>669.44999999999868</v>
      </c>
      <c r="K54" s="92"/>
      <c r="L54" s="93" t="s">
        <v>54</v>
      </c>
      <c r="M54" s="85">
        <v>32.58</v>
      </c>
      <c r="N54" s="85">
        <v>62.120000000000033</v>
      </c>
      <c r="O54" s="85">
        <v>161.89000000000036</v>
      </c>
      <c r="P54" s="85">
        <v>320.66000000000099</v>
      </c>
      <c r="Q54" s="85"/>
      <c r="R54" s="85">
        <v>8.43</v>
      </c>
      <c r="S54" s="85">
        <v>585.68000000000131</v>
      </c>
      <c r="T54"/>
    </row>
    <row r="55" spans="3:21" ht="24.95" customHeight="1" x14ac:dyDescent="0.3">
      <c r="C55" s="93" t="s">
        <v>35</v>
      </c>
      <c r="D55" s="85">
        <v>11.030000000000001</v>
      </c>
      <c r="E55" s="85">
        <v>107.39000000000004</v>
      </c>
      <c r="F55" s="85">
        <v>128.27999999999943</v>
      </c>
      <c r="G55" s="85">
        <v>355.8899999999993</v>
      </c>
      <c r="H55" s="85">
        <v>54.339999999999996</v>
      </c>
      <c r="I55" s="85">
        <v>210.66999999999987</v>
      </c>
      <c r="J55" s="85">
        <v>867.59999999999866</v>
      </c>
      <c r="K55" s="92"/>
      <c r="L55" s="93" t="s">
        <v>35</v>
      </c>
      <c r="M55" s="85">
        <v>11.030000000000001</v>
      </c>
      <c r="N55" s="85">
        <v>107.39000000000004</v>
      </c>
      <c r="O55" s="85">
        <v>127.74999999999945</v>
      </c>
      <c r="P55" s="85">
        <v>301.30000000000126</v>
      </c>
      <c r="Q55" s="85">
        <v>54.339999999999996</v>
      </c>
      <c r="R55" s="85">
        <v>176.01999999999998</v>
      </c>
      <c r="S55" s="85">
        <v>777.83000000000072</v>
      </c>
      <c r="T55"/>
    </row>
    <row r="56" spans="3:21" ht="24.95" customHeight="1" x14ac:dyDescent="0.3">
      <c r="C56" s="93" t="s">
        <v>36</v>
      </c>
      <c r="D56" s="85">
        <v>40.130000000000038</v>
      </c>
      <c r="E56" s="85">
        <v>67.329999999999956</v>
      </c>
      <c r="F56" s="85">
        <v>72.830000000000098</v>
      </c>
      <c r="G56" s="85">
        <v>146.38000000000031</v>
      </c>
      <c r="H56" s="85"/>
      <c r="I56" s="85"/>
      <c r="J56" s="85">
        <v>326.67000000000041</v>
      </c>
      <c r="K56" s="92"/>
      <c r="L56" s="93" t="s">
        <v>36</v>
      </c>
      <c r="M56" s="85">
        <v>40.130000000000038</v>
      </c>
      <c r="N56" s="85">
        <v>67.329999999999956</v>
      </c>
      <c r="O56" s="85">
        <v>72.630000000000095</v>
      </c>
      <c r="P56" s="85">
        <v>135.53000000000014</v>
      </c>
      <c r="Q56" s="85"/>
      <c r="R56" s="85"/>
      <c r="S56" s="85">
        <v>315.62000000000023</v>
      </c>
      <c r="T56"/>
    </row>
    <row r="57" spans="3:21" ht="24.95" customHeight="1" x14ac:dyDescent="0.3">
      <c r="C57" s="93" t="s">
        <v>37</v>
      </c>
      <c r="D57" s="85">
        <v>28.690000000000005</v>
      </c>
      <c r="E57" s="85">
        <v>100.13000000000001</v>
      </c>
      <c r="F57" s="85">
        <v>135.34999999999997</v>
      </c>
      <c r="G57" s="85">
        <v>491.82999999999549</v>
      </c>
      <c r="H57" s="85"/>
      <c r="I57" s="85"/>
      <c r="J57" s="85">
        <v>755.99999999999545</v>
      </c>
      <c r="K57" s="92"/>
      <c r="L57" s="93" t="s">
        <v>37</v>
      </c>
      <c r="M57" s="85">
        <v>28.69</v>
      </c>
      <c r="N57" s="85">
        <v>100.13000000000001</v>
      </c>
      <c r="O57" s="85">
        <v>134.80999999999995</v>
      </c>
      <c r="P57" s="85">
        <v>429.11999999999722</v>
      </c>
      <c r="Q57" s="85"/>
      <c r="R57" s="85"/>
      <c r="S57" s="85">
        <v>692.74999999999727</v>
      </c>
      <c r="T57"/>
    </row>
    <row r="58" spans="3:21" ht="24.95" customHeight="1" x14ac:dyDescent="0.3">
      <c r="C58" s="93" t="s">
        <v>38</v>
      </c>
      <c r="D58" s="85">
        <v>85.239999999999966</v>
      </c>
      <c r="E58" s="85">
        <v>237.79999999999995</v>
      </c>
      <c r="F58" s="85">
        <v>319.96000000000032</v>
      </c>
      <c r="G58" s="85">
        <v>889.62999999995998</v>
      </c>
      <c r="H58" s="85"/>
      <c r="I58" s="85"/>
      <c r="J58" s="85">
        <v>1532.6299999999601</v>
      </c>
      <c r="K58" s="92"/>
      <c r="L58" s="93" t="s">
        <v>38</v>
      </c>
      <c r="M58" s="85">
        <v>85.239999999999966</v>
      </c>
      <c r="N58" s="85">
        <v>237.79999999999995</v>
      </c>
      <c r="O58" s="85">
        <v>319.64000000000038</v>
      </c>
      <c r="P58" s="85">
        <v>780.36999999997568</v>
      </c>
      <c r="Q58" s="85"/>
      <c r="R58" s="85"/>
      <c r="S58" s="85">
        <v>1423.0499999999761</v>
      </c>
      <c r="T58"/>
    </row>
    <row r="59" spans="3:21" ht="24.95" customHeight="1" x14ac:dyDescent="0.3">
      <c r="C59" s="93" t="s">
        <v>39</v>
      </c>
      <c r="D59" s="85">
        <v>41.269999999999975</v>
      </c>
      <c r="E59" s="85">
        <v>262.7699999999997</v>
      </c>
      <c r="F59" s="85">
        <v>229.11999999999998</v>
      </c>
      <c r="G59" s="85">
        <v>298.37000000000018</v>
      </c>
      <c r="H59" s="85"/>
      <c r="I59" s="85"/>
      <c r="J59" s="85">
        <v>831.52999999999975</v>
      </c>
      <c r="K59" s="92"/>
      <c r="L59" s="93" t="s">
        <v>39</v>
      </c>
      <c r="M59" s="85">
        <v>41.269999999999975</v>
      </c>
      <c r="N59" s="85">
        <v>261.72999999999973</v>
      </c>
      <c r="O59" s="85">
        <v>229.11999999999998</v>
      </c>
      <c r="P59" s="85">
        <v>270.58999999999992</v>
      </c>
      <c r="Q59" s="85"/>
      <c r="R59" s="85"/>
      <c r="S59" s="85">
        <v>802.70999999999958</v>
      </c>
      <c r="T59"/>
    </row>
    <row r="60" spans="3:21" ht="24.95" customHeight="1" x14ac:dyDescent="0.3">
      <c r="C60" s="93" t="s">
        <v>40</v>
      </c>
      <c r="D60" s="85">
        <v>75.480000000000061</v>
      </c>
      <c r="E60" s="85">
        <v>265.94000000000034</v>
      </c>
      <c r="F60" s="85">
        <v>335.16000000000042</v>
      </c>
      <c r="G60" s="85">
        <v>701.82999999999186</v>
      </c>
      <c r="H60" s="85"/>
      <c r="I60" s="85"/>
      <c r="J60" s="85">
        <v>1378.4099999999926</v>
      </c>
      <c r="K60" s="92"/>
      <c r="L60" s="93" t="s">
        <v>40</v>
      </c>
      <c r="M60" s="85">
        <v>75.480000000000061</v>
      </c>
      <c r="N60" s="85">
        <v>265.94000000000034</v>
      </c>
      <c r="O60" s="85">
        <v>334.86000000000041</v>
      </c>
      <c r="P60" s="85">
        <v>587.55999999999267</v>
      </c>
      <c r="Q60" s="85"/>
      <c r="R60" s="85"/>
      <c r="S60" s="85">
        <v>1263.8399999999936</v>
      </c>
      <c r="T60"/>
    </row>
    <row r="61" spans="3:21" ht="24.95" customHeight="1" x14ac:dyDescent="0.3">
      <c r="C61" s="93" t="s">
        <v>41</v>
      </c>
      <c r="D61" s="85">
        <v>147.34000000000017</v>
      </c>
      <c r="E61" s="85">
        <v>299.28999999999968</v>
      </c>
      <c r="F61" s="85">
        <v>320.55</v>
      </c>
      <c r="G61" s="85">
        <v>924.20999999998128</v>
      </c>
      <c r="H61" s="85">
        <v>9.67</v>
      </c>
      <c r="I61" s="85">
        <v>107.51000000000002</v>
      </c>
      <c r="J61" s="85">
        <v>1808.5699999999813</v>
      </c>
      <c r="K61" s="92"/>
      <c r="L61" s="93" t="s">
        <v>41</v>
      </c>
      <c r="M61" s="85">
        <v>147.34000000000017</v>
      </c>
      <c r="N61" s="85">
        <v>295.83999999999975</v>
      </c>
      <c r="O61" s="85">
        <v>319.89</v>
      </c>
      <c r="P61" s="85">
        <v>835.91999999998745</v>
      </c>
      <c r="Q61" s="85">
        <v>9.67</v>
      </c>
      <c r="R61" s="85">
        <v>86.150000000000034</v>
      </c>
      <c r="S61" s="85">
        <v>1694.8099999999877</v>
      </c>
      <c r="T61" s="40"/>
    </row>
    <row r="62" spans="3:21" ht="24.95" customHeight="1" x14ac:dyDescent="0.3">
      <c r="C62" s="93" t="s">
        <v>42</v>
      </c>
      <c r="D62" s="85">
        <v>108.15999999999997</v>
      </c>
      <c r="E62" s="85">
        <v>100.23000000000009</v>
      </c>
      <c r="F62" s="85">
        <v>164.98999999999981</v>
      </c>
      <c r="G62" s="85">
        <v>205.95000000000022</v>
      </c>
      <c r="H62" s="85"/>
      <c r="I62" s="85"/>
      <c r="J62" s="85">
        <v>579.33000000000015</v>
      </c>
      <c r="K62" s="92"/>
      <c r="L62" s="93" t="s">
        <v>42</v>
      </c>
      <c r="M62" s="85">
        <v>108.15999999999997</v>
      </c>
      <c r="N62" s="85">
        <v>100.23000000000009</v>
      </c>
      <c r="O62" s="85">
        <v>164.98999999999981</v>
      </c>
      <c r="P62" s="85">
        <v>200.24000000000032</v>
      </c>
      <c r="Q62" s="85"/>
      <c r="R62" s="85"/>
      <c r="S62" s="85">
        <v>573.62000000000023</v>
      </c>
      <c r="T62" s="40"/>
    </row>
    <row r="63" spans="3:21" ht="24.95" customHeight="1" x14ac:dyDescent="0.3">
      <c r="C63" s="93" t="s">
        <v>43</v>
      </c>
      <c r="D63" s="85">
        <v>114.72999999999999</v>
      </c>
      <c r="E63" s="85">
        <v>147.01999999999995</v>
      </c>
      <c r="F63" s="85">
        <v>178.70999999999967</v>
      </c>
      <c r="G63" s="85">
        <v>187.79000000000013</v>
      </c>
      <c r="H63" s="85"/>
      <c r="I63" s="85"/>
      <c r="J63" s="85">
        <v>628.24999999999977</v>
      </c>
      <c r="K63" s="92"/>
      <c r="L63" s="93" t="s">
        <v>43</v>
      </c>
      <c r="M63" s="85">
        <v>114.72999999999999</v>
      </c>
      <c r="N63" s="85">
        <v>147.01999999999995</v>
      </c>
      <c r="O63" s="85">
        <v>177.97999999999965</v>
      </c>
      <c r="P63" s="85">
        <v>177.31999999999996</v>
      </c>
      <c r="Q63" s="85"/>
      <c r="R63" s="85"/>
      <c r="S63" s="85">
        <v>617.0499999999995</v>
      </c>
      <c r="T63" s="40"/>
    </row>
    <row r="64" spans="3:21" ht="24.95" customHeight="1" x14ac:dyDescent="0.3">
      <c r="C64" s="93" t="s">
        <v>44</v>
      </c>
      <c r="D64" s="85">
        <v>72.500000000000057</v>
      </c>
      <c r="E64" s="85">
        <v>54.780000000000044</v>
      </c>
      <c r="F64" s="85">
        <v>109.53999999999974</v>
      </c>
      <c r="G64" s="85">
        <v>138.51000000000013</v>
      </c>
      <c r="H64" s="85"/>
      <c r="I64" s="85"/>
      <c r="J64" s="85">
        <v>375.32999999999993</v>
      </c>
      <c r="K64" s="92"/>
      <c r="L64" s="93" t="s">
        <v>44</v>
      </c>
      <c r="M64" s="85">
        <v>72.500000000000057</v>
      </c>
      <c r="N64" s="85">
        <v>54.780000000000044</v>
      </c>
      <c r="O64" s="85">
        <v>109.33999999999975</v>
      </c>
      <c r="P64" s="85">
        <v>135.35000000000014</v>
      </c>
      <c r="Q64" s="85"/>
      <c r="R64" s="85"/>
      <c r="S64" s="85">
        <v>371.96999999999997</v>
      </c>
      <c r="T64" s="40"/>
    </row>
    <row r="65" spans="3:20" ht="24.95" customHeight="1" x14ac:dyDescent="0.3">
      <c r="C65" s="93" t="s">
        <v>45</v>
      </c>
      <c r="D65" s="85">
        <v>22.540000000000003</v>
      </c>
      <c r="E65" s="85">
        <v>58.29000000000002</v>
      </c>
      <c r="F65" s="85">
        <v>71.910000000000068</v>
      </c>
      <c r="G65" s="85">
        <v>102.49000000000011</v>
      </c>
      <c r="H65" s="85"/>
      <c r="I65" s="85"/>
      <c r="J65" s="85">
        <v>255.23000000000019</v>
      </c>
      <c r="K65" s="92"/>
      <c r="L65" s="93" t="s">
        <v>45</v>
      </c>
      <c r="M65" s="85">
        <v>22.540000000000003</v>
      </c>
      <c r="N65" s="85">
        <v>58.29000000000002</v>
      </c>
      <c r="O65" s="85">
        <v>71.910000000000068</v>
      </c>
      <c r="P65" s="85">
        <v>99.540000000000035</v>
      </c>
      <c r="Q65" s="85"/>
      <c r="R65" s="85"/>
      <c r="S65" s="85">
        <v>252.28000000000014</v>
      </c>
      <c r="T65" s="40"/>
    </row>
    <row r="66" spans="3:20" ht="24.95" customHeight="1" x14ac:dyDescent="0.3">
      <c r="C66" s="93" t="s">
        <v>46</v>
      </c>
      <c r="D66" s="85">
        <v>97.210000000000036</v>
      </c>
      <c r="E66" s="85">
        <v>196.57000000000008</v>
      </c>
      <c r="F66" s="85">
        <v>182.82000000000053</v>
      </c>
      <c r="G66" s="85">
        <v>387.45999999999782</v>
      </c>
      <c r="H66" s="85"/>
      <c r="I66" s="85"/>
      <c r="J66" s="85">
        <v>864.05999999999835</v>
      </c>
      <c r="K66" s="92"/>
      <c r="L66" s="93" t="s">
        <v>46</v>
      </c>
      <c r="M66" s="85">
        <v>97.210000000000036</v>
      </c>
      <c r="N66" s="85">
        <v>196.57000000000008</v>
      </c>
      <c r="O66" s="85">
        <v>182.82000000000053</v>
      </c>
      <c r="P66" s="85">
        <v>364.7999999999991</v>
      </c>
      <c r="Q66" s="85"/>
      <c r="R66" s="85"/>
      <c r="S66" s="85">
        <v>841.39999999999964</v>
      </c>
      <c r="T66" s="40"/>
    </row>
    <row r="67" spans="3:20" ht="24.95" customHeight="1" x14ac:dyDescent="0.3">
      <c r="C67" s="93" t="s">
        <v>47</v>
      </c>
      <c r="D67" s="85">
        <v>5.3200000000000012</v>
      </c>
      <c r="E67" s="85">
        <v>10.059999999999999</v>
      </c>
      <c r="F67" s="85">
        <v>31.919999999999995</v>
      </c>
      <c r="G67" s="85">
        <v>21.150000000000006</v>
      </c>
      <c r="H67" s="85"/>
      <c r="I67" s="85"/>
      <c r="J67" s="85">
        <v>68.45</v>
      </c>
      <c r="K67" s="92"/>
      <c r="L67" s="93" t="s">
        <v>47</v>
      </c>
      <c r="M67" s="85">
        <v>5.3200000000000012</v>
      </c>
      <c r="N67" s="85">
        <v>10.059999999999999</v>
      </c>
      <c r="O67" s="85">
        <v>31.249999999999996</v>
      </c>
      <c r="P67" s="85">
        <v>13.029999999999996</v>
      </c>
      <c r="Q67" s="85"/>
      <c r="R67" s="85"/>
      <c r="S67" s="85">
        <v>59.659999999999989</v>
      </c>
      <c r="T67" s="40"/>
    </row>
    <row r="68" spans="3:20" ht="24.95" customHeight="1" x14ac:dyDescent="0.3">
      <c r="C68" s="93" t="s">
        <v>48</v>
      </c>
      <c r="D68" s="85">
        <v>35.469999999999992</v>
      </c>
      <c r="E68" s="85">
        <v>52.510000000000012</v>
      </c>
      <c r="F68" s="85">
        <v>159.13999999999999</v>
      </c>
      <c r="G68" s="85">
        <v>334.26999999999686</v>
      </c>
      <c r="H68" s="85"/>
      <c r="I68" s="85"/>
      <c r="J68" s="85">
        <v>581.38999999999692</v>
      </c>
      <c r="K68" s="92"/>
      <c r="L68" s="93" t="s">
        <v>48</v>
      </c>
      <c r="M68" s="85">
        <v>35.47</v>
      </c>
      <c r="N68" s="85">
        <v>52.510000000000019</v>
      </c>
      <c r="O68" s="85">
        <v>159.08000000000027</v>
      </c>
      <c r="P68" s="85">
        <v>276.04000000000048</v>
      </c>
      <c r="Q68" s="85"/>
      <c r="R68" s="85"/>
      <c r="S68" s="85">
        <v>523.10000000000082</v>
      </c>
      <c r="T68" s="40"/>
    </row>
    <row r="69" spans="3:20" ht="24.95" customHeight="1" x14ac:dyDescent="0.3">
      <c r="C69" s="93" t="s">
        <v>55</v>
      </c>
      <c r="D69" s="85">
        <v>19.170000000000002</v>
      </c>
      <c r="E69" s="85">
        <v>97.710000000000008</v>
      </c>
      <c r="F69" s="85">
        <v>163.57000000000045</v>
      </c>
      <c r="G69" s="85">
        <v>645.11999999996817</v>
      </c>
      <c r="H69" s="85">
        <v>27.400000000000006</v>
      </c>
      <c r="I69" s="85">
        <v>214.90999999999994</v>
      </c>
      <c r="J69" s="85">
        <v>1167.8799999999685</v>
      </c>
      <c r="K69" s="92"/>
      <c r="L69" s="93" t="s">
        <v>55</v>
      </c>
      <c r="M69" s="85">
        <v>19.170000000000002</v>
      </c>
      <c r="N69" s="85">
        <v>97.709999999999866</v>
      </c>
      <c r="O69" s="85">
        <v>163.57000000000036</v>
      </c>
      <c r="P69" s="85">
        <v>528.81999999999209</v>
      </c>
      <c r="Q69" s="85">
        <v>27.399999999999991</v>
      </c>
      <c r="R69" s="85">
        <v>204.70000000000033</v>
      </c>
      <c r="S69" s="85">
        <v>1041.3699999999926</v>
      </c>
      <c r="T69" s="40"/>
    </row>
    <row r="70" spans="3:20" ht="24.95" customHeight="1" x14ac:dyDescent="0.3">
      <c r="C70" s="93" t="s">
        <v>95</v>
      </c>
      <c r="D70" s="85"/>
      <c r="E70" s="85"/>
      <c r="F70" s="85"/>
      <c r="G70" s="85"/>
      <c r="H70" s="85">
        <v>222.96000000000009</v>
      </c>
      <c r="I70" s="85">
        <v>158.17000000000002</v>
      </c>
      <c r="J70" s="85">
        <v>381.13000000000011</v>
      </c>
      <c r="K70" s="92"/>
      <c r="L70" s="93" t="s">
        <v>95</v>
      </c>
      <c r="M70" s="85"/>
      <c r="N70" s="85"/>
      <c r="O70" s="85"/>
      <c r="P70" s="85"/>
      <c r="Q70" s="85">
        <v>222.96000000000009</v>
      </c>
      <c r="R70" s="85">
        <v>134.28999999999996</v>
      </c>
      <c r="S70" s="85">
        <v>357.25000000000006</v>
      </c>
      <c r="T70" s="40"/>
    </row>
    <row r="71" spans="3:20" s="42" customFormat="1" ht="33.950000000000003" customHeight="1" x14ac:dyDescent="0.3">
      <c r="C71" s="134" t="s">
        <v>156</v>
      </c>
      <c r="D71" s="135">
        <f>SUM(D51:D70)</f>
        <v>1104.3200000000004</v>
      </c>
      <c r="E71" s="135">
        <f t="shared" ref="E71:G71" si="0">SUM(E51:E70)</f>
        <v>2641.28</v>
      </c>
      <c r="F71" s="135">
        <f t="shared" si="0"/>
        <v>3211.0700000000011</v>
      </c>
      <c r="G71" s="135">
        <f t="shared" si="0"/>
        <v>6975.1199999998889</v>
      </c>
      <c r="H71" s="135"/>
      <c r="I71" s="135"/>
      <c r="J71" s="135">
        <f>+SUM(D71:I71)</f>
        <v>13931.789999999892</v>
      </c>
      <c r="K71" s="92"/>
      <c r="L71" s="134" t="s">
        <v>156</v>
      </c>
      <c r="M71" s="135">
        <f>SUM(M51:M70)</f>
        <v>1104.3200000000004</v>
      </c>
      <c r="N71" s="135">
        <f t="shared" ref="N71:P71" si="1">SUM(N51:N70)</f>
        <v>2636.69</v>
      </c>
      <c r="O71" s="135">
        <f t="shared" si="1"/>
        <v>3203.6400000000008</v>
      </c>
      <c r="P71" s="135">
        <f t="shared" si="1"/>
        <v>6131.2999999999483</v>
      </c>
      <c r="Q71" s="135"/>
      <c r="R71" s="135"/>
      <c r="S71" s="135">
        <f>+SUM(M71:R71)</f>
        <v>13075.94999999995</v>
      </c>
      <c r="T71" s="43"/>
    </row>
    <row r="72" spans="3:20" s="42" customFormat="1" ht="33.950000000000003" customHeight="1" x14ac:dyDescent="0.3">
      <c r="C72" s="136" t="s">
        <v>155</v>
      </c>
      <c r="D72" s="137"/>
      <c r="E72" s="137"/>
      <c r="F72" s="137"/>
      <c r="G72" s="137"/>
      <c r="H72" s="137">
        <f>SUM(H51:H70)</f>
        <v>357.79000000000008</v>
      </c>
      <c r="I72" s="137">
        <f>SUM(I51:I70)</f>
        <v>902.93999999999983</v>
      </c>
      <c r="J72" s="137">
        <f t="shared" ref="J72" si="2">+SUM(D72:I72)</f>
        <v>1260.73</v>
      </c>
      <c r="K72" s="92"/>
      <c r="L72" s="136" t="s">
        <v>155</v>
      </c>
      <c r="M72" s="137"/>
      <c r="N72" s="137"/>
      <c r="O72" s="137"/>
      <c r="P72" s="137"/>
      <c r="Q72" s="137">
        <f>SUM(Q51:Q70)</f>
        <v>357.79000000000008</v>
      </c>
      <c r="R72" s="137">
        <f>SUM(R51:R70)</f>
        <v>749.19000000000028</v>
      </c>
      <c r="S72" s="137">
        <f>+SUM(M72:R72)</f>
        <v>1106.9800000000005</v>
      </c>
      <c r="T72" s="43"/>
    </row>
    <row r="73" spans="3:20" s="42" customFormat="1" ht="33.950000000000003" customHeight="1" x14ac:dyDescent="0.3">
      <c r="C73" s="322" t="s">
        <v>157</v>
      </c>
      <c r="D73" s="324">
        <f t="shared" ref="D73:I73" si="3">+D71+D72</f>
        <v>1104.3200000000004</v>
      </c>
      <c r="E73" s="324">
        <f t="shared" si="3"/>
        <v>2641.28</v>
      </c>
      <c r="F73" s="324">
        <f t="shared" si="3"/>
        <v>3211.0700000000011</v>
      </c>
      <c r="G73" s="324">
        <f t="shared" si="3"/>
        <v>6975.1199999998889</v>
      </c>
      <c r="H73" s="324">
        <f t="shared" si="3"/>
        <v>357.79000000000008</v>
      </c>
      <c r="I73" s="324">
        <f t="shared" si="3"/>
        <v>902.93999999999983</v>
      </c>
      <c r="J73" s="324">
        <f>+J71+J72</f>
        <v>15192.519999999891</v>
      </c>
      <c r="K73" s="92"/>
      <c r="L73" s="94" t="s">
        <v>157</v>
      </c>
      <c r="M73" s="95">
        <f>+M71+M72</f>
        <v>1104.3200000000004</v>
      </c>
      <c r="N73" s="95">
        <f t="shared" ref="N73:S73" si="4">+N71+N72</f>
        <v>2636.69</v>
      </c>
      <c r="O73" s="95">
        <f t="shared" si="4"/>
        <v>3203.6400000000008</v>
      </c>
      <c r="P73" s="95">
        <f t="shared" si="4"/>
        <v>6131.2999999999483</v>
      </c>
      <c r="Q73" s="95">
        <f t="shared" si="4"/>
        <v>357.79000000000008</v>
      </c>
      <c r="R73" s="95">
        <f t="shared" si="4"/>
        <v>749.19000000000028</v>
      </c>
      <c r="S73" s="95">
        <f t="shared" si="4"/>
        <v>14182.929999999949</v>
      </c>
      <c r="T73" s="43"/>
    </row>
    <row r="74" spans="3:20" x14ac:dyDescent="0.25"/>
    <row r="75" spans="3:20" x14ac:dyDescent="0.25"/>
    <row r="76" spans="3:20" x14ac:dyDescent="0.25"/>
    <row r="77" spans="3:20" x14ac:dyDescent="0.25"/>
    <row r="78" spans="3:20" x14ac:dyDescent="0.25"/>
    <row r="79" spans="3:20" x14ac:dyDescent="0.25"/>
    <row r="80" spans="3:20" x14ac:dyDescent="0.25"/>
    <row r="403" ht="15" customHeight="1" x14ac:dyDescent="0.25"/>
    <row r="404" ht="15" customHeight="1" x14ac:dyDescent="0.25"/>
    <row r="405" ht="15" customHeight="1" x14ac:dyDescent="0.25"/>
    <row r="406" ht="15" customHeight="1" x14ac:dyDescent="0.25"/>
  </sheetData>
  <sheetProtection algorithmName="SHA-512" hashValue="loKwaq7NpVjbXQXw0DWMMVqYmaYKDFGih1cD/BTIZxCXPGu8sfB00SnPzAzaAwm4GK5iK1h9+FK93mXStv0Sug==" saltValue="dMWl05rDHuxK8UjXDMvhSw==" spinCount="100000" sheet="1" objects="1" scenarios="1"/>
  <pageMargins left="0.7" right="0.7" top="0.75" bottom="0.75" header="0.3" footer="0.3"/>
  <pageSetup paperSize="9" scale="32" orientation="portrait" r:id="rId1"/>
  <colBreaks count="2" manualBreakCount="2">
    <brk id="220" max="1048575" man="1"/>
    <brk id="34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5575"/>
  <sheetViews>
    <sheetView showGridLines="0" showRowColHeaders="0" topLeftCell="C31" zoomScale="70" zoomScaleNormal="70" zoomScalePageLayoutView="82" workbookViewId="0">
      <selection activeCell="O43" sqref="O43"/>
    </sheetView>
  </sheetViews>
  <sheetFormatPr baseColWidth="10" defaultColWidth="0" defaultRowHeight="15" customHeight="1" zeroHeight="1" x14ac:dyDescent="0.25"/>
  <cols>
    <col min="1" max="1" width="11" style="22" customWidth="1"/>
    <col min="2" max="5" width="14.7109375" style="22" customWidth="1"/>
    <col min="6" max="6" width="18.140625" style="22" customWidth="1"/>
    <col min="7" max="10" width="14.7109375" style="22" customWidth="1"/>
    <col min="11" max="11" width="18.28515625" style="22" customWidth="1"/>
    <col min="12" max="15" width="14.7109375" style="22" customWidth="1"/>
    <col min="16" max="16" width="11" style="22" customWidth="1"/>
    <col min="17" max="17" width="0.7109375" style="22" customWidth="1"/>
    <col min="18" max="16384" width="10.85546875" style="22" hidden="1"/>
  </cols>
  <sheetData>
    <row r="1" ht="5.25" customHeight="1" x14ac:dyDescent="0.25"/>
    <row r="2" x14ac:dyDescent="0.25"/>
    <row r="3" x14ac:dyDescent="0.25"/>
    <row r="4" x14ac:dyDescent="0.25"/>
    <row r="5" x14ac:dyDescent="0.25"/>
    <row r="6" x14ac:dyDescent="0.25"/>
    <row r="7" ht="40.5" customHeight="1"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ht="59.25" customHeight="1" x14ac:dyDescent="0.25"/>
    <row r="31" x14ac:dyDescent="0.25"/>
    <row r="32" ht="80.25" customHeight="1" x14ac:dyDescent="0.25"/>
    <row r="33" ht="165" customHeight="1"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8" ht="20.25" customHeight="1" x14ac:dyDescent="0.25"/>
    <row r="49" spans="2:15" x14ac:dyDescent="0.25"/>
    <row r="50" spans="2:15" x14ac:dyDescent="0.25"/>
    <row r="51" spans="2:15" x14ac:dyDescent="0.25"/>
    <row r="52" spans="2:15" x14ac:dyDescent="0.25"/>
    <row r="53" spans="2:15" x14ac:dyDescent="0.25"/>
    <row r="54" spans="2:15" x14ac:dyDescent="0.25"/>
    <row r="55" spans="2:15" s="122" customFormat="1" ht="87" customHeight="1" x14ac:dyDescent="0.25"/>
    <row r="56" spans="2:15" s="63" customFormat="1" hidden="1" x14ac:dyDescent="0.25">
      <c r="B56" s="2" t="s">
        <v>56</v>
      </c>
      <c r="C56" t="s">
        <v>33</v>
      </c>
      <c r="G56" s="2" t="s">
        <v>56</v>
      </c>
      <c r="H56" t="s">
        <v>33</v>
      </c>
      <c r="L56" s="2" t="s">
        <v>56</v>
      </c>
      <c r="M56" t="s">
        <v>33</v>
      </c>
    </row>
    <row r="57" spans="2:15" ht="46.5" customHeight="1" x14ac:dyDescent="0.25">
      <c r="B57" s="108" t="s">
        <v>65</v>
      </c>
      <c r="C57" s="109" t="s">
        <v>66</v>
      </c>
      <c r="D57" s="110" t="s">
        <v>67</v>
      </c>
      <c r="E57" s="111" t="s">
        <v>57</v>
      </c>
      <c r="G57" s="108" t="s">
        <v>65</v>
      </c>
      <c r="H57" s="109" t="s">
        <v>66</v>
      </c>
      <c r="I57" s="110" t="s">
        <v>67</v>
      </c>
      <c r="J57" s="111" t="s">
        <v>57</v>
      </c>
      <c r="L57" s="108" t="s">
        <v>65</v>
      </c>
      <c r="M57" s="109" t="s">
        <v>66</v>
      </c>
      <c r="N57" s="110" t="s">
        <v>67</v>
      </c>
      <c r="O57" s="111" t="s">
        <v>57</v>
      </c>
    </row>
    <row r="58" spans="2:15" hidden="1" x14ac:dyDescent="0.25">
      <c r="B58" t="s">
        <v>151</v>
      </c>
      <c r="C58" t="s">
        <v>152</v>
      </c>
      <c r="D58" t="s">
        <v>153</v>
      </c>
      <c r="E58" t="s">
        <v>154</v>
      </c>
      <c r="G58" t="s">
        <v>140</v>
      </c>
      <c r="H58" t="s">
        <v>141</v>
      </c>
      <c r="I58" t="s">
        <v>142</v>
      </c>
      <c r="J58" t="s">
        <v>143</v>
      </c>
      <c r="L58" t="s">
        <v>144</v>
      </c>
      <c r="M58" t="s">
        <v>145</v>
      </c>
      <c r="N58" t="s">
        <v>146</v>
      </c>
      <c r="O58" t="s">
        <v>147</v>
      </c>
    </row>
    <row r="59" spans="2:15" ht="21.75" x14ac:dyDescent="0.45">
      <c r="B59" s="365">
        <v>1.7800000000000002</v>
      </c>
      <c r="C59" s="365">
        <v>7.16</v>
      </c>
      <c r="D59" s="365">
        <v>23.030000000000005</v>
      </c>
      <c r="E59" s="365">
        <v>31.970000000000006</v>
      </c>
      <c r="G59" s="365">
        <v>0.14000000000000001</v>
      </c>
      <c r="H59" s="365">
        <v>2.4499999999999997</v>
      </c>
      <c r="I59" s="365">
        <v>16.559999999999992</v>
      </c>
      <c r="J59" s="365">
        <v>19.149999999999991</v>
      </c>
      <c r="L59" s="365">
        <v>1.6400000000000001</v>
      </c>
      <c r="M59" s="365">
        <v>4.71</v>
      </c>
      <c r="N59" s="365">
        <v>6.4700000000000024</v>
      </c>
      <c r="O59" s="365">
        <v>12.820000000000002</v>
      </c>
    </row>
    <row r="60" spans="2:15" ht="15.75" x14ac:dyDescent="0.25">
      <c r="B60" s="23"/>
      <c r="C60" s="23"/>
      <c r="D60" s="23"/>
    </row>
    <row r="61" spans="2:15" ht="15.75" x14ac:dyDescent="0.25">
      <c r="B61" s="23"/>
      <c r="C61" s="23"/>
      <c r="D61" s="23"/>
    </row>
    <row r="62" spans="2:15" ht="15.75" x14ac:dyDescent="0.25">
      <c r="B62" s="23"/>
      <c r="C62" s="23"/>
      <c r="D62" s="23"/>
    </row>
    <row r="63" spans="2:15" s="50" customFormat="1" x14ac:dyDescent="0.25">
      <c r="B63" s="60" t="s">
        <v>56</v>
      </c>
      <c r="C63" s="60" t="s">
        <v>33</v>
      </c>
      <c r="D63" s="115" t="str">
        <f>+C63</f>
        <v>1  Usaquén</v>
      </c>
      <c r="G63" s="60" t="s">
        <v>56</v>
      </c>
      <c r="H63" s="60" t="s">
        <v>33</v>
      </c>
      <c r="I63" s="115" t="str">
        <f>+H63</f>
        <v>1  Usaquén</v>
      </c>
      <c r="L63" s="60" t="s">
        <v>56</v>
      </c>
      <c r="M63" s="60" t="s">
        <v>33</v>
      </c>
      <c r="N63" s="115" t="str">
        <f>+M63</f>
        <v>1  Usaquén</v>
      </c>
    </row>
    <row r="64" spans="2:15" s="50" customFormat="1" x14ac:dyDescent="0.25">
      <c r="B64" s="115"/>
      <c r="C64" s="115"/>
      <c r="D64" s="115"/>
      <c r="G64" s="115"/>
      <c r="H64" s="115"/>
      <c r="I64" s="115"/>
      <c r="L64" s="115"/>
      <c r="M64" s="115"/>
      <c r="N64" s="115"/>
    </row>
    <row r="65" spans="2:14" s="50" customFormat="1" x14ac:dyDescent="0.25">
      <c r="B65" s="60" t="s">
        <v>89</v>
      </c>
      <c r="C65" s="60" t="s">
        <v>90</v>
      </c>
      <c r="D65" s="60" t="s">
        <v>91</v>
      </c>
      <c r="G65" s="60" t="s">
        <v>148</v>
      </c>
      <c r="H65" s="60" t="s">
        <v>90</v>
      </c>
      <c r="I65" s="60" t="s">
        <v>2</v>
      </c>
      <c r="L65" s="60" t="s">
        <v>148</v>
      </c>
      <c r="M65" s="60" t="s">
        <v>149</v>
      </c>
      <c r="N65" s="60" t="s">
        <v>150</v>
      </c>
    </row>
    <row r="66" spans="2:14" s="123" customFormat="1" x14ac:dyDescent="0.25">
      <c r="B66" s="61">
        <v>0.06</v>
      </c>
      <c r="C66" s="61">
        <v>0.22</v>
      </c>
      <c r="D66" s="61">
        <v>0.72</v>
      </c>
      <c r="G66" s="61">
        <v>0.01</v>
      </c>
      <c r="H66" s="61">
        <v>0.13</v>
      </c>
      <c r="I66" s="61">
        <v>0.86</v>
      </c>
      <c r="L66" s="61">
        <v>0.13</v>
      </c>
      <c r="M66" s="61">
        <v>0.37</v>
      </c>
      <c r="N66" s="61">
        <v>0.5</v>
      </c>
    </row>
    <row r="67" spans="2:14" x14ac:dyDescent="0.25"/>
    <row r="68" spans="2:14" x14ac:dyDescent="0.25"/>
    <row r="69" spans="2:14" ht="15.75" x14ac:dyDescent="0.25">
      <c r="B69" s="23"/>
      <c r="C69" s="23"/>
      <c r="D69" s="23"/>
    </row>
    <row r="70" spans="2:14" ht="15.75" x14ac:dyDescent="0.25">
      <c r="B70" s="23"/>
      <c r="C70" s="23"/>
      <c r="D70" s="23"/>
    </row>
    <row r="71" spans="2:14" ht="15.75" x14ac:dyDescent="0.25">
      <c r="B71" s="33"/>
      <c r="C71" s="33"/>
      <c r="D71" s="33"/>
    </row>
    <row r="72" spans="2:14" x14ac:dyDescent="0.25">
      <c r="B72" s="32"/>
      <c r="C72" s="32"/>
      <c r="D72" s="32"/>
    </row>
    <row r="73" spans="2:14" x14ac:dyDescent="0.25">
      <c r="E73" s="115"/>
    </row>
    <row r="74" spans="2:14" ht="17.25" x14ac:dyDescent="0.35">
      <c r="E74" s="116"/>
    </row>
    <row r="75" spans="2:14" x14ac:dyDescent="0.25">
      <c r="E75" s="114"/>
    </row>
    <row r="76" spans="2:14" x14ac:dyDescent="0.25">
      <c r="E76" s="114"/>
    </row>
    <row r="77" spans="2:14" x14ac:dyDescent="0.25">
      <c r="B77" s="66"/>
      <c r="C77" s="66"/>
      <c r="D77" s="66"/>
      <c r="E77" s="66"/>
    </row>
    <row r="78" spans="2:14" x14ac:dyDescent="0.25">
      <c r="B78" s="66"/>
      <c r="C78" s="66"/>
      <c r="D78" s="66"/>
      <c r="E78" s="66"/>
    </row>
    <row r="79" spans="2:14" x14ac:dyDescent="0.25">
      <c r="B79" s="66"/>
      <c r="C79" s="66"/>
      <c r="D79" s="66"/>
      <c r="E79" s="66"/>
    </row>
    <row r="80" spans="2:14" x14ac:dyDescent="0.25">
      <c r="B80" s="66"/>
      <c r="C80" s="66"/>
      <c r="D80" s="66"/>
      <c r="E80" s="66"/>
    </row>
    <row r="81" x14ac:dyDescent="0.25"/>
    <row r="82" x14ac:dyDescent="0.25"/>
    <row r="88" ht="9" hidden="1" customHeight="1" x14ac:dyDescent="0.25"/>
    <row r="65575" ht="12.75" hidden="1" customHeight="1" x14ac:dyDescent="0.25"/>
  </sheetData>
  <pageMargins left="0.7" right="0.7" top="0.75" bottom="0.75" header="0.51180555555555496" footer="0.51180555555555496"/>
  <pageSetup firstPageNumber="0" orientation="portrait" verticalDpi="0" r:id="rId7"/>
  <drawing r:id="rId8"/>
  <extLst>
    <ext xmlns:x14="http://schemas.microsoft.com/office/spreadsheetml/2009/9/main" uri="{A8765BA9-456A-4dab-B4F3-ACF838C121DE}">
      <x14:slicerList>
        <x14:slicer r:id="rId9"/>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65745"/>
  <sheetViews>
    <sheetView showGridLines="0" showRowColHeaders="0" zoomScale="60" zoomScaleNormal="60" zoomScalePageLayoutView="70" workbookViewId="0"/>
  </sheetViews>
  <sheetFormatPr baseColWidth="10" defaultColWidth="0" defaultRowHeight="15" customHeight="1" zeroHeight="1" x14ac:dyDescent="0.25"/>
  <cols>
    <col min="1" max="1" width="8.85546875" style="22" customWidth="1"/>
    <col min="2" max="2" width="10.140625" style="22" customWidth="1"/>
    <col min="3" max="3" width="13.140625" style="22" customWidth="1"/>
    <col min="4" max="4" width="7.85546875" style="22" customWidth="1"/>
    <col min="5" max="5" width="6.140625" style="22" customWidth="1"/>
    <col min="6" max="6" width="11.28515625" style="22" customWidth="1"/>
    <col min="7" max="7" width="4" style="22" customWidth="1"/>
    <col min="8" max="8" width="13.85546875" style="22" customWidth="1"/>
    <col min="9" max="9" width="11" style="22" customWidth="1"/>
    <col min="10" max="10" width="7" style="22" customWidth="1"/>
    <col min="11" max="11" width="10.140625" style="22" customWidth="1"/>
    <col min="12" max="12" width="8.85546875" style="22" customWidth="1"/>
    <col min="13" max="13" width="11" style="22" customWidth="1"/>
    <col min="14" max="14" width="21.28515625" style="22" customWidth="1"/>
    <col min="15" max="15" width="18.7109375" style="22" customWidth="1"/>
    <col min="16" max="16" width="23.28515625" style="22" customWidth="1"/>
    <col min="17" max="17" width="17.140625" style="22" customWidth="1"/>
    <col min="18" max="18" width="16.28515625" style="22" customWidth="1"/>
    <col min="19" max="19" width="19.28515625" style="22" customWidth="1"/>
    <col min="20" max="20" width="17.7109375" style="22" customWidth="1"/>
    <col min="21" max="21" width="10.85546875" style="22" customWidth="1"/>
    <col min="22" max="22" width="3.28515625" style="22" hidden="1" customWidth="1"/>
    <col min="23" max="16384" width="10.85546875" style="22" hidden="1"/>
  </cols>
  <sheetData>
    <row r="1" spans="1:1" x14ac:dyDescent="0.25">
      <c r="A1" s="22" t="s">
        <v>98</v>
      </c>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ht="26.25" customHeight="1" x14ac:dyDescent="0.25"/>
    <row r="31" x14ac:dyDescent="0.25"/>
    <row r="32" x14ac:dyDescent="0.25"/>
    <row r="33" s="22" customFormat="1" x14ac:dyDescent="0.25"/>
    <row r="34" s="22" customFormat="1" x14ac:dyDescent="0.25"/>
    <row r="35" s="22" customFormat="1" x14ac:dyDescent="0.25"/>
    <row r="36" s="22" customFormat="1" x14ac:dyDescent="0.25"/>
    <row r="37" s="22" customFormat="1" x14ac:dyDescent="0.25"/>
    <row r="38" s="22" customFormat="1" x14ac:dyDescent="0.25"/>
    <row r="39" s="22" customFormat="1" x14ac:dyDescent="0.25"/>
    <row r="40" s="22" customFormat="1" x14ac:dyDescent="0.25"/>
    <row r="41" s="22" customFormat="1" x14ac:dyDescent="0.25"/>
    <row r="42" s="22" customFormat="1" x14ac:dyDescent="0.25"/>
    <row r="43" s="22" customFormat="1" x14ac:dyDescent="0.25"/>
    <row r="44" s="22" customFormat="1" x14ac:dyDescent="0.25"/>
    <row r="45" s="22" customFormat="1" x14ac:dyDescent="0.25"/>
    <row r="46" s="22" customFormat="1" x14ac:dyDescent="0.25"/>
    <row r="47" s="22" customFormat="1" x14ac:dyDescent="0.25"/>
    <row r="48" s="22" customFormat="1" x14ac:dyDescent="0.25"/>
    <row r="49" s="22" customFormat="1" x14ac:dyDescent="0.25"/>
    <row r="50" s="22" customFormat="1" x14ac:dyDescent="0.25"/>
    <row r="51" s="22" customFormat="1" x14ac:dyDescent="0.25"/>
    <row r="52" s="22" customFormat="1" x14ac:dyDescent="0.25"/>
    <row r="53" s="22" customFormat="1" x14ac:dyDescent="0.25"/>
    <row r="54" s="22" customFormat="1" x14ac:dyDescent="0.25"/>
    <row r="55" s="22" customFormat="1" x14ac:dyDescent="0.25"/>
    <row r="56" s="22" customFormat="1" x14ac:dyDescent="0.25"/>
    <row r="57" s="22" customFormat="1" x14ac:dyDescent="0.25"/>
    <row r="58" s="22" customFormat="1" x14ac:dyDescent="0.25"/>
    <row r="59" s="22" customFormat="1" x14ac:dyDescent="0.25"/>
    <row r="60" s="22" customFormat="1" x14ac:dyDescent="0.25"/>
    <row r="61" s="22" customFormat="1" x14ac:dyDescent="0.25"/>
    <row r="62" s="22" customFormat="1" x14ac:dyDescent="0.25"/>
    <row r="63" s="22" customFormat="1" x14ac:dyDescent="0.25"/>
    <row r="64" s="22" customFormat="1" x14ac:dyDescent="0.25"/>
    <row r="65" spans="14:19" x14ac:dyDescent="0.25"/>
    <row r="66" spans="14:19" x14ac:dyDescent="0.25"/>
    <row r="67" spans="14:19" x14ac:dyDescent="0.25"/>
    <row r="68" spans="14:19" x14ac:dyDescent="0.25"/>
    <row r="69" spans="14:19" hidden="1" x14ac:dyDescent="0.25">
      <c r="P69" t="s">
        <v>61</v>
      </c>
      <c r="Q69" t="s">
        <v>168</v>
      </c>
      <c r="R69" t="s">
        <v>91</v>
      </c>
      <c r="S69" t="s">
        <v>169</v>
      </c>
    </row>
    <row r="70" spans="14:19" hidden="1" x14ac:dyDescent="0.25">
      <c r="N70"/>
      <c r="O70"/>
      <c r="P70" s="159">
        <v>12.880000000000003</v>
      </c>
      <c r="Q70" s="159">
        <v>108.61999999999998</v>
      </c>
      <c r="R70" s="159">
        <v>110.60000000000007</v>
      </c>
      <c r="S70" s="159">
        <v>232.10000000000002</v>
      </c>
    </row>
    <row r="71" spans="14:19" ht="39.75" customHeight="1" x14ac:dyDescent="0.25">
      <c r="N71"/>
      <c r="O71"/>
      <c r="P71" s="155" t="s">
        <v>65</v>
      </c>
      <c r="Q71" s="156" t="s">
        <v>66</v>
      </c>
      <c r="R71" s="157" t="s">
        <v>67</v>
      </c>
      <c r="S71" s="158" t="s">
        <v>57</v>
      </c>
    </row>
    <row r="72" spans="14:19" ht="21.75" x14ac:dyDescent="0.45">
      <c r="N72"/>
      <c r="O72"/>
      <c r="P72" s="153">
        <f>+P70</f>
        <v>12.880000000000003</v>
      </c>
      <c r="Q72" s="153">
        <f t="shared" ref="Q72:S72" si="0">+Q70</f>
        <v>108.61999999999998</v>
      </c>
      <c r="R72" s="153">
        <f t="shared" si="0"/>
        <v>110.60000000000007</v>
      </c>
      <c r="S72" s="153">
        <f t="shared" si="0"/>
        <v>232.10000000000002</v>
      </c>
    </row>
    <row r="73" spans="14:19" x14ac:dyDescent="0.25">
      <c r="N73"/>
      <c r="O73"/>
      <c r="P73"/>
    </row>
    <row r="74" spans="14:19" x14ac:dyDescent="0.25">
      <c r="N74"/>
      <c r="O74"/>
      <c r="P74"/>
    </row>
    <row r="75" spans="14:19" ht="60" customHeight="1" x14ac:dyDescent="0.25">
      <c r="N75"/>
      <c r="O75"/>
      <c r="P75"/>
    </row>
    <row r="76" spans="14:19" ht="0.75" customHeight="1" x14ac:dyDescent="0.25">
      <c r="N76"/>
      <c r="O76"/>
      <c r="P76"/>
    </row>
    <row r="77" spans="14:19" x14ac:dyDescent="0.25">
      <c r="N77"/>
      <c r="O77"/>
      <c r="P77"/>
    </row>
    <row r="78" spans="14:19" x14ac:dyDescent="0.25">
      <c r="N78"/>
      <c r="O78"/>
      <c r="P78"/>
    </row>
    <row r="79" spans="14:19" x14ac:dyDescent="0.25">
      <c r="N79"/>
      <c r="O79"/>
      <c r="P79"/>
    </row>
    <row r="80" spans="14:19" x14ac:dyDescent="0.25">
      <c r="N80"/>
      <c r="O80"/>
      <c r="P80"/>
    </row>
    <row r="81" spans="3:22" x14ac:dyDescent="0.25"/>
    <row r="82" spans="3:22" ht="52.5" customHeight="1" x14ac:dyDescent="0.25">
      <c r="C82" s="379" t="s">
        <v>159</v>
      </c>
      <c r="D82" s="379"/>
      <c r="E82" s="380" t="s">
        <v>65</v>
      </c>
      <c r="F82" s="380"/>
      <c r="G82" s="381" t="s">
        <v>66</v>
      </c>
      <c r="H82" s="381"/>
      <c r="I82" s="382" t="s">
        <v>67</v>
      </c>
      <c r="J82" s="382"/>
      <c r="K82" s="383" t="s">
        <v>57</v>
      </c>
      <c r="L82" s="383"/>
      <c r="P82" s="145" t="s">
        <v>158</v>
      </c>
      <c r="Q82" s="140" t="s">
        <v>65</v>
      </c>
      <c r="R82" s="141" t="s">
        <v>66</v>
      </c>
      <c r="S82" s="142" t="s">
        <v>67</v>
      </c>
      <c r="T82" s="146" t="s">
        <v>57</v>
      </c>
      <c r="U82" s="144"/>
      <c r="V82" s="143"/>
    </row>
    <row r="83" spans="3:22" ht="36" customHeight="1" x14ac:dyDescent="0.25">
      <c r="C83" s="367" t="s">
        <v>160</v>
      </c>
      <c r="D83" s="368"/>
      <c r="E83" s="367">
        <f>'Datos Visor (2)'!AG156</f>
        <v>54.859999999999992</v>
      </c>
      <c r="F83" s="368"/>
      <c r="G83" s="367">
        <f>'Datos Visor (2)'!AH156</f>
        <v>169.56</v>
      </c>
      <c r="H83" s="368"/>
      <c r="I83" s="367">
        <f>'Datos Visor (2)'!AI156</f>
        <v>185.39999999999998</v>
      </c>
      <c r="J83" s="368"/>
      <c r="K83" s="367">
        <f>'Datos Visor (2)'!AJ156</f>
        <v>409.82</v>
      </c>
      <c r="L83" s="368"/>
      <c r="P83" s="147" t="s">
        <v>108</v>
      </c>
      <c r="Q83" s="265">
        <f>'Datos Visor (2)'!Y169</f>
        <v>46.83</v>
      </c>
      <c r="R83" s="265">
        <f>'Datos Visor (2)'!Z169</f>
        <v>151.89999999999998</v>
      </c>
      <c r="S83" s="265">
        <f>'Datos Visor (2)'!AA169</f>
        <v>159.06000000000003</v>
      </c>
      <c r="T83" s="265">
        <f>'Datos Visor (2)'!AB169</f>
        <v>357.79</v>
      </c>
    </row>
    <row r="84" spans="3:22" ht="29.25" customHeight="1" x14ac:dyDescent="0.25">
      <c r="C84" s="367" t="s">
        <v>161</v>
      </c>
      <c r="D84" s="368"/>
      <c r="E84" s="367">
        <f>'Datos Visor (2)'!AO156</f>
        <v>60.300000000000004</v>
      </c>
      <c r="F84" s="368"/>
      <c r="G84" s="367">
        <f>'Datos Visor (2)'!AP156</f>
        <v>298.94000000000005</v>
      </c>
      <c r="H84" s="368"/>
      <c r="I84" s="367">
        <f>'Datos Visor (2)'!AQ156</f>
        <v>337.92000000000007</v>
      </c>
      <c r="J84" s="368"/>
      <c r="K84" s="367">
        <f>'Datos Visor (2)'!AR156</f>
        <v>697.1600000000002</v>
      </c>
      <c r="L84" s="368"/>
      <c r="P84" s="147" t="s">
        <v>109</v>
      </c>
      <c r="Q84" s="160">
        <f>'Datos Visor (2)'!Y183</f>
        <v>68.330000000000013</v>
      </c>
      <c r="R84" s="160">
        <f>'Datos Visor (2)'!Z183</f>
        <v>316.60000000000002</v>
      </c>
      <c r="S84" s="160">
        <f>'Datos Visor (2)'!AA183</f>
        <v>364.2600000000001</v>
      </c>
      <c r="T84" s="160">
        <f>'Datos Visor (2)'!AB183</f>
        <v>749.19</v>
      </c>
    </row>
    <row r="85" spans="3:22" ht="21.75" x14ac:dyDescent="0.25">
      <c r="C85" s="377" t="s">
        <v>162</v>
      </c>
      <c r="D85" s="378"/>
      <c r="E85" s="377">
        <f>SUM(E83:F84)</f>
        <v>115.16</v>
      </c>
      <c r="F85" s="378"/>
      <c r="G85" s="377">
        <f t="shared" ref="G85" si="1">SUM(G83:H84)</f>
        <v>468.50000000000006</v>
      </c>
      <c r="H85" s="378"/>
      <c r="I85" s="377">
        <f t="shared" ref="I85" si="2">SUM(I83:J84)</f>
        <v>523.32000000000005</v>
      </c>
      <c r="J85" s="378"/>
      <c r="K85" s="377">
        <f t="shared" ref="K85" si="3">SUM(K83:L84)</f>
        <v>1106.9800000000002</v>
      </c>
      <c r="L85" s="378"/>
      <c r="P85" s="148" t="s">
        <v>162</v>
      </c>
      <c r="Q85" s="266">
        <f>SUM(Q83:Q84)</f>
        <v>115.16000000000001</v>
      </c>
      <c r="R85" s="266">
        <f>SUM(R83:R84)</f>
        <v>468.5</v>
      </c>
      <c r="S85" s="266">
        <f>SUM(S83:S84)</f>
        <v>523.32000000000016</v>
      </c>
      <c r="T85" s="364">
        <f>SUM(T83:T84)</f>
        <v>1106.98</v>
      </c>
    </row>
    <row r="86" spans="3:22" x14ac:dyDescent="0.25">
      <c r="F86" s="113"/>
      <c r="H86" s="113"/>
      <c r="I86" s="113"/>
    </row>
    <row r="87" spans="3:22" x14ac:dyDescent="0.25"/>
    <row r="88" spans="3:22" x14ac:dyDescent="0.25"/>
    <row r="89" spans="3:22" x14ac:dyDescent="0.25"/>
    <row r="90" spans="3:22" x14ac:dyDescent="0.25"/>
    <row r="91" spans="3:22" x14ac:dyDescent="0.25"/>
    <row r="92" spans="3:22" x14ac:dyDescent="0.25"/>
    <row r="93" spans="3:22" x14ac:dyDescent="0.25"/>
    <row r="94" spans="3:22" x14ac:dyDescent="0.25"/>
    <row r="95" spans="3:22" ht="55.5" customHeight="1" x14ac:dyDescent="0.25"/>
    <row r="96" spans="3:22" x14ac:dyDescent="0.25"/>
    <row r="97" s="22" customFormat="1" x14ac:dyDescent="0.25"/>
    <row r="98" s="22" customFormat="1" x14ac:dyDescent="0.25"/>
    <row r="99" s="22" customFormat="1" x14ac:dyDescent="0.25"/>
    <row r="100" s="22" customFormat="1" x14ac:dyDescent="0.25"/>
    <row r="101" s="22" customFormat="1" x14ac:dyDescent="0.25"/>
    <row r="102" s="22" customFormat="1" x14ac:dyDescent="0.25"/>
    <row r="103" s="22" customFormat="1" x14ac:dyDescent="0.25"/>
    <row r="104" s="22" customFormat="1" x14ac:dyDescent="0.25"/>
    <row r="105" s="22" customFormat="1" x14ac:dyDescent="0.25"/>
    <row r="106" s="22" customFormat="1" x14ac:dyDescent="0.25"/>
    <row r="107" s="22" customFormat="1" x14ac:dyDescent="0.25"/>
    <row r="108" s="22" customFormat="1" x14ac:dyDescent="0.25"/>
    <row r="109" s="22" customFormat="1" x14ac:dyDescent="0.25"/>
    <row r="110" s="22" customFormat="1" x14ac:dyDescent="0.25"/>
    <row r="111" s="22" customFormat="1" x14ac:dyDescent="0.25"/>
    <row r="112" s="22" customFormat="1" x14ac:dyDescent="0.25"/>
    <row r="113" spans="1:5" x14ac:dyDescent="0.25">
      <c r="A113" s="45"/>
      <c r="B113" s="73"/>
      <c r="C113" s="73"/>
      <c r="D113" s="73"/>
      <c r="E113" s="45"/>
    </row>
    <row r="114" spans="1:5" ht="15.75" x14ac:dyDescent="0.25">
      <c r="A114" s="45"/>
      <c r="B114" s="74"/>
      <c r="C114" s="74"/>
      <c r="D114" s="74"/>
      <c r="E114" s="45"/>
    </row>
    <row r="115" spans="1:5" x14ac:dyDescent="0.25"/>
    <row r="116" spans="1:5" x14ac:dyDescent="0.25"/>
    <row r="65744" ht="15" customHeight="1" x14ac:dyDescent="0.25"/>
    <row r="65745" ht="15" customHeight="1" x14ac:dyDescent="0.25"/>
  </sheetData>
  <mergeCells count="20">
    <mergeCell ref="C82:D82"/>
    <mergeCell ref="E82:F82"/>
    <mergeCell ref="G82:H82"/>
    <mergeCell ref="I82:J82"/>
    <mergeCell ref="K82:L82"/>
    <mergeCell ref="C83:D83"/>
    <mergeCell ref="E83:F83"/>
    <mergeCell ref="G83:H83"/>
    <mergeCell ref="I83:J83"/>
    <mergeCell ref="K83:L83"/>
    <mergeCell ref="C85:D85"/>
    <mergeCell ref="E85:F85"/>
    <mergeCell ref="G85:H85"/>
    <mergeCell ref="I85:J85"/>
    <mergeCell ref="K85:L85"/>
    <mergeCell ref="C84:D84"/>
    <mergeCell ref="E84:F84"/>
    <mergeCell ref="G84:H84"/>
    <mergeCell ref="I84:J84"/>
    <mergeCell ref="K84:L84"/>
  </mergeCells>
  <pageMargins left="0.7" right="0.7" top="0.75" bottom="0.75" header="0.51180555555555496" footer="0.51180555555555496"/>
  <pageSetup firstPageNumber="0" orientation="portrait" r:id="rId2"/>
  <drawing r:id="rId3"/>
  <extLst>
    <ext xmlns:x14="http://schemas.microsoft.com/office/spreadsheetml/2009/9/main" uri="{A8765BA9-456A-4dab-B4F3-ACF838C121DE}">
      <x14:slicerList>
        <x14:slicer r:id="rId4"/>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5575"/>
  <sheetViews>
    <sheetView showGridLines="0" showRowColHeaders="0" zoomScale="70" zoomScaleNormal="70" zoomScalePageLayoutView="80" workbookViewId="0">
      <selection activeCell="K59" sqref="K59"/>
    </sheetView>
  </sheetViews>
  <sheetFormatPr baseColWidth="10" defaultColWidth="0" defaultRowHeight="15" customHeight="1" zeroHeight="1" x14ac:dyDescent="0.25"/>
  <cols>
    <col min="1" max="1" width="11" style="22" customWidth="1"/>
    <col min="2" max="5" width="14.7109375" style="22" customWidth="1"/>
    <col min="6" max="6" width="18.140625" style="22" customWidth="1"/>
    <col min="7" max="10" width="14.7109375" style="22" customWidth="1"/>
    <col min="11" max="11" width="18.28515625" style="22" customWidth="1"/>
    <col min="12" max="15" width="14.7109375" style="22" customWidth="1"/>
    <col min="16" max="16" width="11" style="22" customWidth="1"/>
    <col min="17" max="17" width="0.7109375" style="22" customWidth="1"/>
    <col min="18" max="16384" width="10.85546875" style="22" hidden="1"/>
  </cols>
  <sheetData>
    <row r="1" ht="5.25" customHeight="1" x14ac:dyDescent="0.25"/>
    <row r="2" ht="15" customHeight="1" x14ac:dyDescent="0.25"/>
    <row r="3" ht="15" customHeight="1" x14ac:dyDescent="0.25"/>
    <row r="4" ht="15" customHeight="1" x14ac:dyDescent="0.25"/>
    <row r="5" ht="15" customHeight="1" x14ac:dyDescent="0.25"/>
    <row r="6" ht="15" customHeight="1" x14ac:dyDescent="0.25"/>
    <row r="7" ht="40.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s="22" customFormat="1" ht="15" customHeight="1" x14ac:dyDescent="0.25"/>
    <row r="24" s="22" customFormat="1" ht="15" customHeight="1" x14ac:dyDescent="0.25"/>
    <row r="25" s="22" customFormat="1" ht="15" customHeight="1" x14ac:dyDescent="0.25"/>
    <row r="26" s="22" customFormat="1" ht="15" customHeight="1" x14ac:dyDescent="0.25"/>
    <row r="27" s="22" customFormat="1" ht="15" customHeight="1" x14ac:dyDescent="0.25"/>
    <row r="28" s="22" customFormat="1" ht="15" customHeight="1" x14ac:dyDescent="0.25"/>
    <row r="29" s="22" customFormat="1" ht="15" customHeight="1" x14ac:dyDescent="0.25"/>
    <row r="30" s="22" customFormat="1" ht="59.25" customHeight="1" x14ac:dyDescent="0.25"/>
    <row r="31" s="22" customFormat="1" ht="15" customHeight="1" x14ac:dyDescent="0.25"/>
    <row r="32" s="22" customFormat="1" ht="80.25" customHeight="1" x14ac:dyDescent="0.25"/>
    <row r="33" s="22" customFormat="1" ht="165" customHeight="1" x14ac:dyDescent="0.25"/>
    <row r="34" s="22" customFormat="1" ht="15" customHeight="1" x14ac:dyDescent="0.25"/>
    <row r="35" s="22" customFormat="1" ht="15" customHeight="1" x14ac:dyDescent="0.25"/>
    <row r="36" s="22" customFormat="1" ht="15" customHeight="1" x14ac:dyDescent="0.25"/>
    <row r="37" s="22" customFormat="1" ht="15" customHeight="1" x14ac:dyDescent="0.25"/>
    <row r="38" s="22" customFormat="1" ht="15" customHeight="1" x14ac:dyDescent="0.25"/>
    <row r="39" s="22" customFormat="1" ht="15" customHeight="1" x14ac:dyDescent="0.25"/>
    <row r="40" s="22" customFormat="1" ht="15" customHeight="1" x14ac:dyDescent="0.25"/>
    <row r="41" s="22" customFormat="1" ht="15" customHeight="1" x14ac:dyDescent="0.25"/>
    <row r="42" s="22" customFormat="1" ht="15" customHeight="1" x14ac:dyDescent="0.25"/>
    <row r="43" s="22" customFormat="1" ht="15" customHeight="1" x14ac:dyDescent="0.25"/>
    <row r="44" s="22" customFormat="1" ht="15" customHeight="1" x14ac:dyDescent="0.25"/>
    <row r="45" s="22" customFormat="1" ht="15" customHeight="1" x14ac:dyDescent="0.25"/>
    <row r="46" s="22" customFormat="1" ht="15" customHeight="1" x14ac:dyDescent="0.25"/>
    <row r="47" s="22" customFormat="1" ht="15" hidden="1" customHeight="1" x14ac:dyDescent="0.25"/>
    <row r="48" s="22" customFormat="1" ht="20.25" customHeight="1" x14ac:dyDescent="0.25"/>
    <row r="49" spans="2:15" ht="15" customHeight="1" x14ac:dyDescent="0.25"/>
    <row r="50" spans="2:15" ht="15" customHeight="1" x14ac:dyDescent="0.25"/>
    <row r="51" spans="2:15" ht="15" customHeight="1" x14ac:dyDescent="0.25"/>
    <row r="52" spans="2:15" ht="15" customHeight="1" x14ac:dyDescent="0.25"/>
    <row r="53" spans="2:15" ht="15" customHeight="1" x14ac:dyDescent="0.25"/>
    <row r="54" spans="2:15" ht="15" customHeight="1" x14ac:dyDescent="0.25"/>
    <row r="55" spans="2:15" s="122" customFormat="1" ht="87" customHeight="1" x14ac:dyDescent="0.25"/>
    <row r="56" spans="2:15" s="63" customFormat="1" hidden="1" x14ac:dyDescent="0.25">
      <c r="B56" s="2" t="s">
        <v>56</v>
      </c>
      <c r="C56" t="s">
        <v>35</v>
      </c>
      <c r="G56" s="2" t="s">
        <v>56</v>
      </c>
      <c r="H56" t="s">
        <v>35</v>
      </c>
      <c r="L56" s="2" t="s">
        <v>56</v>
      </c>
      <c r="M56" t="s">
        <v>35</v>
      </c>
    </row>
    <row r="57" spans="2:15" ht="46.5" customHeight="1" x14ac:dyDescent="0.25">
      <c r="B57" s="108" t="s">
        <v>65</v>
      </c>
      <c r="C57" s="109" t="s">
        <v>66</v>
      </c>
      <c r="D57" s="110" t="s">
        <v>67</v>
      </c>
      <c r="E57" s="111" t="s">
        <v>57</v>
      </c>
      <c r="G57" s="108" t="s">
        <v>65</v>
      </c>
      <c r="H57" s="109" t="s">
        <v>66</v>
      </c>
      <c r="I57" s="110" t="s">
        <v>67</v>
      </c>
      <c r="J57" s="111" t="s">
        <v>57</v>
      </c>
      <c r="L57" s="108" t="s">
        <v>65</v>
      </c>
      <c r="M57" s="109" t="s">
        <v>66</v>
      </c>
      <c r="N57" s="110" t="s">
        <v>67</v>
      </c>
      <c r="O57" s="111" t="s">
        <v>57</v>
      </c>
    </row>
    <row r="58" spans="2:15" hidden="1" x14ac:dyDescent="0.25">
      <c r="B58" t="s">
        <v>136</v>
      </c>
      <c r="C58" t="s">
        <v>137</v>
      </c>
      <c r="D58" t="s">
        <v>138</v>
      </c>
      <c r="E58" t="s">
        <v>139</v>
      </c>
      <c r="G58" t="s">
        <v>140</v>
      </c>
      <c r="H58" t="s">
        <v>141</v>
      </c>
      <c r="I58" t="s">
        <v>142</v>
      </c>
      <c r="J58" t="s">
        <v>143</v>
      </c>
      <c r="L58" t="s">
        <v>213</v>
      </c>
      <c r="M58" t="s">
        <v>145</v>
      </c>
      <c r="N58" t="s">
        <v>146</v>
      </c>
      <c r="O58" t="s">
        <v>147</v>
      </c>
    </row>
    <row r="59" spans="2:15" ht="21.75" x14ac:dyDescent="0.45">
      <c r="B59" s="357">
        <v>10.799999999999999</v>
      </c>
      <c r="C59" s="357">
        <v>37.65</v>
      </c>
      <c r="D59" s="357">
        <v>5.8900000000000006</v>
      </c>
      <c r="E59" s="357">
        <v>54.339999999999996</v>
      </c>
      <c r="G59" s="357">
        <v>3.32</v>
      </c>
      <c r="H59" s="357">
        <v>30.45</v>
      </c>
      <c r="I59" s="357">
        <v>3.27</v>
      </c>
      <c r="J59" s="357">
        <v>37.04</v>
      </c>
      <c r="L59" s="357">
        <v>7.48</v>
      </c>
      <c r="M59" s="357">
        <v>7.2</v>
      </c>
      <c r="N59" s="357">
        <v>2.62</v>
      </c>
      <c r="O59" s="357">
        <v>17.3</v>
      </c>
    </row>
    <row r="60" spans="2:15" ht="15.75" x14ac:dyDescent="0.25">
      <c r="B60" s="23"/>
      <c r="C60" s="23"/>
      <c r="D60" s="23"/>
    </row>
    <row r="61" spans="2:15" s="271" customFormat="1" ht="15.75" x14ac:dyDescent="0.25">
      <c r="B61" s="272"/>
      <c r="C61" s="272"/>
      <c r="D61" s="272"/>
    </row>
    <row r="62" spans="2:15" s="271" customFormat="1" ht="15.75" x14ac:dyDescent="0.25">
      <c r="B62" s="272"/>
      <c r="C62" s="272"/>
      <c r="D62" s="272"/>
    </row>
    <row r="63" spans="2:15" s="273" customFormat="1" x14ac:dyDescent="0.25">
      <c r="B63" s="81" t="s">
        <v>56</v>
      </c>
      <c r="C63" s="81" t="s">
        <v>35</v>
      </c>
      <c r="D63" s="273" t="str">
        <f>+C63</f>
        <v>5  Usme</v>
      </c>
      <c r="G63" s="81" t="s">
        <v>56</v>
      </c>
      <c r="H63" s="81" t="s">
        <v>35</v>
      </c>
      <c r="I63" s="273" t="str">
        <f>+H63</f>
        <v>5  Usme</v>
      </c>
      <c r="L63" s="81" t="s">
        <v>56</v>
      </c>
      <c r="M63" s="81" t="s">
        <v>35</v>
      </c>
      <c r="N63" s="273" t="str">
        <f>+M63</f>
        <v>5  Usme</v>
      </c>
    </row>
    <row r="64" spans="2:15" s="273" customFormat="1" x14ac:dyDescent="0.25"/>
    <row r="65" spans="2:14" s="273" customFormat="1" x14ac:dyDescent="0.25">
      <c r="B65" s="81" t="s">
        <v>148</v>
      </c>
      <c r="C65" s="81" t="s">
        <v>149</v>
      </c>
      <c r="D65" s="81" t="s">
        <v>150</v>
      </c>
      <c r="G65" s="81" t="s">
        <v>148</v>
      </c>
      <c r="H65" s="81" t="s">
        <v>90</v>
      </c>
      <c r="I65" s="81" t="s">
        <v>2</v>
      </c>
      <c r="L65" s="81" t="s">
        <v>148</v>
      </c>
      <c r="M65" s="81" t="s">
        <v>149</v>
      </c>
      <c r="N65" s="81" t="s">
        <v>150</v>
      </c>
    </row>
    <row r="66" spans="2:14" s="274" customFormat="1" x14ac:dyDescent="0.25">
      <c r="B66" s="84">
        <v>0.2</v>
      </c>
      <c r="C66" s="84">
        <v>0.69</v>
      </c>
      <c r="D66" s="84">
        <v>0.11</v>
      </c>
      <c r="G66" s="84">
        <v>0.09</v>
      </c>
      <c r="H66" s="84">
        <v>0.82</v>
      </c>
      <c r="I66" s="84">
        <v>0.09</v>
      </c>
      <c r="L66" s="84">
        <v>0.43</v>
      </c>
      <c r="M66" s="84">
        <v>0.42</v>
      </c>
      <c r="N66" s="84">
        <v>0.15</v>
      </c>
    </row>
    <row r="67" spans="2:14" s="275" customFormat="1" x14ac:dyDescent="0.25"/>
    <row r="68" spans="2:14" s="122" customFormat="1" x14ac:dyDescent="0.25"/>
    <row r="69" spans="2:14" ht="15.75" x14ac:dyDescent="0.25">
      <c r="B69" s="23"/>
      <c r="C69" s="23"/>
      <c r="D69" s="23"/>
    </row>
    <row r="70" spans="2:14" ht="15.75" x14ac:dyDescent="0.25">
      <c r="B70" s="23"/>
      <c r="C70" s="23"/>
      <c r="D70" s="23"/>
    </row>
    <row r="71" spans="2:14" ht="15.75" x14ac:dyDescent="0.25">
      <c r="B71" s="33"/>
      <c r="C71" s="33"/>
      <c r="D71" s="33"/>
    </row>
    <row r="72" spans="2:14" x14ac:dyDescent="0.25">
      <c r="B72" s="32"/>
      <c r="C72" s="32"/>
      <c r="D72" s="32"/>
    </row>
    <row r="73" spans="2:14" x14ac:dyDescent="0.25">
      <c r="E73" s="115"/>
    </row>
    <row r="74" spans="2:14" ht="17.25" x14ac:dyDescent="0.35">
      <c r="E74" s="116"/>
    </row>
    <row r="75" spans="2:14" x14ac:dyDescent="0.25">
      <c r="E75" s="114"/>
    </row>
    <row r="76" spans="2:14" x14ac:dyDescent="0.25">
      <c r="E76" s="114"/>
    </row>
    <row r="77" spans="2:14" x14ac:dyDescent="0.25">
      <c r="B77" s="66"/>
      <c r="C77" s="66"/>
      <c r="D77" s="66"/>
      <c r="E77" s="66"/>
    </row>
    <row r="78" spans="2:14" x14ac:dyDescent="0.25">
      <c r="B78" s="66"/>
      <c r="C78" s="66"/>
      <c r="D78" s="66"/>
      <c r="E78" s="66"/>
    </row>
    <row r="79" spans="2:14" x14ac:dyDescent="0.25">
      <c r="B79" s="66"/>
      <c r="C79" s="66"/>
      <c r="D79" s="66"/>
      <c r="E79" s="66"/>
    </row>
    <row r="80" spans="2:14" hidden="1" x14ac:dyDescent="0.25">
      <c r="B80" s="66"/>
      <c r="C80" s="66"/>
      <c r="D80" s="66"/>
      <c r="E80" s="66"/>
    </row>
    <row r="81" ht="15" customHeight="1" x14ac:dyDescent="0.25"/>
    <row r="82" ht="15" customHeight="1" x14ac:dyDescent="0.25"/>
    <row r="83" ht="15" customHeight="1" x14ac:dyDescent="0.25"/>
    <row r="88" ht="9" hidden="1" customHeight="1" x14ac:dyDescent="0.25"/>
    <row r="65575" ht="12.75" hidden="1" customHeight="1" x14ac:dyDescent="0.25"/>
  </sheetData>
  <pageMargins left="0.7" right="0.7" top="0.75" bottom="0.75" header="0.51180555555555496" footer="0.51180555555555496"/>
  <pageSetup firstPageNumber="0" orientation="portrait" r:id="rId7"/>
  <drawing r:id="rId8"/>
  <extLst>
    <ext xmlns:x14="http://schemas.microsoft.com/office/spreadsheetml/2009/9/main" uri="{A8765BA9-456A-4dab-B4F3-ACF838C121DE}">
      <x14:slicerList>
        <x14:slicer r:id="rId9"/>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65736"/>
  <sheetViews>
    <sheetView showGridLines="0" showRowColHeaders="0" topLeftCell="A183" zoomScale="60" zoomScaleNormal="60" zoomScalePageLayoutView="80" workbookViewId="0">
      <selection activeCell="T209" sqref="T209"/>
    </sheetView>
  </sheetViews>
  <sheetFormatPr baseColWidth="10" defaultColWidth="0" defaultRowHeight="15" customHeight="1" zeroHeight="1" x14ac:dyDescent="0.25"/>
  <cols>
    <col min="1" max="1" width="8.85546875" style="22" customWidth="1"/>
    <col min="2" max="2" width="10.140625" style="22" customWidth="1"/>
    <col min="3" max="3" width="10" style="22" customWidth="1"/>
    <col min="4" max="4" width="11" style="22" customWidth="1"/>
    <col min="5" max="5" width="10.140625" style="22" customWidth="1"/>
    <col min="6" max="6" width="11.28515625" style="22" customWidth="1"/>
    <col min="7" max="7" width="4" style="22" customWidth="1"/>
    <col min="8" max="8" width="6.28515625" style="22" customWidth="1"/>
    <col min="9" max="9" width="11" style="22" customWidth="1"/>
    <col min="10" max="10" width="7" style="22" customWidth="1"/>
    <col min="11" max="13" width="11" style="22" customWidth="1"/>
    <col min="14" max="14" width="12.28515625" style="22" customWidth="1"/>
    <col min="15" max="15" width="19.28515625" style="22" customWidth="1"/>
    <col min="16" max="16" width="8.85546875" style="22" customWidth="1"/>
    <col min="17" max="17" width="18.28515625" style="22" customWidth="1"/>
    <col min="18" max="18" width="17.7109375" style="22" customWidth="1"/>
    <col min="19" max="19" width="20.140625" style="22" customWidth="1"/>
    <col min="20" max="20" width="16.7109375" style="22" customWidth="1"/>
    <col min="21" max="21" width="6" style="22" customWidth="1"/>
    <col min="22" max="22" width="3.28515625" style="22" customWidth="1"/>
    <col min="23" max="23" width="4.28515625" style="22" customWidth="1"/>
    <col min="24" max="24" width="10.85546875" style="22" hidden="1" customWidth="1"/>
    <col min="25" max="25" width="0" style="22" hidden="1" customWidth="1"/>
    <col min="26" max="16384" width="10.85546875" style="22" hidden="1"/>
  </cols>
  <sheetData>
    <row r="1" spans="1:19" x14ac:dyDescent="0.25">
      <c r="A1" s="22" t="s">
        <v>98</v>
      </c>
    </row>
    <row r="2" spans="1:19" x14ac:dyDescent="0.25"/>
    <row r="3" spans="1:19" x14ac:dyDescent="0.25"/>
    <row r="4" spans="1:19" x14ac:dyDescent="0.25"/>
    <row r="5" spans="1:19" x14ac:dyDescent="0.25"/>
    <row r="6" spans="1:19" x14ac:dyDescent="0.25"/>
    <row r="7" spans="1:19" x14ac:dyDescent="0.25"/>
    <row r="8" spans="1:19" x14ac:dyDescent="0.25"/>
    <row r="9" spans="1:19" x14ac:dyDescent="0.25"/>
    <row r="10" spans="1:19" x14ac:dyDescent="0.25"/>
    <row r="11" spans="1:19" x14ac:dyDescent="0.25"/>
    <row r="12" spans="1:19" x14ac:dyDescent="0.25"/>
    <row r="13" spans="1:19" x14ac:dyDescent="0.25">
      <c r="Q13"/>
      <c r="R13"/>
      <c r="S13"/>
    </row>
    <row r="14" spans="1:19" x14ac:dyDescent="0.25">
      <c r="Q14"/>
      <c r="R14"/>
      <c r="S14"/>
    </row>
    <row r="15" spans="1:19" x14ac:dyDescent="0.25">
      <c r="Q15"/>
      <c r="R15"/>
      <c r="S15"/>
    </row>
    <row r="16" spans="1:19" x14ac:dyDescent="0.25">
      <c r="Q16"/>
      <c r="R16"/>
      <c r="S16"/>
    </row>
    <row r="17" spans="17:20" x14ac:dyDescent="0.25">
      <c r="Q17"/>
      <c r="R17"/>
      <c r="S17"/>
    </row>
    <row r="18" spans="17:20" x14ac:dyDescent="0.25">
      <c r="Q18"/>
      <c r="R18"/>
      <c r="S18"/>
    </row>
    <row r="19" spans="17:20" ht="39" x14ac:dyDescent="0.25">
      <c r="Q19" s="155" t="s">
        <v>65</v>
      </c>
      <c r="R19" s="156" t="s">
        <v>66</v>
      </c>
      <c r="S19" s="157" t="s">
        <v>67</v>
      </c>
      <c r="T19" s="158" t="s">
        <v>57</v>
      </c>
    </row>
    <row r="20" spans="17:20" ht="21.75" x14ac:dyDescent="0.45">
      <c r="Q20" s="153">
        <v>6745.5799999996416</v>
      </c>
      <c r="R20" s="153">
        <v>5262.7599999998147</v>
      </c>
      <c r="S20" s="153">
        <v>2174.5899999998651</v>
      </c>
      <c r="T20" s="153">
        <v>14182.929999999324</v>
      </c>
    </row>
    <row r="21" spans="17:20" x14ac:dyDescent="0.25">
      <c r="Q21"/>
      <c r="R21"/>
      <c r="S21"/>
    </row>
    <row r="22" spans="17:20" x14ac:dyDescent="0.25">
      <c r="Q22"/>
      <c r="R22"/>
      <c r="S22"/>
    </row>
    <row r="23" spans="17:20" x14ac:dyDescent="0.25">
      <c r="Q23"/>
      <c r="R23"/>
      <c r="S23"/>
    </row>
    <row r="24" spans="17:20" x14ac:dyDescent="0.25">
      <c r="Q24"/>
      <c r="R24"/>
      <c r="S24"/>
    </row>
    <row r="25" spans="17:20" x14ac:dyDescent="0.25">
      <c r="Q25"/>
      <c r="R25"/>
      <c r="S25"/>
    </row>
    <row r="26" spans="17:20" x14ac:dyDescent="0.25">
      <c r="Q26"/>
      <c r="R26"/>
      <c r="S26"/>
    </row>
    <row r="27" spans="17:20" ht="17.25" x14ac:dyDescent="0.25">
      <c r="Q27"/>
      <c r="R27"/>
      <c r="S27"/>
      <c r="T27" s="154"/>
    </row>
    <row r="28" spans="17:20" x14ac:dyDescent="0.25">
      <c r="Q28"/>
      <c r="R28"/>
      <c r="S28"/>
      <c r="T28"/>
    </row>
    <row r="29" spans="17:20" x14ac:dyDescent="0.25"/>
    <row r="30" spans="17:20" x14ac:dyDescent="0.25"/>
    <row r="31" spans="17:20" x14ac:dyDescent="0.25"/>
    <row r="32" spans="17:20" x14ac:dyDescent="0.25"/>
    <row r="33" spans="17:19" x14ac:dyDescent="0.25"/>
    <row r="34" spans="17:19" x14ac:dyDescent="0.25"/>
    <row r="35" spans="17:19" x14ac:dyDescent="0.25"/>
    <row r="36" spans="17:19" x14ac:dyDescent="0.25"/>
    <row r="37" spans="17:19" x14ac:dyDescent="0.25">
      <c r="Q37"/>
      <c r="R37"/>
      <c r="S37"/>
    </row>
    <row r="38" spans="17:19" x14ac:dyDescent="0.25">
      <c r="Q38"/>
      <c r="R38"/>
      <c r="S38"/>
    </row>
    <row r="39" spans="17:19" x14ac:dyDescent="0.25">
      <c r="Q39"/>
      <c r="R39"/>
      <c r="S39"/>
    </row>
    <row r="40" spans="17:19" x14ac:dyDescent="0.25">
      <c r="Q40"/>
      <c r="R40"/>
      <c r="S40"/>
    </row>
    <row r="41" spans="17:19" x14ac:dyDescent="0.25">
      <c r="Q41"/>
      <c r="R41"/>
      <c r="S41"/>
    </row>
    <row r="42" spans="17:19" x14ac:dyDescent="0.25">
      <c r="Q42"/>
      <c r="R42"/>
      <c r="S42"/>
    </row>
    <row r="43" spans="17:19" x14ac:dyDescent="0.25">
      <c r="Q43"/>
      <c r="R43"/>
      <c r="S43"/>
    </row>
    <row r="44" spans="17:19" x14ac:dyDescent="0.25">
      <c r="Q44"/>
      <c r="R44"/>
      <c r="S44"/>
    </row>
    <row r="45" spans="17:19" x14ac:dyDescent="0.25">
      <c r="Q45"/>
      <c r="R45"/>
      <c r="S45"/>
    </row>
    <row r="46" spans="17:19" x14ac:dyDescent="0.25">
      <c r="Q46"/>
      <c r="R46"/>
      <c r="S46"/>
    </row>
    <row r="47" spans="17:19" x14ac:dyDescent="0.25">
      <c r="Q47"/>
      <c r="R47"/>
      <c r="S47"/>
    </row>
    <row r="48" spans="17:19" x14ac:dyDescent="0.25">
      <c r="Q48"/>
      <c r="R48"/>
      <c r="S48"/>
    </row>
    <row r="49" spans="17:19" x14ac:dyDescent="0.25">
      <c r="Q49"/>
      <c r="R49"/>
      <c r="S49"/>
    </row>
    <row r="50" spans="17:19" x14ac:dyDescent="0.25">
      <c r="Q50"/>
      <c r="R50"/>
      <c r="S50"/>
    </row>
    <row r="51" spans="17:19" x14ac:dyDescent="0.25">
      <c r="Q51"/>
      <c r="R51"/>
      <c r="S51"/>
    </row>
    <row r="52" spans="17:19" x14ac:dyDescent="0.25">
      <c r="Q52"/>
      <c r="R52"/>
      <c r="S52"/>
    </row>
    <row r="53" spans="17:19" x14ac:dyDescent="0.25"/>
    <row r="54" spans="17:19" x14ac:dyDescent="0.25"/>
    <row r="55" spans="17:19" x14ac:dyDescent="0.25"/>
    <row r="56" spans="17:19" x14ac:dyDescent="0.25"/>
    <row r="57" spans="17:19" x14ac:dyDescent="0.25"/>
    <row r="58" spans="17:19" x14ac:dyDescent="0.25"/>
    <row r="59" spans="17:19" x14ac:dyDescent="0.25"/>
    <row r="60" spans="17:19" x14ac:dyDescent="0.25"/>
    <row r="61" spans="17:19" x14ac:dyDescent="0.25"/>
    <row r="62" spans="17:19" x14ac:dyDescent="0.25"/>
    <row r="63" spans="17:19" ht="26.25" customHeight="1" x14ac:dyDescent="0.25"/>
    <row r="64" spans="17:19" x14ac:dyDescent="0.25"/>
    <row r="65" spans="1:20" x14ac:dyDescent="0.25"/>
    <row r="66" spans="1:20" x14ac:dyDescent="0.25"/>
    <row r="67" spans="1:20" x14ac:dyDescent="0.25"/>
    <row r="68" spans="1:20" x14ac:dyDescent="0.25"/>
    <row r="69" spans="1:20" x14ac:dyDescent="0.25"/>
    <row r="70" spans="1:20" x14ac:dyDescent="0.25"/>
    <row r="71" spans="1:20" s="32" customFormat="1" hidden="1" x14ac:dyDescent="0.25">
      <c r="A71" s="32" t="s">
        <v>177</v>
      </c>
      <c r="Q71" t="s">
        <v>151</v>
      </c>
      <c r="R71" t="s">
        <v>152</v>
      </c>
      <c r="S71" t="s">
        <v>153</v>
      </c>
      <c r="T71" t="s">
        <v>68</v>
      </c>
    </row>
    <row r="72" spans="1:20" s="32" customFormat="1" hidden="1" x14ac:dyDescent="0.25">
      <c r="Q72" s="159">
        <v>467.37999999999903</v>
      </c>
      <c r="R72" s="159">
        <v>316.60000000000019</v>
      </c>
      <c r="S72" s="159">
        <v>57.419999999999987</v>
      </c>
      <c r="T72" s="159">
        <v>841.39999999999918</v>
      </c>
    </row>
    <row r="74" spans="1:20" ht="42.75" customHeight="1" x14ac:dyDescent="0.25">
      <c r="Q74" s="155" t="s">
        <v>65</v>
      </c>
      <c r="R74" s="156" t="s">
        <v>66</v>
      </c>
      <c r="S74" s="157" t="s">
        <v>67</v>
      </c>
      <c r="T74" s="158" t="s">
        <v>57</v>
      </c>
    </row>
    <row r="75" spans="1:20" ht="29.25" customHeight="1" x14ac:dyDescent="0.45">
      <c r="Q75" s="153">
        <f>+Q72</f>
        <v>467.37999999999903</v>
      </c>
      <c r="R75" s="153">
        <f t="shared" ref="R75:T75" si="0">+R72</f>
        <v>316.60000000000019</v>
      </c>
      <c r="S75" s="153">
        <f t="shared" si="0"/>
        <v>57.419999999999987</v>
      </c>
      <c r="T75" s="153">
        <f t="shared" si="0"/>
        <v>841.39999999999918</v>
      </c>
    </row>
    <row r="76" spans="1:20" x14ac:dyDescent="0.25"/>
    <row r="77" spans="1:20" x14ac:dyDescent="0.25"/>
    <row r="78" spans="1:20" ht="53.25" customHeight="1" x14ac:dyDescent="0.25"/>
    <row r="79" spans="1:20" ht="35.25" hidden="1" customHeight="1" x14ac:dyDescent="0.25"/>
    <row r="80" spans="1:20" ht="50.25" customHeight="1" x14ac:dyDescent="0.25"/>
    <row r="81" spans="1:20" ht="100.5" customHeight="1" x14ac:dyDescent="0.25"/>
    <row r="82" spans="1:20" x14ac:dyDescent="0.25"/>
    <row r="83" spans="1:20" x14ac:dyDescent="0.25"/>
    <row r="84" spans="1:20" x14ac:dyDescent="0.25"/>
    <row r="85" spans="1:20" x14ac:dyDescent="0.25"/>
    <row r="86" spans="1:20" x14ac:dyDescent="0.25">
      <c r="A86" s="45"/>
      <c r="B86" s="73"/>
      <c r="C86" s="73"/>
      <c r="D86" s="73"/>
      <c r="E86" s="45"/>
    </row>
    <row r="87" spans="1:20" ht="15.75" x14ac:dyDescent="0.25">
      <c r="A87" s="45"/>
      <c r="B87" s="74"/>
      <c r="C87" s="74"/>
      <c r="D87" s="74"/>
      <c r="E87" s="45"/>
    </row>
    <row r="88" spans="1:20" ht="15.75" x14ac:dyDescent="0.25">
      <c r="B88" s="23"/>
      <c r="C88" s="23"/>
      <c r="D88" s="23"/>
    </row>
    <row r="89" spans="1:20" ht="15.75" x14ac:dyDescent="0.25">
      <c r="B89" s="23"/>
      <c r="C89" s="23"/>
      <c r="D89" s="23"/>
    </row>
    <row r="90" spans="1:20" ht="15.75" x14ac:dyDescent="0.25">
      <c r="B90" s="23"/>
      <c r="C90" s="23"/>
      <c r="D90" s="23"/>
    </row>
    <row r="91" spans="1:20" ht="39" x14ac:dyDescent="0.25">
      <c r="B91" s="23"/>
      <c r="C91" s="23"/>
      <c r="D91" s="23"/>
      <c r="Q91" s="155" t="s">
        <v>65</v>
      </c>
      <c r="R91" s="156" t="s">
        <v>66</v>
      </c>
      <c r="S91" s="157" t="s">
        <v>67</v>
      </c>
      <c r="T91" s="158" t="s">
        <v>57</v>
      </c>
    </row>
    <row r="92" spans="1:20" ht="21.75" x14ac:dyDescent="0.45">
      <c r="B92" s="30"/>
      <c r="C92" s="30"/>
      <c r="D92" s="30"/>
      <c r="Q92" s="153">
        <v>6630.4199999996417</v>
      </c>
      <c r="R92" s="153">
        <v>4794.2599999998147</v>
      </c>
      <c r="S92" s="153">
        <v>1651.2699999998658</v>
      </c>
      <c r="T92" s="153">
        <v>13075.949999999324</v>
      </c>
    </row>
    <row r="93" spans="1:20" x14ac:dyDescent="0.25">
      <c r="B93" s="31"/>
    </row>
    <row r="94" spans="1:20" x14ac:dyDescent="0.25"/>
    <row r="95" spans="1:20" x14ac:dyDescent="0.25"/>
    <row r="96" spans="1:2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4" ht="2.25" customHeight="1" x14ac:dyDescent="0.25"/>
    <row r="115" ht="2.25" customHeight="1"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spans="17:20" ht="8.25" customHeight="1" x14ac:dyDescent="0.25"/>
    <row r="146" spans="17:20" ht="1.5" customHeight="1" x14ac:dyDescent="0.25"/>
    <row r="147" spans="17:20" ht="34.5" customHeight="1" x14ac:dyDescent="0.25"/>
    <row r="148" spans="17:20" x14ac:dyDescent="0.25"/>
    <row r="149" spans="17:20" x14ac:dyDescent="0.25"/>
    <row r="150" spans="17:20" x14ac:dyDescent="0.25"/>
    <row r="151" spans="17:20" x14ac:dyDescent="0.25"/>
    <row r="152" spans="17:20" x14ac:dyDescent="0.25"/>
    <row r="153" spans="17:20" x14ac:dyDescent="0.25"/>
    <row r="154" spans="17:20" x14ac:dyDescent="0.25"/>
    <row r="155" spans="17:20" x14ac:dyDescent="0.25"/>
    <row r="156" spans="17:20" x14ac:dyDescent="0.25"/>
    <row r="157" spans="17:20" x14ac:dyDescent="0.25"/>
    <row r="158" spans="17:20" x14ac:dyDescent="0.25"/>
    <row r="159" spans="17:20" x14ac:dyDescent="0.25"/>
    <row r="160" spans="17:20" ht="39" x14ac:dyDescent="0.25">
      <c r="Q160" s="155" t="s">
        <v>65</v>
      </c>
      <c r="R160" s="156" t="s">
        <v>66</v>
      </c>
      <c r="S160" s="157" t="s">
        <v>67</v>
      </c>
      <c r="T160" s="158" t="s">
        <v>57</v>
      </c>
    </row>
    <row r="161" spans="17:20" ht="21.75" x14ac:dyDescent="0.45">
      <c r="Q161" s="153">
        <v>115.15999999999994</v>
      </c>
      <c r="R161" s="153">
        <v>468.49999999999989</v>
      </c>
      <c r="S161" s="153">
        <v>523.31999999999925</v>
      </c>
      <c r="T161" s="153">
        <v>1106.9799999999991</v>
      </c>
    </row>
    <row r="162" spans="17:20" x14ac:dyDescent="0.25"/>
    <row r="163" spans="17:20" x14ac:dyDescent="0.25"/>
    <row r="164" spans="17:20" x14ac:dyDescent="0.25"/>
    <row r="165" spans="17:20" x14ac:dyDescent="0.25"/>
    <row r="166" spans="17:20" x14ac:dyDescent="0.25"/>
    <row r="167" spans="17:20" x14ac:dyDescent="0.25"/>
    <row r="168" spans="17:20" x14ac:dyDescent="0.25"/>
    <row r="169" spans="17:20" x14ac:dyDescent="0.25"/>
    <row r="170" spans="17:20" x14ac:dyDescent="0.25"/>
    <row r="171" spans="17:20" x14ac:dyDescent="0.25"/>
    <row r="172" spans="17:20" x14ac:dyDescent="0.25"/>
    <row r="173" spans="17:20" x14ac:dyDescent="0.25"/>
    <row r="174" spans="17:20" x14ac:dyDescent="0.25"/>
    <row r="175" spans="17:20" x14ac:dyDescent="0.25"/>
    <row r="176" spans="17:20"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65735" ht="15" customHeight="1" x14ac:dyDescent="0.25"/>
    <row r="65736" ht="15" customHeight="1" x14ac:dyDescent="0.25"/>
  </sheetData>
  <pageMargins left="0.7" right="0.7" top="0.75" bottom="0.75" header="0.51180555555555496" footer="0.51180555555555496"/>
  <pageSetup firstPageNumber="0" orientation="portrait" r:id="rId2"/>
  <drawing r:id="rId3"/>
  <extLst>
    <ext xmlns:x14="http://schemas.microsoft.com/office/spreadsheetml/2009/9/main" uri="{A8765BA9-456A-4dab-B4F3-ACF838C121DE}">
      <x14:slicerList>
        <x14:slicer r:id="rId4"/>
      </x14:slicerList>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O33"/>
  <sheetViews>
    <sheetView topLeftCell="A13" zoomScale="90" zoomScaleNormal="90" zoomScalePageLayoutView="85" workbookViewId="0">
      <selection activeCell="C29" sqref="C29"/>
    </sheetView>
  </sheetViews>
  <sheetFormatPr baseColWidth="10" defaultColWidth="12.28515625" defaultRowHeight="15" x14ac:dyDescent="0.25"/>
  <cols>
    <col min="1" max="1" width="14.28515625" bestFit="1" customWidth="1"/>
    <col min="2" max="2" width="8.140625" bestFit="1" customWidth="1"/>
  </cols>
  <sheetData>
    <row r="2" spans="1:15" x14ac:dyDescent="0.25">
      <c r="D2" s="198"/>
      <c r="E2" s="196"/>
      <c r="F2" s="198"/>
      <c r="G2" s="196"/>
      <c r="H2" s="198"/>
      <c r="I2" s="196"/>
      <c r="J2" s="198"/>
      <c r="K2" s="196"/>
    </row>
    <row r="4" spans="1:15" x14ac:dyDescent="0.25">
      <c r="H4" t="s">
        <v>96</v>
      </c>
    </row>
    <row r="5" spans="1:15" s="107" customFormat="1" ht="30" x14ac:dyDescent="0.25">
      <c r="A5"/>
      <c r="B5"/>
      <c r="C5" s="117" t="s">
        <v>52</v>
      </c>
      <c r="D5" s="39" t="s">
        <v>0</v>
      </c>
      <c r="E5" s="39" t="s">
        <v>1</v>
      </c>
      <c r="F5" s="39" t="s">
        <v>2</v>
      </c>
      <c r="G5" s="39" t="s">
        <v>0</v>
      </c>
      <c r="H5" s="39" t="s">
        <v>1</v>
      </c>
      <c r="I5" s="39" t="s">
        <v>2</v>
      </c>
      <c r="J5" s="39" t="s">
        <v>112</v>
      </c>
    </row>
    <row r="6" spans="1:15" ht="15.75" thickBot="1" x14ac:dyDescent="0.3">
      <c r="C6" s="118" t="s">
        <v>87</v>
      </c>
      <c r="D6" s="320">
        <f>G6/$J$6</f>
        <v>0.47561258498772713</v>
      </c>
      <c r="E6" s="320">
        <f t="shared" ref="E6:F6" si="0">H6/$J$6</f>
        <v>0.37106296089736091</v>
      </c>
      <c r="F6" s="320">
        <f t="shared" si="0"/>
        <v>0.15332445411491191</v>
      </c>
      <c r="G6" s="319">
        <f>G7+G12</f>
        <v>6745.579999999979</v>
      </c>
      <c r="H6" s="319">
        <f>H7+H12</f>
        <v>5262.760000000002</v>
      </c>
      <c r="I6" s="319">
        <f>I7+I12</f>
        <v>2174.5900000000056</v>
      </c>
      <c r="J6" s="319">
        <f>J7+J12</f>
        <v>14182.929999999988</v>
      </c>
    </row>
    <row r="7" spans="1:15" ht="30.75" thickBot="1" x14ac:dyDescent="0.3">
      <c r="C7" s="351" t="s">
        <v>97</v>
      </c>
      <c r="D7" s="352">
        <v>0.5</v>
      </c>
      <c r="E7" s="352">
        <v>0.37</v>
      </c>
      <c r="F7" s="352">
        <v>0.13</v>
      </c>
      <c r="G7" s="353">
        <v>6630.4199999999792</v>
      </c>
      <c r="H7" s="353">
        <v>4794.260000000002</v>
      </c>
      <c r="I7" s="353">
        <v>1651.2700000000057</v>
      </c>
      <c r="J7" s="353">
        <v>13075.949999999988</v>
      </c>
    </row>
    <row r="8" spans="1:15" x14ac:dyDescent="0.25">
      <c r="C8" s="119" t="s">
        <v>29</v>
      </c>
      <c r="D8" s="213">
        <f>+E19</f>
        <v>0.77254852213624203</v>
      </c>
      <c r="E8" s="318">
        <v>0.22</v>
      </c>
      <c r="F8" s="318">
        <v>0.01</v>
      </c>
      <c r="G8" s="220">
        <f>+D19</f>
        <v>853.25999999999908</v>
      </c>
      <c r="H8" s="220">
        <f>+F19</f>
        <v>246.35000000000045</v>
      </c>
      <c r="I8" s="220">
        <f>+H19</f>
        <v>4.71</v>
      </c>
      <c r="J8" s="220">
        <f>+J19</f>
        <v>1104.3199999999995</v>
      </c>
    </row>
    <row r="9" spans="1:15" x14ac:dyDescent="0.25">
      <c r="C9" s="119" t="s">
        <v>30</v>
      </c>
      <c r="D9" s="213">
        <f t="shared" ref="D9:D11" si="1">+E20</f>
        <v>0.53968284360842966</v>
      </c>
      <c r="E9" s="213">
        <f t="shared" ref="E9:E11" si="2">+G20</f>
        <v>0.41039623486882132</v>
      </c>
      <c r="F9" s="213">
        <f t="shared" ref="F9:F11" si="3">+I20</f>
        <v>4.9920921522749004E-2</v>
      </c>
      <c r="G9" s="220">
        <f t="shared" ref="G9:G11" si="4">+D20</f>
        <v>1427.5599999999979</v>
      </c>
      <c r="H9" s="220">
        <f t="shared" ref="H9:H11" si="5">+F20</f>
        <v>1078.499999999998</v>
      </c>
      <c r="I9" s="220">
        <f t="shared" ref="I9:I11" si="6">+H20</f>
        <v>130.63000000000005</v>
      </c>
      <c r="J9" s="220">
        <f t="shared" ref="J9:J11" si="7">+J20</f>
        <v>2636.689999999996</v>
      </c>
    </row>
    <row r="10" spans="1:15" x14ac:dyDescent="0.25">
      <c r="C10" s="119" t="s">
        <v>31</v>
      </c>
      <c r="D10" s="213">
        <f t="shared" si="1"/>
        <v>0.54229323604872781</v>
      </c>
      <c r="E10" s="213">
        <f t="shared" si="2"/>
        <v>0.38633702673959625</v>
      </c>
      <c r="F10" s="213">
        <f t="shared" si="3"/>
        <v>7.136973721167611E-2</v>
      </c>
      <c r="G10" s="220">
        <f t="shared" si="4"/>
        <v>1741.6799999998993</v>
      </c>
      <c r="H10" s="220">
        <f t="shared" si="5"/>
        <v>1235.0199999999727</v>
      </c>
      <c r="I10" s="220">
        <f t="shared" si="6"/>
        <v>226.94000000000074</v>
      </c>
      <c r="J10" s="220">
        <f t="shared" si="7"/>
        <v>3203.639999999873</v>
      </c>
    </row>
    <row r="11" spans="1:15" x14ac:dyDescent="0.25">
      <c r="C11" s="119" t="s">
        <v>32</v>
      </c>
      <c r="D11" s="213">
        <f t="shared" si="1"/>
        <v>0.42512718533466193</v>
      </c>
      <c r="E11" s="213">
        <f t="shared" si="2"/>
        <v>0.36449129131483227</v>
      </c>
      <c r="F11" s="213">
        <f t="shared" si="3"/>
        <v>0.21038152335050592</v>
      </c>
      <c r="G11" s="220">
        <f t="shared" si="4"/>
        <v>2607.9199999997454</v>
      </c>
      <c r="H11" s="220">
        <f t="shared" si="5"/>
        <v>2234.3899999998439</v>
      </c>
      <c r="I11" s="220">
        <f t="shared" si="6"/>
        <v>1288.9899999998649</v>
      </c>
      <c r="J11" s="220">
        <f t="shared" si="7"/>
        <v>6131.2999999994545</v>
      </c>
    </row>
    <row r="12" spans="1:15" x14ac:dyDescent="0.25">
      <c r="C12" s="354" t="s">
        <v>94</v>
      </c>
      <c r="D12" s="355">
        <v>0.11</v>
      </c>
      <c r="E12" s="355">
        <v>0.42</v>
      </c>
      <c r="F12" s="355">
        <v>0.47</v>
      </c>
      <c r="G12" s="356">
        <v>115.16</v>
      </c>
      <c r="H12" s="356">
        <v>468.5</v>
      </c>
      <c r="I12" s="356">
        <v>523.32000000000016</v>
      </c>
      <c r="J12" s="356">
        <v>1106.9800000000002</v>
      </c>
      <c r="K12" s="46"/>
      <c r="L12" s="46"/>
      <c r="M12" s="46"/>
    </row>
    <row r="13" spans="1:15" ht="30" x14ac:dyDescent="0.25">
      <c r="C13" s="120" t="s">
        <v>108</v>
      </c>
      <c r="D13" s="214">
        <f>+E29</f>
        <v>0.13088683305849799</v>
      </c>
      <c r="E13" s="318">
        <v>0.42</v>
      </c>
      <c r="F13" s="213">
        <f>+I29</f>
        <v>0.4445624528354622</v>
      </c>
      <c r="G13" s="220">
        <f>+D29</f>
        <v>46.83</v>
      </c>
      <c r="H13" s="220">
        <f>+F29</f>
        <v>151.89999999999998</v>
      </c>
      <c r="I13" s="220">
        <f>+H29</f>
        <v>159.06000000000003</v>
      </c>
      <c r="J13" s="220">
        <f>+J29</f>
        <v>357.79</v>
      </c>
      <c r="K13" s="46"/>
      <c r="L13" s="46"/>
      <c r="M13" s="46"/>
    </row>
    <row r="14" spans="1:15" ht="30" x14ac:dyDescent="0.25">
      <c r="C14" s="120" t="s">
        <v>109</v>
      </c>
      <c r="D14" s="214">
        <f>+E30</f>
        <v>9.1205168248374921E-2</v>
      </c>
      <c r="E14" s="213">
        <f>+G30</f>
        <v>0.4225897302419947</v>
      </c>
      <c r="F14" s="213">
        <f>+I30</f>
        <v>0.48620510150963048</v>
      </c>
      <c r="G14" s="220">
        <f>+D30</f>
        <v>68.330000000000013</v>
      </c>
      <c r="H14" s="220">
        <f>+F30</f>
        <v>316.60000000000002</v>
      </c>
      <c r="I14" s="220">
        <f>+H30</f>
        <v>364.2600000000001</v>
      </c>
      <c r="J14" s="220">
        <f>+J30</f>
        <v>749.19</v>
      </c>
      <c r="K14" s="46"/>
      <c r="L14" s="46"/>
      <c r="M14" s="46"/>
      <c r="N14" s="326"/>
      <c r="O14" s="326"/>
    </row>
    <row r="15" spans="1:15" x14ac:dyDescent="0.25">
      <c r="G15" s="46"/>
      <c r="H15" s="46"/>
      <c r="I15" s="46"/>
      <c r="J15" s="46"/>
      <c r="K15" s="46"/>
      <c r="L15" s="46"/>
      <c r="M15" s="46"/>
    </row>
    <row r="16" spans="1:15" x14ac:dyDescent="0.25">
      <c r="D16" t="s">
        <v>209</v>
      </c>
      <c r="E16" t="s">
        <v>86</v>
      </c>
    </row>
    <row r="17" spans="3:11" x14ac:dyDescent="0.25">
      <c r="D17" t="s">
        <v>0</v>
      </c>
      <c r="F17" t="s">
        <v>1</v>
      </c>
      <c r="H17" t="s">
        <v>2</v>
      </c>
      <c r="J17" t="s">
        <v>210</v>
      </c>
      <c r="K17" t="s">
        <v>172</v>
      </c>
    </row>
    <row r="18" spans="3:11" x14ac:dyDescent="0.25">
      <c r="C18" t="s">
        <v>72</v>
      </c>
      <c r="D18" t="s">
        <v>211</v>
      </c>
      <c r="E18" t="s">
        <v>75</v>
      </c>
      <c r="F18" t="s">
        <v>211</v>
      </c>
      <c r="G18" t="s">
        <v>75</v>
      </c>
      <c r="H18" t="s">
        <v>211</v>
      </c>
      <c r="I18" t="s">
        <v>75</v>
      </c>
    </row>
    <row r="19" spans="3:11" x14ac:dyDescent="0.25">
      <c r="C19" t="s">
        <v>29</v>
      </c>
      <c r="D19">
        <v>853.25999999999908</v>
      </c>
      <c r="E19" s="317">
        <v>0.77254852213624203</v>
      </c>
      <c r="F19">
        <v>246.35000000000045</v>
      </c>
      <c r="G19" s="317">
        <v>0.22321994889545366</v>
      </c>
      <c r="H19">
        <v>4.71</v>
      </c>
      <c r="I19" s="317">
        <v>4.23152896830431E-3</v>
      </c>
      <c r="J19">
        <v>1104.3199999999995</v>
      </c>
      <c r="K19">
        <v>1</v>
      </c>
    </row>
    <row r="20" spans="3:11" x14ac:dyDescent="0.25">
      <c r="C20" t="s">
        <v>30</v>
      </c>
      <c r="D20">
        <v>1427.5599999999979</v>
      </c>
      <c r="E20" s="317">
        <v>0.53968284360842966</v>
      </c>
      <c r="F20">
        <v>1078.499999999998</v>
      </c>
      <c r="G20" s="317">
        <v>0.41039623486882132</v>
      </c>
      <c r="H20">
        <v>130.63000000000005</v>
      </c>
      <c r="I20" s="317">
        <v>4.9920921522749004E-2</v>
      </c>
      <c r="J20">
        <v>2636.689999999996</v>
      </c>
      <c r="K20">
        <v>1</v>
      </c>
    </row>
    <row r="21" spans="3:11" x14ac:dyDescent="0.25">
      <c r="C21" t="s">
        <v>31</v>
      </c>
      <c r="D21">
        <v>1741.6799999998993</v>
      </c>
      <c r="E21" s="317">
        <v>0.54229323604872781</v>
      </c>
      <c r="F21">
        <v>1235.0199999999727</v>
      </c>
      <c r="G21" s="317">
        <v>0.38633702673959625</v>
      </c>
      <c r="H21">
        <v>226.94000000000074</v>
      </c>
      <c r="I21" s="317">
        <v>7.136973721167611E-2</v>
      </c>
      <c r="J21">
        <v>3203.639999999873</v>
      </c>
      <c r="K21">
        <v>1</v>
      </c>
    </row>
    <row r="22" spans="3:11" x14ac:dyDescent="0.25">
      <c r="C22" t="s">
        <v>32</v>
      </c>
      <c r="D22">
        <v>2607.9199999997454</v>
      </c>
      <c r="E22" s="317">
        <v>0.42512718533466193</v>
      </c>
      <c r="F22">
        <v>2234.3899999998439</v>
      </c>
      <c r="G22" s="317">
        <v>0.36449129131483227</v>
      </c>
      <c r="H22">
        <v>1288.9899999998649</v>
      </c>
      <c r="I22" s="317">
        <v>0.21038152335050592</v>
      </c>
      <c r="J22">
        <v>6131.2999999994545</v>
      </c>
      <c r="K22">
        <v>1</v>
      </c>
    </row>
    <row r="23" spans="3:11" x14ac:dyDescent="0.25">
      <c r="C23" t="s">
        <v>3</v>
      </c>
      <c r="D23">
        <v>6630.4199999996417</v>
      </c>
      <c r="E23" s="317">
        <v>0.5</v>
      </c>
      <c r="F23">
        <v>4794.2599999998147</v>
      </c>
      <c r="G23" s="317">
        <v>0.36704236742212193</v>
      </c>
      <c r="H23">
        <v>1651.2699999998658</v>
      </c>
      <c r="I23" s="317">
        <v>0.12682014485823609</v>
      </c>
      <c r="J23">
        <v>13075.949999999324</v>
      </c>
      <c r="K23">
        <v>1</v>
      </c>
    </row>
    <row r="26" spans="3:11" x14ac:dyDescent="0.25">
      <c r="D26" t="s">
        <v>209</v>
      </c>
      <c r="E26" t="s">
        <v>86</v>
      </c>
    </row>
    <row r="27" spans="3:11" x14ac:dyDescent="0.25">
      <c r="D27" t="s">
        <v>0</v>
      </c>
      <c r="F27" t="s">
        <v>1</v>
      </c>
      <c r="H27" t="s">
        <v>2</v>
      </c>
      <c r="J27" t="s">
        <v>210</v>
      </c>
      <c r="K27" t="s">
        <v>172</v>
      </c>
    </row>
    <row r="28" spans="3:11" x14ac:dyDescent="0.25">
      <c r="C28" t="s">
        <v>72</v>
      </c>
      <c r="D28" t="s">
        <v>211</v>
      </c>
      <c r="E28" t="s">
        <v>75</v>
      </c>
      <c r="F28" t="s">
        <v>211</v>
      </c>
      <c r="G28" t="s">
        <v>75</v>
      </c>
      <c r="H28" t="s">
        <v>211</v>
      </c>
      <c r="I28" t="s">
        <v>75</v>
      </c>
    </row>
    <row r="29" spans="3:11" x14ac:dyDescent="0.25">
      <c r="C29" t="s">
        <v>107</v>
      </c>
      <c r="D29">
        <v>46.83</v>
      </c>
      <c r="E29" s="350">
        <v>0.13088683305849799</v>
      </c>
      <c r="F29">
        <v>151.89999999999998</v>
      </c>
      <c r="G29" s="350">
        <v>0.42455071410603978</v>
      </c>
      <c r="H29">
        <v>159.06000000000003</v>
      </c>
      <c r="I29" s="350">
        <v>0.4445624528354622</v>
      </c>
      <c r="J29">
        <v>357.79</v>
      </c>
      <c r="K29" s="350">
        <v>1</v>
      </c>
    </row>
    <row r="30" spans="3:11" x14ac:dyDescent="0.25">
      <c r="C30" t="s">
        <v>99</v>
      </c>
      <c r="D30">
        <v>68.330000000000013</v>
      </c>
      <c r="E30" s="350">
        <v>9.1205168248374921E-2</v>
      </c>
      <c r="F30">
        <v>316.60000000000002</v>
      </c>
      <c r="G30" s="350">
        <v>0.4225897302419947</v>
      </c>
      <c r="H30">
        <v>364.2600000000001</v>
      </c>
      <c r="I30" s="350">
        <v>0.48620510150963048</v>
      </c>
      <c r="J30">
        <v>749.19</v>
      </c>
      <c r="K30" s="350">
        <v>1</v>
      </c>
    </row>
    <row r="31" spans="3:11" x14ac:dyDescent="0.25">
      <c r="C31" t="s">
        <v>3</v>
      </c>
      <c r="D31">
        <v>115.15999999999994</v>
      </c>
      <c r="E31" s="350">
        <v>0.11</v>
      </c>
      <c r="F31">
        <v>468.49999999999989</v>
      </c>
      <c r="G31" s="350">
        <v>0.42</v>
      </c>
      <c r="H31">
        <v>523.31999999999925</v>
      </c>
      <c r="I31" s="350">
        <v>0.47</v>
      </c>
      <c r="J31">
        <v>1106.9799999999991</v>
      </c>
      <c r="K31" s="350">
        <v>1</v>
      </c>
    </row>
    <row r="32" spans="3:11" x14ac:dyDescent="0.25">
      <c r="G32" s="317"/>
    </row>
    <row r="33" spans="11:11" x14ac:dyDescent="0.25">
      <c r="K33" s="211"/>
    </row>
  </sheetData>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2"/>
  <dimension ref="A1:C20"/>
  <sheetViews>
    <sheetView topLeftCell="A17" zoomScale="20" zoomScaleNormal="20" zoomScalePageLayoutView="40" workbookViewId="0">
      <selection activeCell="A18" sqref="A18"/>
    </sheetView>
  </sheetViews>
  <sheetFormatPr baseColWidth="10" defaultColWidth="11.140625" defaultRowHeight="51" x14ac:dyDescent="0.75"/>
  <cols>
    <col min="1" max="1" width="112.85546875" customWidth="1"/>
    <col min="2" max="2" width="38.28515625" style="10" customWidth="1"/>
    <col min="3" max="3" width="19.85546875" style="7" customWidth="1"/>
    <col min="254" max="254" width="63" customWidth="1"/>
    <col min="255" max="255" width="38.28515625" customWidth="1"/>
    <col min="256" max="256" width="14.85546875" customWidth="1"/>
    <col min="257" max="257" width="25.140625" customWidth="1"/>
    <col min="258" max="258" width="29.140625" customWidth="1"/>
    <col min="510" max="510" width="63" customWidth="1"/>
    <col min="511" max="511" width="38.28515625" customWidth="1"/>
    <col min="512" max="512" width="14.85546875" customWidth="1"/>
    <col min="513" max="513" width="25.140625" customWidth="1"/>
    <col min="514" max="514" width="29.140625" customWidth="1"/>
    <col min="766" max="766" width="63" customWidth="1"/>
    <col min="767" max="767" width="38.28515625" customWidth="1"/>
    <col min="768" max="768" width="14.85546875" customWidth="1"/>
    <col min="769" max="769" width="25.140625" customWidth="1"/>
    <col min="770" max="770" width="29.140625" customWidth="1"/>
    <col min="1022" max="1022" width="63" customWidth="1"/>
    <col min="1023" max="1023" width="38.28515625" customWidth="1"/>
    <col min="1024" max="1024" width="14.85546875" customWidth="1"/>
    <col min="1025" max="1025" width="25.140625" customWidth="1"/>
    <col min="1026" max="1026" width="29.140625" customWidth="1"/>
    <col min="1278" max="1278" width="63" customWidth="1"/>
    <col min="1279" max="1279" width="38.28515625" customWidth="1"/>
    <col min="1280" max="1280" width="14.85546875" customWidth="1"/>
    <col min="1281" max="1281" width="25.140625" customWidth="1"/>
    <col min="1282" max="1282" width="29.140625" customWidth="1"/>
    <col min="1534" max="1534" width="63" customWidth="1"/>
    <col min="1535" max="1535" width="38.28515625" customWidth="1"/>
    <col min="1536" max="1536" width="14.85546875" customWidth="1"/>
    <col min="1537" max="1537" width="25.140625" customWidth="1"/>
    <col min="1538" max="1538" width="29.140625" customWidth="1"/>
    <col min="1790" max="1790" width="63" customWidth="1"/>
    <col min="1791" max="1791" width="38.28515625" customWidth="1"/>
    <col min="1792" max="1792" width="14.85546875" customWidth="1"/>
    <col min="1793" max="1793" width="25.140625" customWidth="1"/>
    <col min="1794" max="1794" width="29.140625" customWidth="1"/>
    <col min="2046" max="2046" width="63" customWidth="1"/>
    <col min="2047" max="2047" width="38.28515625" customWidth="1"/>
    <col min="2048" max="2048" width="14.85546875" customWidth="1"/>
    <col min="2049" max="2049" width="25.140625" customWidth="1"/>
    <col min="2050" max="2050" width="29.140625" customWidth="1"/>
    <col min="2302" max="2302" width="63" customWidth="1"/>
    <col min="2303" max="2303" width="38.28515625" customWidth="1"/>
    <col min="2304" max="2304" width="14.85546875" customWidth="1"/>
    <col min="2305" max="2305" width="25.140625" customWidth="1"/>
    <col min="2306" max="2306" width="29.140625" customWidth="1"/>
    <col min="2558" max="2558" width="63" customWidth="1"/>
    <col min="2559" max="2559" width="38.28515625" customWidth="1"/>
    <col min="2560" max="2560" width="14.85546875" customWidth="1"/>
    <col min="2561" max="2561" width="25.140625" customWidth="1"/>
    <col min="2562" max="2562" width="29.140625" customWidth="1"/>
    <col min="2814" max="2814" width="63" customWidth="1"/>
    <col min="2815" max="2815" width="38.28515625" customWidth="1"/>
    <col min="2816" max="2816" width="14.85546875" customWidth="1"/>
    <col min="2817" max="2817" width="25.140625" customWidth="1"/>
    <col min="2818" max="2818" width="29.140625" customWidth="1"/>
    <col min="3070" max="3070" width="63" customWidth="1"/>
    <col min="3071" max="3071" width="38.28515625" customWidth="1"/>
    <col min="3072" max="3072" width="14.85546875" customWidth="1"/>
    <col min="3073" max="3073" width="25.140625" customWidth="1"/>
    <col min="3074" max="3074" width="29.140625" customWidth="1"/>
    <col min="3326" max="3326" width="63" customWidth="1"/>
    <col min="3327" max="3327" width="38.28515625" customWidth="1"/>
    <col min="3328" max="3328" width="14.85546875" customWidth="1"/>
    <col min="3329" max="3329" width="25.140625" customWidth="1"/>
    <col min="3330" max="3330" width="29.140625" customWidth="1"/>
    <col min="3582" max="3582" width="63" customWidth="1"/>
    <col min="3583" max="3583" width="38.28515625" customWidth="1"/>
    <col min="3584" max="3584" width="14.85546875" customWidth="1"/>
    <col min="3585" max="3585" width="25.140625" customWidth="1"/>
    <col min="3586" max="3586" width="29.140625" customWidth="1"/>
    <col min="3838" max="3838" width="63" customWidth="1"/>
    <col min="3839" max="3839" width="38.28515625" customWidth="1"/>
    <col min="3840" max="3840" width="14.85546875" customWidth="1"/>
    <col min="3841" max="3841" width="25.140625" customWidth="1"/>
    <col min="3842" max="3842" width="29.140625" customWidth="1"/>
    <col min="4094" max="4094" width="63" customWidth="1"/>
    <col min="4095" max="4095" width="38.28515625" customWidth="1"/>
    <col min="4096" max="4096" width="14.85546875" customWidth="1"/>
    <col min="4097" max="4097" width="25.140625" customWidth="1"/>
    <col min="4098" max="4098" width="29.140625" customWidth="1"/>
    <col min="4350" max="4350" width="63" customWidth="1"/>
    <col min="4351" max="4351" width="38.28515625" customWidth="1"/>
    <col min="4352" max="4352" width="14.85546875" customWidth="1"/>
    <col min="4353" max="4353" width="25.140625" customWidth="1"/>
    <col min="4354" max="4354" width="29.140625" customWidth="1"/>
    <col min="4606" max="4606" width="63" customWidth="1"/>
    <col min="4607" max="4607" width="38.28515625" customWidth="1"/>
    <col min="4608" max="4608" width="14.85546875" customWidth="1"/>
    <col min="4609" max="4609" width="25.140625" customWidth="1"/>
    <col min="4610" max="4610" width="29.140625" customWidth="1"/>
    <col min="4862" max="4862" width="63" customWidth="1"/>
    <col min="4863" max="4863" width="38.28515625" customWidth="1"/>
    <col min="4864" max="4864" width="14.85546875" customWidth="1"/>
    <col min="4865" max="4865" width="25.140625" customWidth="1"/>
    <col min="4866" max="4866" width="29.140625" customWidth="1"/>
    <col min="5118" max="5118" width="63" customWidth="1"/>
    <col min="5119" max="5119" width="38.28515625" customWidth="1"/>
    <col min="5120" max="5120" width="14.85546875" customWidth="1"/>
    <col min="5121" max="5121" width="25.140625" customWidth="1"/>
    <col min="5122" max="5122" width="29.140625" customWidth="1"/>
    <col min="5374" max="5374" width="63" customWidth="1"/>
    <col min="5375" max="5375" width="38.28515625" customWidth="1"/>
    <col min="5376" max="5376" width="14.85546875" customWidth="1"/>
    <col min="5377" max="5377" width="25.140625" customWidth="1"/>
    <col min="5378" max="5378" width="29.140625" customWidth="1"/>
    <col min="5630" max="5630" width="63" customWidth="1"/>
    <col min="5631" max="5631" width="38.28515625" customWidth="1"/>
    <col min="5632" max="5632" width="14.85546875" customWidth="1"/>
    <col min="5633" max="5633" width="25.140625" customWidth="1"/>
    <col min="5634" max="5634" width="29.140625" customWidth="1"/>
    <col min="5886" max="5886" width="63" customWidth="1"/>
    <col min="5887" max="5887" width="38.28515625" customWidth="1"/>
    <col min="5888" max="5888" width="14.85546875" customWidth="1"/>
    <col min="5889" max="5889" width="25.140625" customWidth="1"/>
    <col min="5890" max="5890" width="29.140625" customWidth="1"/>
    <col min="6142" max="6142" width="63" customWidth="1"/>
    <col min="6143" max="6143" width="38.28515625" customWidth="1"/>
    <col min="6144" max="6144" width="14.85546875" customWidth="1"/>
    <col min="6145" max="6145" width="25.140625" customWidth="1"/>
    <col min="6146" max="6146" width="29.140625" customWidth="1"/>
    <col min="6398" max="6398" width="63" customWidth="1"/>
    <col min="6399" max="6399" width="38.28515625" customWidth="1"/>
    <col min="6400" max="6400" width="14.85546875" customWidth="1"/>
    <col min="6401" max="6401" width="25.140625" customWidth="1"/>
    <col min="6402" max="6402" width="29.140625" customWidth="1"/>
    <col min="6654" max="6654" width="63" customWidth="1"/>
    <col min="6655" max="6655" width="38.28515625" customWidth="1"/>
    <col min="6656" max="6656" width="14.85546875" customWidth="1"/>
    <col min="6657" max="6657" width="25.140625" customWidth="1"/>
    <col min="6658" max="6658" width="29.140625" customWidth="1"/>
    <col min="6910" max="6910" width="63" customWidth="1"/>
    <col min="6911" max="6911" width="38.28515625" customWidth="1"/>
    <col min="6912" max="6912" width="14.85546875" customWidth="1"/>
    <col min="6913" max="6913" width="25.140625" customWidth="1"/>
    <col min="6914" max="6914" width="29.140625" customWidth="1"/>
    <col min="7166" max="7166" width="63" customWidth="1"/>
    <col min="7167" max="7167" width="38.28515625" customWidth="1"/>
    <col min="7168" max="7168" width="14.85546875" customWidth="1"/>
    <col min="7169" max="7169" width="25.140625" customWidth="1"/>
    <col min="7170" max="7170" width="29.140625" customWidth="1"/>
    <col min="7422" max="7422" width="63" customWidth="1"/>
    <col min="7423" max="7423" width="38.28515625" customWidth="1"/>
    <col min="7424" max="7424" width="14.85546875" customWidth="1"/>
    <col min="7425" max="7425" width="25.140625" customWidth="1"/>
    <col min="7426" max="7426" width="29.140625" customWidth="1"/>
    <col min="7678" max="7678" width="63" customWidth="1"/>
    <col min="7679" max="7679" width="38.28515625" customWidth="1"/>
    <col min="7680" max="7680" width="14.85546875" customWidth="1"/>
    <col min="7681" max="7681" width="25.140625" customWidth="1"/>
    <col min="7682" max="7682" width="29.140625" customWidth="1"/>
    <col min="7934" max="7934" width="63" customWidth="1"/>
    <col min="7935" max="7935" width="38.28515625" customWidth="1"/>
    <col min="7936" max="7936" width="14.85546875" customWidth="1"/>
    <col min="7937" max="7937" width="25.140625" customWidth="1"/>
    <col min="7938" max="7938" width="29.140625" customWidth="1"/>
    <col min="8190" max="8190" width="63" customWidth="1"/>
    <col min="8191" max="8191" width="38.28515625" customWidth="1"/>
    <col min="8192" max="8192" width="14.85546875" customWidth="1"/>
    <col min="8193" max="8193" width="25.140625" customWidth="1"/>
    <col min="8194" max="8194" width="29.140625" customWidth="1"/>
    <col min="8446" max="8446" width="63" customWidth="1"/>
    <col min="8447" max="8447" width="38.28515625" customWidth="1"/>
    <col min="8448" max="8448" width="14.85546875" customWidth="1"/>
    <col min="8449" max="8449" width="25.140625" customWidth="1"/>
    <col min="8450" max="8450" width="29.140625" customWidth="1"/>
    <col min="8702" max="8702" width="63" customWidth="1"/>
    <col min="8703" max="8703" width="38.28515625" customWidth="1"/>
    <col min="8704" max="8704" width="14.85546875" customWidth="1"/>
    <col min="8705" max="8705" width="25.140625" customWidth="1"/>
    <col min="8706" max="8706" width="29.140625" customWidth="1"/>
    <col min="8958" max="8958" width="63" customWidth="1"/>
    <col min="8959" max="8959" width="38.28515625" customWidth="1"/>
    <col min="8960" max="8960" width="14.85546875" customWidth="1"/>
    <col min="8961" max="8961" width="25.140625" customWidth="1"/>
    <col min="8962" max="8962" width="29.140625" customWidth="1"/>
    <col min="9214" max="9214" width="63" customWidth="1"/>
    <col min="9215" max="9215" width="38.28515625" customWidth="1"/>
    <col min="9216" max="9216" width="14.85546875" customWidth="1"/>
    <col min="9217" max="9217" width="25.140625" customWidth="1"/>
    <col min="9218" max="9218" width="29.140625" customWidth="1"/>
    <col min="9470" max="9470" width="63" customWidth="1"/>
    <col min="9471" max="9471" width="38.28515625" customWidth="1"/>
    <col min="9472" max="9472" width="14.85546875" customWidth="1"/>
    <col min="9473" max="9473" width="25.140625" customWidth="1"/>
    <col min="9474" max="9474" width="29.140625" customWidth="1"/>
    <col min="9726" max="9726" width="63" customWidth="1"/>
    <col min="9727" max="9727" width="38.28515625" customWidth="1"/>
    <col min="9728" max="9728" width="14.85546875" customWidth="1"/>
    <col min="9729" max="9729" width="25.140625" customWidth="1"/>
    <col min="9730" max="9730" width="29.140625" customWidth="1"/>
    <col min="9982" max="9982" width="63" customWidth="1"/>
    <col min="9983" max="9983" width="38.28515625" customWidth="1"/>
    <col min="9984" max="9984" width="14.85546875" customWidth="1"/>
    <col min="9985" max="9985" width="25.140625" customWidth="1"/>
    <col min="9986" max="9986" width="29.140625" customWidth="1"/>
    <col min="10238" max="10238" width="63" customWidth="1"/>
    <col min="10239" max="10239" width="38.28515625" customWidth="1"/>
    <col min="10240" max="10240" width="14.85546875" customWidth="1"/>
    <col min="10241" max="10241" width="25.140625" customWidth="1"/>
    <col min="10242" max="10242" width="29.140625" customWidth="1"/>
    <col min="10494" max="10494" width="63" customWidth="1"/>
    <col min="10495" max="10495" width="38.28515625" customWidth="1"/>
    <col min="10496" max="10496" width="14.85546875" customWidth="1"/>
    <col min="10497" max="10497" width="25.140625" customWidth="1"/>
    <col min="10498" max="10498" width="29.140625" customWidth="1"/>
    <col min="10750" max="10750" width="63" customWidth="1"/>
    <col min="10751" max="10751" width="38.28515625" customWidth="1"/>
    <col min="10752" max="10752" width="14.85546875" customWidth="1"/>
    <col min="10753" max="10753" width="25.140625" customWidth="1"/>
    <col min="10754" max="10754" width="29.140625" customWidth="1"/>
    <col min="11006" max="11006" width="63" customWidth="1"/>
    <col min="11007" max="11007" width="38.28515625" customWidth="1"/>
    <col min="11008" max="11008" width="14.85546875" customWidth="1"/>
    <col min="11009" max="11009" width="25.140625" customWidth="1"/>
    <col min="11010" max="11010" width="29.140625" customWidth="1"/>
    <col min="11262" max="11262" width="63" customWidth="1"/>
    <col min="11263" max="11263" width="38.28515625" customWidth="1"/>
    <col min="11264" max="11264" width="14.85546875" customWidth="1"/>
    <col min="11265" max="11265" width="25.140625" customWidth="1"/>
    <col min="11266" max="11266" width="29.140625" customWidth="1"/>
    <col min="11518" max="11518" width="63" customWidth="1"/>
    <col min="11519" max="11519" width="38.28515625" customWidth="1"/>
    <col min="11520" max="11520" width="14.85546875" customWidth="1"/>
    <col min="11521" max="11521" width="25.140625" customWidth="1"/>
    <col min="11522" max="11522" width="29.140625" customWidth="1"/>
    <col min="11774" max="11774" width="63" customWidth="1"/>
    <col min="11775" max="11775" width="38.28515625" customWidth="1"/>
    <col min="11776" max="11776" width="14.85546875" customWidth="1"/>
    <col min="11777" max="11777" width="25.140625" customWidth="1"/>
    <col min="11778" max="11778" width="29.140625" customWidth="1"/>
    <col min="12030" max="12030" width="63" customWidth="1"/>
    <col min="12031" max="12031" width="38.28515625" customWidth="1"/>
    <col min="12032" max="12032" width="14.85546875" customWidth="1"/>
    <col min="12033" max="12033" width="25.140625" customWidth="1"/>
    <col min="12034" max="12034" width="29.140625" customWidth="1"/>
    <col min="12286" max="12286" width="63" customWidth="1"/>
    <col min="12287" max="12287" width="38.28515625" customWidth="1"/>
    <col min="12288" max="12288" width="14.85546875" customWidth="1"/>
    <col min="12289" max="12289" width="25.140625" customWidth="1"/>
    <col min="12290" max="12290" width="29.140625" customWidth="1"/>
    <col min="12542" max="12542" width="63" customWidth="1"/>
    <col min="12543" max="12543" width="38.28515625" customWidth="1"/>
    <col min="12544" max="12544" width="14.85546875" customWidth="1"/>
    <col min="12545" max="12545" width="25.140625" customWidth="1"/>
    <col min="12546" max="12546" width="29.140625" customWidth="1"/>
    <col min="12798" max="12798" width="63" customWidth="1"/>
    <col min="12799" max="12799" width="38.28515625" customWidth="1"/>
    <col min="12800" max="12800" width="14.85546875" customWidth="1"/>
    <col min="12801" max="12801" width="25.140625" customWidth="1"/>
    <col min="12802" max="12802" width="29.140625" customWidth="1"/>
    <col min="13054" max="13054" width="63" customWidth="1"/>
    <col min="13055" max="13055" width="38.28515625" customWidth="1"/>
    <col min="13056" max="13056" width="14.85546875" customWidth="1"/>
    <col min="13057" max="13057" width="25.140625" customWidth="1"/>
    <col min="13058" max="13058" width="29.140625" customWidth="1"/>
    <col min="13310" max="13310" width="63" customWidth="1"/>
    <col min="13311" max="13311" width="38.28515625" customWidth="1"/>
    <col min="13312" max="13312" width="14.85546875" customWidth="1"/>
    <col min="13313" max="13313" width="25.140625" customWidth="1"/>
    <col min="13314" max="13314" width="29.140625" customWidth="1"/>
    <col min="13566" max="13566" width="63" customWidth="1"/>
    <col min="13567" max="13567" width="38.28515625" customWidth="1"/>
    <col min="13568" max="13568" width="14.85546875" customWidth="1"/>
    <col min="13569" max="13569" width="25.140625" customWidth="1"/>
    <col min="13570" max="13570" width="29.140625" customWidth="1"/>
    <col min="13822" max="13822" width="63" customWidth="1"/>
    <col min="13823" max="13823" width="38.28515625" customWidth="1"/>
    <col min="13824" max="13824" width="14.85546875" customWidth="1"/>
    <col min="13825" max="13825" width="25.140625" customWidth="1"/>
    <col min="13826" max="13826" width="29.140625" customWidth="1"/>
    <col min="14078" max="14078" width="63" customWidth="1"/>
    <col min="14079" max="14079" width="38.28515625" customWidth="1"/>
    <col min="14080" max="14080" width="14.85546875" customWidth="1"/>
    <col min="14081" max="14081" width="25.140625" customWidth="1"/>
    <col min="14082" max="14082" width="29.140625" customWidth="1"/>
    <col min="14334" max="14334" width="63" customWidth="1"/>
    <col min="14335" max="14335" width="38.28515625" customWidth="1"/>
    <col min="14336" max="14336" width="14.85546875" customWidth="1"/>
    <col min="14337" max="14337" width="25.140625" customWidth="1"/>
    <col min="14338" max="14338" width="29.140625" customWidth="1"/>
    <col min="14590" max="14590" width="63" customWidth="1"/>
    <col min="14591" max="14591" width="38.28515625" customWidth="1"/>
    <col min="14592" max="14592" width="14.85546875" customWidth="1"/>
    <col min="14593" max="14593" width="25.140625" customWidth="1"/>
    <col min="14594" max="14594" width="29.140625" customWidth="1"/>
    <col min="14846" max="14846" width="63" customWidth="1"/>
    <col min="14847" max="14847" width="38.28515625" customWidth="1"/>
    <col min="14848" max="14848" width="14.85546875" customWidth="1"/>
    <col min="14849" max="14849" width="25.140625" customWidth="1"/>
    <col min="14850" max="14850" width="29.140625" customWidth="1"/>
    <col min="15102" max="15102" width="63" customWidth="1"/>
    <col min="15103" max="15103" width="38.28515625" customWidth="1"/>
    <col min="15104" max="15104" width="14.85546875" customWidth="1"/>
    <col min="15105" max="15105" width="25.140625" customWidth="1"/>
    <col min="15106" max="15106" width="29.140625" customWidth="1"/>
    <col min="15358" max="15358" width="63" customWidth="1"/>
    <col min="15359" max="15359" width="38.28515625" customWidth="1"/>
    <col min="15360" max="15360" width="14.85546875" customWidth="1"/>
    <col min="15361" max="15361" width="25.140625" customWidth="1"/>
    <col min="15362" max="15362" width="29.140625" customWidth="1"/>
    <col min="15614" max="15614" width="63" customWidth="1"/>
    <col min="15615" max="15615" width="38.28515625" customWidth="1"/>
    <col min="15616" max="15616" width="14.85546875" customWidth="1"/>
    <col min="15617" max="15617" width="25.140625" customWidth="1"/>
    <col min="15618" max="15618" width="29.140625" customWidth="1"/>
    <col min="15870" max="15870" width="63" customWidth="1"/>
    <col min="15871" max="15871" width="38.28515625" customWidth="1"/>
    <col min="15872" max="15872" width="14.85546875" customWidth="1"/>
    <col min="15873" max="15873" width="25.140625" customWidth="1"/>
    <col min="15874" max="15874" width="29.140625" customWidth="1"/>
    <col min="16126" max="16126" width="63" customWidth="1"/>
    <col min="16127" max="16127" width="38.28515625" customWidth="1"/>
    <col min="16128" max="16128" width="14.85546875" customWidth="1"/>
    <col min="16129" max="16129" width="25.140625" customWidth="1"/>
    <col min="16130" max="16130" width="29.140625" customWidth="1"/>
  </cols>
  <sheetData>
    <row r="1" spans="1:3" s="4" customFormat="1" ht="55.5" x14ac:dyDescent="0.25">
      <c r="A1" s="3" t="s">
        <v>28</v>
      </c>
      <c r="B1" s="9" t="s">
        <v>26</v>
      </c>
      <c r="C1" s="8"/>
    </row>
    <row r="2" spans="1:3" ht="399" customHeight="1" x14ac:dyDescent="0.75">
      <c r="A2" s="5"/>
      <c r="B2" s="16" t="s">
        <v>27</v>
      </c>
      <c r="C2" s="7">
        <v>1</v>
      </c>
    </row>
    <row r="3" spans="1:3" ht="399" customHeight="1" x14ac:dyDescent="0.75">
      <c r="A3" s="5"/>
      <c r="B3" s="16" t="s">
        <v>8</v>
      </c>
      <c r="C3" s="7">
        <v>2</v>
      </c>
    </row>
    <row r="4" spans="1:3" ht="399" customHeight="1" x14ac:dyDescent="0.75">
      <c r="A4" s="5"/>
      <c r="B4" s="16" t="s">
        <v>9</v>
      </c>
      <c r="C4" s="7">
        <f>C3+1</f>
        <v>3</v>
      </c>
    </row>
    <row r="5" spans="1:3" ht="399" customHeight="1" x14ac:dyDescent="0.75">
      <c r="A5" s="5"/>
      <c r="B5" s="16" t="s">
        <v>10</v>
      </c>
      <c r="C5" s="7">
        <f>C4+1</f>
        <v>4</v>
      </c>
    </row>
    <row r="6" spans="1:3" ht="399" customHeight="1" x14ac:dyDescent="0.75">
      <c r="A6" s="5"/>
      <c r="B6" s="16" t="s">
        <v>11</v>
      </c>
      <c r="C6" s="7">
        <f>C5+1</f>
        <v>5</v>
      </c>
    </row>
    <row r="7" spans="1:3" ht="399" customHeight="1" x14ac:dyDescent="0.75">
      <c r="A7" s="5"/>
      <c r="B7" s="16" t="s">
        <v>12</v>
      </c>
      <c r="C7" s="7">
        <v>6</v>
      </c>
    </row>
    <row r="8" spans="1:3" ht="399" customHeight="1" x14ac:dyDescent="0.75">
      <c r="A8" s="5"/>
      <c r="B8" s="16" t="s">
        <v>13</v>
      </c>
      <c r="C8" s="7">
        <f>+C7+1</f>
        <v>7</v>
      </c>
    </row>
    <row r="9" spans="1:3" ht="399" customHeight="1" x14ac:dyDescent="0.75">
      <c r="A9" s="5"/>
      <c r="B9" s="16" t="s">
        <v>14</v>
      </c>
      <c r="C9" s="7">
        <f>+C8+1</f>
        <v>8</v>
      </c>
    </row>
    <row r="10" spans="1:3" ht="399" customHeight="1" x14ac:dyDescent="0.75">
      <c r="A10" s="5"/>
      <c r="B10" s="16" t="s">
        <v>15</v>
      </c>
      <c r="C10" s="7">
        <f t="shared" ref="C10:C20" si="0">+C9+1</f>
        <v>9</v>
      </c>
    </row>
    <row r="11" spans="1:3" ht="399" customHeight="1" x14ac:dyDescent="0.75">
      <c r="A11" s="5"/>
      <c r="B11" s="16" t="s">
        <v>16</v>
      </c>
      <c r="C11" s="7">
        <f t="shared" si="0"/>
        <v>10</v>
      </c>
    </row>
    <row r="12" spans="1:3" ht="399" customHeight="1" x14ac:dyDescent="0.75">
      <c r="A12" s="5"/>
      <c r="B12" s="16" t="s">
        <v>17</v>
      </c>
      <c r="C12" s="7">
        <f t="shared" si="0"/>
        <v>11</v>
      </c>
    </row>
    <row r="13" spans="1:3" ht="399" customHeight="1" x14ac:dyDescent="0.75">
      <c r="A13" s="5"/>
      <c r="B13" s="16" t="s">
        <v>18</v>
      </c>
      <c r="C13" s="7">
        <f t="shared" si="0"/>
        <v>12</v>
      </c>
    </row>
    <row r="14" spans="1:3" ht="399" customHeight="1" x14ac:dyDescent="0.75">
      <c r="A14" s="5"/>
      <c r="B14" s="16" t="s">
        <v>19</v>
      </c>
      <c r="C14" s="7">
        <f t="shared" si="0"/>
        <v>13</v>
      </c>
    </row>
    <row r="15" spans="1:3" ht="399" customHeight="1" x14ac:dyDescent="0.75">
      <c r="A15" s="5"/>
      <c r="B15" s="16" t="s">
        <v>20</v>
      </c>
      <c r="C15" s="7">
        <f t="shared" si="0"/>
        <v>14</v>
      </c>
    </row>
    <row r="16" spans="1:3" ht="399" customHeight="1" x14ac:dyDescent="0.75">
      <c r="A16" s="5"/>
      <c r="B16" s="16" t="s">
        <v>21</v>
      </c>
      <c r="C16" s="7">
        <f t="shared" si="0"/>
        <v>15</v>
      </c>
    </row>
    <row r="17" spans="1:3" ht="399" customHeight="1" x14ac:dyDescent="0.75">
      <c r="A17" s="5"/>
      <c r="B17" s="16" t="s">
        <v>22</v>
      </c>
      <c r="C17" s="7">
        <f t="shared" si="0"/>
        <v>16</v>
      </c>
    </row>
    <row r="18" spans="1:3" ht="399" customHeight="1" x14ac:dyDescent="0.75">
      <c r="A18" s="5"/>
      <c r="B18" s="16" t="s">
        <v>23</v>
      </c>
      <c r="C18" s="7">
        <f t="shared" si="0"/>
        <v>17</v>
      </c>
    </row>
    <row r="19" spans="1:3" ht="399" customHeight="1" x14ac:dyDescent="0.75">
      <c r="A19" s="5"/>
      <c r="B19" s="361" t="s">
        <v>24</v>
      </c>
      <c r="C19" s="7">
        <f t="shared" si="0"/>
        <v>18</v>
      </c>
    </row>
    <row r="20" spans="1:3" ht="399" customHeight="1" x14ac:dyDescent="0.75">
      <c r="A20" s="5"/>
      <c r="B20" s="16" t="s">
        <v>25</v>
      </c>
      <c r="C20" s="7">
        <f t="shared" si="0"/>
        <v>19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Z228"/>
  <sheetViews>
    <sheetView topLeftCell="L1" zoomScale="89" zoomScaleNormal="82" zoomScalePageLayoutView="82" workbookViewId="0">
      <selection activeCell="B232" sqref="B232"/>
    </sheetView>
  </sheetViews>
  <sheetFormatPr baseColWidth="10" defaultColWidth="12.28515625" defaultRowHeight="15" x14ac:dyDescent="0.25"/>
  <cols>
    <col min="1" max="1" width="12.28515625" style="22"/>
    <col min="2" max="2" width="19" style="22" customWidth="1"/>
    <col min="3" max="5" width="12.28515625" style="22"/>
    <col min="6" max="6" width="13.28515625" style="22" customWidth="1"/>
    <col min="7" max="14" width="12.28515625" style="22"/>
    <col min="15" max="19" width="0" style="22" hidden="1" customWidth="1"/>
    <col min="20" max="20" width="12.28515625" style="22"/>
    <col min="21" max="21" width="35.28515625" style="22" customWidth="1"/>
    <col min="22" max="39" width="12.28515625" style="22"/>
    <col min="40" max="40" width="12.28515625" style="31"/>
    <col min="41" max="16384" width="12.28515625" style="22"/>
  </cols>
  <sheetData>
    <row r="1" spans="1:39" ht="33.75" customHeight="1" x14ac:dyDescent="0.5">
      <c r="A1" s="34"/>
      <c r="O1" s="34" t="s">
        <v>70</v>
      </c>
      <c r="U1" s="34" t="s">
        <v>71</v>
      </c>
    </row>
    <row r="3" spans="1:39" ht="15" customHeight="1" x14ac:dyDescent="0.25">
      <c r="A3" s="35"/>
      <c r="H3" s="35"/>
      <c r="O3" s="22" t="s">
        <v>72</v>
      </c>
      <c r="P3" s="22" t="s">
        <v>29</v>
      </c>
      <c r="U3" s="22" t="s">
        <v>72</v>
      </c>
      <c r="V3" s="22" t="s">
        <v>29</v>
      </c>
    </row>
    <row r="4" spans="1:39" ht="15.75" customHeight="1" thickBot="1" x14ac:dyDescent="0.3">
      <c r="AE4" s="179"/>
      <c r="AF4" s="179"/>
      <c r="AG4" s="180"/>
      <c r="AH4" s="180"/>
      <c r="AI4" s="180"/>
      <c r="AJ4" s="180"/>
      <c r="AK4" s="180"/>
      <c r="AL4" s="180"/>
      <c r="AM4" s="180"/>
    </row>
    <row r="5" spans="1:39" ht="15.75" customHeight="1" thickTop="1" thickBot="1" x14ac:dyDescent="0.3">
      <c r="A5" s="185"/>
      <c r="B5" s="144"/>
      <c r="C5" s="185"/>
      <c r="D5" s="144"/>
      <c r="E5" s="144"/>
      <c r="F5" s="144"/>
      <c r="G5" s="144"/>
      <c r="H5" s="185"/>
      <c r="I5" s="144"/>
      <c r="J5" s="185"/>
      <c r="K5" s="144"/>
      <c r="L5" s="144"/>
      <c r="M5" s="144"/>
      <c r="O5" s="36" t="s">
        <v>73</v>
      </c>
      <c r="P5" s="36" t="s">
        <v>74</v>
      </c>
      <c r="Q5" s="36"/>
      <c r="R5" s="36"/>
      <c r="S5" s="36"/>
      <c r="U5" s="36" t="s">
        <v>75</v>
      </c>
      <c r="V5" s="36" t="s">
        <v>74</v>
      </c>
      <c r="W5" s="36"/>
      <c r="X5" s="36"/>
      <c r="AE5" s="179"/>
      <c r="AF5" s="179"/>
      <c r="AG5" s="180"/>
      <c r="AH5" s="180"/>
      <c r="AI5" s="180"/>
      <c r="AJ5" s="180"/>
      <c r="AK5" s="180"/>
      <c r="AL5" s="180"/>
      <c r="AM5" s="180"/>
    </row>
    <row r="6" spans="1:39" ht="15" customHeight="1" thickTop="1" x14ac:dyDescent="0.25">
      <c r="A6" s="185"/>
      <c r="B6" s="185"/>
      <c r="C6" s="144"/>
      <c r="D6" s="144"/>
      <c r="E6" s="144"/>
      <c r="F6" s="144"/>
      <c r="G6" s="144"/>
      <c r="H6" s="185"/>
      <c r="I6" s="185"/>
      <c r="J6" s="144"/>
      <c r="K6" s="144"/>
      <c r="L6" s="144"/>
      <c r="M6" s="144"/>
      <c r="O6" s="36" t="s">
        <v>56</v>
      </c>
      <c r="P6" s="36" t="s">
        <v>0</v>
      </c>
      <c r="Q6" s="36" t="s">
        <v>1</v>
      </c>
      <c r="R6" s="36" t="s">
        <v>2</v>
      </c>
      <c r="S6" s="36" t="s">
        <v>3</v>
      </c>
      <c r="U6" s="36" t="s">
        <v>56</v>
      </c>
      <c r="V6" s="36" t="s">
        <v>0</v>
      </c>
      <c r="W6" s="36" t="s">
        <v>1</v>
      </c>
      <c r="X6" s="36" t="s">
        <v>2</v>
      </c>
      <c r="Y6" s="36" t="s">
        <v>76</v>
      </c>
      <c r="Z6" s="36" t="s">
        <v>77</v>
      </c>
      <c r="AA6" s="36" t="s">
        <v>78</v>
      </c>
      <c r="AB6" s="36" t="s">
        <v>79</v>
      </c>
      <c r="AE6" s="180"/>
      <c r="AF6" s="180"/>
      <c r="AG6" s="180"/>
      <c r="AH6" s="180"/>
      <c r="AI6" s="180"/>
      <c r="AJ6" s="180"/>
      <c r="AK6" s="180"/>
      <c r="AL6" s="180"/>
      <c r="AM6" s="180"/>
    </row>
    <row r="7" spans="1:39" ht="15" customHeight="1" x14ac:dyDescent="0.25">
      <c r="A7" s="144"/>
      <c r="B7" s="144"/>
      <c r="C7" s="186"/>
      <c r="D7" s="186"/>
      <c r="E7" s="186"/>
      <c r="F7" s="186"/>
      <c r="G7" s="144"/>
      <c r="H7" s="144"/>
      <c r="I7" s="144"/>
      <c r="J7" s="132"/>
      <c r="K7" s="132"/>
      <c r="L7" s="132"/>
      <c r="M7" s="187"/>
      <c r="O7" s="22" t="s">
        <v>33</v>
      </c>
      <c r="P7" s="22">
        <f>+C7</f>
        <v>0</v>
      </c>
      <c r="Q7" s="22">
        <f>+D7</f>
        <v>0</v>
      </c>
      <c r="R7" s="22">
        <f>+E7</f>
        <v>0</v>
      </c>
      <c r="S7" s="22">
        <f>+F7</f>
        <v>0</v>
      </c>
      <c r="U7" s="22" t="s">
        <v>33</v>
      </c>
      <c r="V7" s="267">
        <v>0.48</v>
      </c>
      <c r="W7" s="267">
        <v>0.51</v>
      </c>
      <c r="X7" s="267">
        <v>0.01</v>
      </c>
      <c r="Y7" s="31">
        <v>31.660000000000007</v>
      </c>
      <c r="Z7" s="31">
        <v>34.120000000000012</v>
      </c>
      <c r="AA7" s="31">
        <v>0.55000000000000004</v>
      </c>
      <c r="AB7" s="31">
        <v>66.330000000000013</v>
      </c>
      <c r="AD7" s="37"/>
      <c r="AE7" s="180"/>
      <c r="AF7" s="181"/>
      <c r="AG7" s="181"/>
      <c r="AH7" s="182"/>
      <c r="AI7" s="181"/>
      <c r="AJ7" s="182"/>
      <c r="AK7" s="181"/>
      <c r="AL7" s="182"/>
      <c r="AM7" s="181"/>
    </row>
    <row r="8" spans="1:39" ht="15" customHeight="1" x14ac:dyDescent="0.25">
      <c r="A8" s="144"/>
      <c r="B8" s="144"/>
      <c r="C8" s="186"/>
      <c r="D8" s="186"/>
      <c r="E8" s="186"/>
      <c r="F8" s="186"/>
      <c r="G8" s="144"/>
      <c r="H8" s="144"/>
      <c r="I8" s="144"/>
      <c r="J8" s="132"/>
      <c r="K8" s="132"/>
      <c r="L8" s="132"/>
      <c r="M8" s="187"/>
      <c r="O8" s="22" t="s">
        <v>34</v>
      </c>
      <c r="P8" s="22">
        <f t="shared" ref="P8:P26" si="0">+C8</f>
        <v>0</v>
      </c>
      <c r="Q8" s="22">
        <f t="shared" ref="Q8:Q26" si="1">+D8</f>
        <v>0</v>
      </c>
      <c r="R8" s="22">
        <f t="shared" ref="R8:R26" si="2">+E8</f>
        <v>0</v>
      </c>
      <c r="S8" s="22">
        <f t="shared" ref="S8:S26" si="3">+F8</f>
        <v>0</v>
      </c>
      <c r="U8" s="22" t="s">
        <v>34</v>
      </c>
      <c r="V8" s="267">
        <v>0.59</v>
      </c>
      <c r="W8" s="267">
        <v>0.4</v>
      </c>
      <c r="X8" s="267">
        <v>0.01</v>
      </c>
      <c r="Y8" s="31">
        <v>20.100000000000005</v>
      </c>
      <c r="Z8" s="31">
        <v>13.460000000000006</v>
      </c>
      <c r="AA8" s="31">
        <v>7.0000000000000007E-2</v>
      </c>
      <c r="AB8" s="31">
        <v>33.63000000000001</v>
      </c>
      <c r="AD8" s="37"/>
      <c r="AE8" s="180"/>
      <c r="AF8" s="181"/>
      <c r="AG8" s="181"/>
      <c r="AH8" s="182"/>
      <c r="AI8" s="181"/>
      <c r="AJ8" s="182"/>
      <c r="AK8" s="181"/>
      <c r="AL8" s="182"/>
      <c r="AM8" s="181"/>
    </row>
    <row r="9" spans="1:39" ht="15" customHeight="1" x14ac:dyDescent="0.25">
      <c r="A9" s="144"/>
      <c r="B9" s="144"/>
      <c r="C9" s="186"/>
      <c r="D9" s="186"/>
      <c r="E9" s="186"/>
      <c r="F9" s="186"/>
      <c r="G9" s="144"/>
      <c r="H9" s="144"/>
      <c r="I9" s="144"/>
      <c r="J9" s="132"/>
      <c r="K9" s="132"/>
      <c r="L9" s="132"/>
      <c r="M9" s="187"/>
      <c r="O9" s="22" t="s">
        <v>53</v>
      </c>
      <c r="P9" s="22">
        <f t="shared" si="0"/>
        <v>0</v>
      </c>
      <c r="Q9" s="22">
        <f t="shared" si="1"/>
        <v>0</v>
      </c>
      <c r="R9" s="22">
        <f t="shared" si="2"/>
        <v>0</v>
      </c>
      <c r="S9" s="22">
        <f t="shared" si="3"/>
        <v>0</v>
      </c>
      <c r="U9" s="22" t="s">
        <v>53</v>
      </c>
      <c r="V9" s="267">
        <v>0.85</v>
      </c>
      <c r="W9" s="267">
        <v>0.14000000000000001</v>
      </c>
      <c r="X9" s="267">
        <v>0.01</v>
      </c>
      <c r="Y9" s="31">
        <v>57.639999999999993</v>
      </c>
      <c r="Z9" s="31">
        <v>9.6700000000000017</v>
      </c>
      <c r="AA9" s="31">
        <v>0.19</v>
      </c>
      <c r="AB9" s="31">
        <v>67.5</v>
      </c>
      <c r="AD9" s="37"/>
      <c r="AE9" s="180"/>
      <c r="AF9" s="181"/>
      <c r="AG9" s="181"/>
      <c r="AH9" s="182"/>
      <c r="AI9" s="181"/>
      <c r="AJ9" s="182"/>
      <c r="AK9" s="181"/>
      <c r="AL9" s="182"/>
      <c r="AM9" s="181"/>
    </row>
    <row r="10" spans="1:39" ht="15" customHeight="1" x14ac:dyDescent="0.25">
      <c r="A10" s="144"/>
      <c r="B10" s="144"/>
      <c r="C10" s="186"/>
      <c r="D10" s="186"/>
      <c r="E10" s="186"/>
      <c r="F10" s="186"/>
      <c r="G10" s="144"/>
      <c r="H10" s="144"/>
      <c r="I10" s="144"/>
      <c r="J10" s="132"/>
      <c r="K10" s="132"/>
      <c r="L10" s="132"/>
      <c r="M10" s="187"/>
      <c r="O10" s="22" t="s">
        <v>54</v>
      </c>
      <c r="P10" s="22">
        <f t="shared" si="0"/>
        <v>0</v>
      </c>
      <c r="Q10" s="22">
        <f t="shared" si="1"/>
        <v>0</v>
      </c>
      <c r="R10" s="22">
        <f t="shared" si="2"/>
        <v>0</v>
      </c>
      <c r="S10" s="22">
        <f t="shared" si="3"/>
        <v>0</v>
      </c>
      <c r="U10" s="22" t="s">
        <v>54</v>
      </c>
      <c r="V10" s="267">
        <v>0.98</v>
      </c>
      <c r="W10" s="267">
        <v>0.02</v>
      </c>
      <c r="X10" s="267">
        <v>0</v>
      </c>
      <c r="Y10" s="31">
        <v>31.819999999999993</v>
      </c>
      <c r="Z10" s="31">
        <v>0.76000000000000012</v>
      </c>
      <c r="AA10" s="31">
        <v>0</v>
      </c>
      <c r="AB10" s="31">
        <v>32.579999999999991</v>
      </c>
      <c r="AD10" s="37"/>
      <c r="AE10" s="180"/>
      <c r="AF10" s="181"/>
      <c r="AG10" s="181"/>
      <c r="AH10" s="182"/>
      <c r="AI10" s="181"/>
      <c r="AJ10" s="182"/>
      <c r="AK10" s="181"/>
      <c r="AL10" s="182"/>
      <c r="AM10" s="181"/>
    </row>
    <row r="11" spans="1:39" ht="15" customHeight="1" x14ac:dyDescent="0.25">
      <c r="A11" s="144"/>
      <c r="B11" s="144"/>
      <c r="C11" s="186"/>
      <c r="D11" s="186"/>
      <c r="E11" s="186"/>
      <c r="F11" s="186"/>
      <c r="G11" s="144"/>
      <c r="H11" s="144"/>
      <c r="I11" s="144"/>
      <c r="J11" s="132"/>
      <c r="K11" s="132"/>
      <c r="L11" s="132"/>
      <c r="M11" s="187"/>
      <c r="O11" s="22" t="s">
        <v>35</v>
      </c>
      <c r="P11" s="22">
        <f t="shared" si="0"/>
        <v>0</v>
      </c>
      <c r="Q11" s="22">
        <f t="shared" si="1"/>
        <v>0</v>
      </c>
      <c r="R11" s="22">
        <f t="shared" si="2"/>
        <v>0</v>
      </c>
      <c r="S11" s="22">
        <f t="shared" si="3"/>
        <v>0</v>
      </c>
      <c r="U11" s="22" t="s">
        <v>35</v>
      </c>
      <c r="V11" s="267">
        <v>0.19</v>
      </c>
      <c r="W11" s="267">
        <v>0.81</v>
      </c>
      <c r="X11" s="267">
        <v>0</v>
      </c>
      <c r="Y11" s="31">
        <v>2.0799999999999996</v>
      </c>
      <c r="Z11" s="31">
        <v>8.9499999999999993</v>
      </c>
      <c r="AA11" s="31">
        <v>0</v>
      </c>
      <c r="AB11" s="31">
        <v>11.03</v>
      </c>
      <c r="AD11" s="37"/>
      <c r="AE11" s="180"/>
      <c r="AF11" s="181"/>
      <c r="AG11" s="181"/>
      <c r="AH11" s="182"/>
      <c r="AI11" s="181"/>
      <c r="AJ11" s="182"/>
      <c r="AK11" s="181"/>
      <c r="AL11" s="182"/>
      <c r="AM11" s="181"/>
    </row>
    <row r="12" spans="1:39" ht="15" customHeight="1" x14ac:dyDescent="0.25">
      <c r="A12" s="144"/>
      <c r="B12" s="144"/>
      <c r="C12" s="186"/>
      <c r="D12" s="186"/>
      <c r="E12" s="186"/>
      <c r="F12" s="186"/>
      <c r="G12" s="144"/>
      <c r="H12" s="144"/>
      <c r="I12" s="144"/>
      <c r="J12" s="132"/>
      <c r="K12" s="132"/>
      <c r="L12" s="132"/>
      <c r="M12" s="187"/>
      <c r="O12" s="22" t="s">
        <v>36</v>
      </c>
      <c r="P12" s="22">
        <f t="shared" si="0"/>
        <v>0</v>
      </c>
      <c r="Q12" s="22">
        <f t="shared" si="1"/>
        <v>0</v>
      </c>
      <c r="R12" s="22">
        <f t="shared" si="2"/>
        <v>0</v>
      </c>
      <c r="S12" s="22">
        <f t="shared" si="3"/>
        <v>0</v>
      </c>
      <c r="U12" s="22" t="s">
        <v>36</v>
      </c>
      <c r="V12" s="267">
        <v>0.69</v>
      </c>
      <c r="W12" s="267">
        <v>0.3</v>
      </c>
      <c r="X12" s="267">
        <v>0.01</v>
      </c>
      <c r="Y12" s="31">
        <v>27.62</v>
      </c>
      <c r="Z12" s="31">
        <v>12.349999999999998</v>
      </c>
      <c r="AA12" s="31">
        <v>0.16</v>
      </c>
      <c r="AB12" s="31">
        <v>40.129999999999995</v>
      </c>
      <c r="AD12" s="37"/>
      <c r="AE12" s="180"/>
      <c r="AF12" s="181"/>
      <c r="AG12" s="181"/>
      <c r="AH12" s="182"/>
      <c r="AI12" s="181"/>
      <c r="AJ12" s="182"/>
      <c r="AK12" s="181"/>
      <c r="AL12" s="182"/>
      <c r="AM12" s="181"/>
    </row>
    <row r="13" spans="1:39" ht="15" customHeight="1" x14ac:dyDescent="0.25">
      <c r="A13" s="144"/>
      <c r="B13" s="144"/>
      <c r="C13" s="186"/>
      <c r="D13" s="186"/>
      <c r="E13" s="186"/>
      <c r="F13" s="186"/>
      <c r="G13" s="144"/>
      <c r="H13" s="144"/>
      <c r="I13" s="144"/>
      <c r="J13" s="132"/>
      <c r="K13" s="132"/>
      <c r="L13" s="132"/>
      <c r="M13" s="187"/>
      <c r="O13" s="22" t="s">
        <v>37</v>
      </c>
      <c r="P13" s="22">
        <f t="shared" si="0"/>
        <v>0</v>
      </c>
      <c r="Q13" s="22">
        <f t="shared" si="1"/>
        <v>0</v>
      </c>
      <c r="R13" s="22">
        <f t="shared" si="2"/>
        <v>0</v>
      </c>
      <c r="S13" s="22">
        <f t="shared" si="3"/>
        <v>0</v>
      </c>
      <c r="U13" s="22" t="s">
        <v>37</v>
      </c>
      <c r="V13" s="267">
        <v>1</v>
      </c>
      <c r="W13" s="267">
        <v>0</v>
      </c>
      <c r="X13" s="267">
        <v>0</v>
      </c>
      <c r="Y13" s="31">
        <v>28.689999999999994</v>
      </c>
      <c r="Z13" s="31">
        <v>0</v>
      </c>
      <c r="AA13" s="31">
        <v>0</v>
      </c>
      <c r="AB13" s="31">
        <v>28.689999999999994</v>
      </c>
      <c r="AD13" s="37"/>
      <c r="AE13" s="180"/>
      <c r="AF13" s="181"/>
      <c r="AG13" s="181"/>
      <c r="AH13" s="182"/>
      <c r="AI13" s="181"/>
      <c r="AJ13" s="182"/>
      <c r="AK13" s="181"/>
      <c r="AL13" s="182"/>
      <c r="AM13" s="181"/>
    </row>
    <row r="14" spans="1:39" ht="15" customHeight="1" x14ac:dyDescent="0.25">
      <c r="A14" s="144"/>
      <c r="B14" s="144"/>
      <c r="C14" s="186"/>
      <c r="D14" s="186"/>
      <c r="E14" s="186"/>
      <c r="F14" s="186"/>
      <c r="G14" s="144"/>
      <c r="H14" s="144"/>
      <c r="I14" s="144"/>
      <c r="J14" s="188"/>
      <c r="K14" s="188"/>
      <c r="L14" s="188"/>
      <c r="M14" s="187"/>
      <c r="O14" s="22" t="s">
        <v>38</v>
      </c>
      <c r="P14" s="22">
        <f t="shared" si="0"/>
        <v>0</v>
      </c>
      <c r="Q14" s="22">
        <f t="shared" si="1"/>
        <v>0</v>
      </c>
      <c r="R14" s="22">
        <f t="shared" si="2"/>
        <v>0</v>
      </c>
      <c r="S14" s="22">
        <f t="shared" si="3"/>
        <v>0</v>
      </c>
      <c r="U14" s="22" t="s">
        <v>38</v>
      </c>
      <c r="V14" s="267">
        <v>0.92</v>
      </c>
      <c r="W14" s="267">
        <v>0.08</v>
      </c>
      <c r="X14" s="267">
        <v>0</v>
      </c>
      <c r="Y14" s="31">
        <v>78.069999999999979</v>
      </c>
      <c r="Z14" s="31">
        <v>7.169999999999999</v>
      </c>
      <c r="AA14" s="31">
        <v>0</v>
      </c>
      <c r="AB14" s="31">
        <v>85.239999999999981</v>
      </c>
      <c r="AD14" s="37"/>
      <c r="AE14" s="180"/>
      <c r="AF14" s="181"/>
      <c r="AG14" s="181"/>
      <c r="AH14" s="182"/>
      <c r="AI14" s="181"/>
      <c r="AJ14" s="182"/>
      <c r="AK14" s="181"/>
      <c r="AL14" s="182"/>
      <c r="AM14" s="181"/>
    </row>
    <row r="15" spans="1:39" ht="15" customHeight="1" x14ac:dyDescent="0.25">
      <c r="A15" s="144"/>
      <c r="B15" s="144"/>
      <c r="C15" s="186"/>
      <c r="D15" s="186"/>
      <c r="E15" s="186"/>
      <c r="F15" s="186"/>
      <c r="G15" s="144"/>
      <c r="H15" s="144"/>
      <c r="I15" s="144"/>
      <c r="J15" s="132"/>
      <c r="K15" s="132"/>
      <c r="L15" s="132"/>
      <c r="M15" s="187"/>
      <c r="O15" s="22" t="s">
        <v>39</v>
      </c>
      <c r="P15" s="22">
        <f t="shared" si="0"/>
        <v>0</v>
      </c>
      <c r="Q15" s="22">
        <f t="shared" si="1"/>
        <v>0</v>
      </c>
      <c r="R15" s="22">
        <f t="shared" si="2"/>
        <v>0</v>
      </c>
      <c r="S15" s="22">
        <f t="shared" si="3"/>
        <v>0</v>
      </c>
      <c r="U15" s="22" t="s">
        <v>39</v>
      </c>
      <c r="V15" s="267">
        <v>0.94</v>
      </c>
      <c r="W15" s="267">
        <v>0.06</v>
      </c>
      <c r="X15" s="267">
        <v>0</v>
      </c>
      <c r="Y15" s="31">
        <v>38.929999999999986</v>
      </c>
      <c r="Z15" s="31">
        <v>2.3400000000000003</v>
      </c>
      <c r="AA15" s="31">
        <v>0</v>
      </c>
      <c r="AB15" s="31">
        <v>41.269999999999989</v>
      </c>
      <c r="AD15" s="37"/>
      <c r="AE15" s="180"/>
      <c r="AF15" s="181"/>
      <c r="AG15" s="181"/>
      <c r="AH15" s="182"/>
      <c r="AI15" s="181"/>
      <c r="AJ15" s="182"/>
      <c r="AK15" s="181"/>
      <c r="AL15" s="182"/>
      <c r="AM15" s="181"/>
    </row>
    <row r="16" spans="1:39" ht="15" customHeight="1" x14ac:dyDescent="0.25">
      <c r="A16" s="144"/>
      <c r="B16" s="144"/>
      <c r="C16" s="186"/>
      <c r="D16" s="186"/>
      <c r="E16" s="186"/>
      <c r="F16" s="186"/>
      <c r="G16" s="144"/>
      <c r="H16" s="144"/>
      <c r="I16" s="144"/>
      <c r="J16" s="188"/>
      <c r="K16" s="188"/>
      <c r="L16" s="188"/>
      <c r="M16" s="187"/>
      <c r="O16" s="22" t="s">
        <v>40</v>
      </c>
      <c r="P16" s="22">
        <f t="shared" si="0"/>
        <v>0</v>
      </c>
      <c r="Q16" s="22">
        <f t="shared" si="1"/>
        <v>0</v>
      </c>
      <c r="R16" s="22">
        <f t="shared" si="2"/>
        <v>0</v>
      </c>
      <c r="S16" s="22">
        <f t="shared" si="3"/>
        <v>0</v>
      </c>
      <c r="U16" s="22" t="s">
        <v>40</v>
      </c>
      <c r="V16" s="267">
        <v>0.73</v>
      </c>
      <c r="W16" s="267">
        <v>0.26</v>
      </c>
      <c r="X16" s="267">
        <v>0.01</v>
      </c>
      <c r="Y16" s="31">
        <v>55.150000000000027</v>
      </c>
      <c r="Z16" s="31">
        <v>20.080000000000009</v>
      </c>
      <c r="AA16" s="31">
        <v>0.25</v>
      </c>
      <c r="AB16" s="31">
        <v>75.480000000000032</v>
      </c>
      <c r="AD16" s="37"/>
      <c r="AE16" s="180"/>
      <c r="AF16" s="181"/>
      <c r="AG16" s="181"/>
      <c r="AH16" s="182"/>
      <c r="AI16" s="181"/>
      <c r="AJ16" s="182"/>
      <c r="AK16" s="181"/>
      <c r="AL16" s="182"/>
      <c r="AM16" s="181"/>
    </row>
    <row r="17" spans="1:40" ht="15" customHeight="1" x14ac:dyDescent="0.25">
      <c r="A17" s="144"/>
      <c r="B17" s="144"/>
      <c r="C17" s="186"/>
      <c r="D17" s="186"/>
      <c r="E17" s="186"/>
      <c r="F17" s="186"/>
      <c r="G17" s="144"/>
      <c r="H17" s="144"/>
      <c r="I17" s="144"/>
      <c r="J17" s="132"/>
      <c r="K17" s="132"/>
      <c r="L17" s="132"/>
      <c r="M17" s="187"/>
      <c r="O17" s="22" t="s">
        <v>41</v>
      </c>
      <c r="P17" s="22">
        <f t="shared" si="0"/>
        <v>0</v>
      </c>
      <c r="Q17" s="22">
        <f t="shared" si="1"/>
        <v>0</v>
      </c>
      <c r="R17" s="22">
        <f t="shared" si="2"/>
        <v>0</v>
      </c>
      <c r="S17" s="22">
        <f t="shared" si="3"/>
        <v>0</v>
      </c>
      <c r="U17" s="22" t="s">
        <v>41</v>
      </c>
      <c r="V17" s="267">
        <v>0.73</v>
      </c>
      <c r="W17" s="267">
        <v>0.26</v>
      </c>
      <c r="X17" s="267">
        <v>0.01</v>
      </c>
      <c r="Y17" s="31">
        <v>107.50000000000001</v>
      </c>
      <c r="Z17" s="31">
        <v>38.059999999999995</v>
      </c>
      <c r="AA17" s="31">
        <v>1.78</v>
      </c>
      <c r="AB17" s="31">
        <v>147.34</v>
      </c>
      <c r="AD17" s="37"/>
      <c r="AE17" s="180"/>
      <c r="AF17" s="181"/>
      <c r="AG17" s="181"/>
      <c r="AH17" s="182"/>
      <c r="AI17" s="181"/>
      <c r="AJ17" s="182"/>
      <c r="AK17" s="181"/>
      <c r="AL17" s="182"/>
      <c r="AM17" s="181"/>
    </row>
    <row r="18" spans="1:40" ht="15" customHeight="1" x14ac:dyDescent="0.25">
      <c r="A18" s="144"/>
      <c r="B18" s="144"/>
      <c r="C18" s="186"/>
      <c r="D18" s="186"/>
      <c r="E18" s="186"/>
      <c r="F18" s="186"/>
      <c r="G18" s="144"/>
      <c r="H18" s="144"/>
      <c r="I18" s="144"/>
      <c r="J18" s="132"/>
      <c r="K18" s="132"/>
      <c r="L18" s="132"/>
      <c r="M18" s="187"/>
      <c r="O18" s="22" t="s">
        <v>42</v>
      </c>
      <c r="P18" s="22">
        <f t="shared" si="0"/>
        <v>0</v>
      </c>
      <c r="Q18" s="22">
        <f t="shared" si="1"/>
        <v>0</v>
      </c>
      <c r="R18" s="22">
        <f t="shared" si="2"/>
        <v>0</v>
      </c>
      <c r="S18" s="22">
        <f t="shared" si="3"/>
        <v>0</v>
      </c>
      <c r="U18" s="22" t="s">
        <v>42</v>
      </c>
      <c r="V18" s="267">
        <v>0.61</v>
      </c>
      <c r="W18" s="267">
        <v>0.38</v>
      </c>
      <c r="X18" s="267">
        <v>0.01</v>
      </c>
      <c r="Y18" s="31">
        <v>66.850000000000023</v>
      </c>
      <c r="Z18" s="31">
        <v>40.920000000000009</v>
      </c>
      <c r="AA18" s="31">
        <v>0.39</v>
      </c>
      <c r="AB18" s="31">
        <v>108.16000000000004</v>
      </c>
      <c r="AD18" s="37"/>
      <c r="AE18" s="180"/>
      <c r="AF18" s="181"/>
      <c r="AG18" s="181"/>
      <c r="AH18" s="182"/>
      <c r="AI18" s="181"/>
      <c r="AJ18" s="182"/>
      <c r="AK18" s="181"/>
      <c r="AL18" s="182"/>
      <c r="AM18" s="181"/>
    </row>
    <row r="19" spans="1:40" ht="15" customHeight="1" x14ac:dyDescent="0.25">
      <c r="A19" s="144"/>
      <c r="B19" s="144"/>
      <c r="C19" s="186"/>
      <c r="D19" s="186"/>
      <c r="E19" s="186"/>
      <c r="F19" s="186"/>
      <c r="G19" s="144"/>
      <c r="H19" s="144"/>
      <c r="I19" s="144"/>
      <c r="J19" s="189"/>
      <c r="K19" s="189"/>
      <c r="L19" s="189"/>
      <c r="M19" s="187"/>
      <c r="O19" s="22" t="s">
        <v>43</v>
      </c>
      <c r="P19" s="22">
        <f t="shared" si="0"/>
        <v>0</v>
      </c>
      <c r="Q19" s="22">
        <f t="shared" si="1"/>
        <v>0</v>
      </c>
      <c r="R19" s="22">
        <f t="shared" si="2"/>
        <v>0</v>
      </c>
      <c r="S19" s="22">
        <f t="shared" si="3"/>
        <v>0</v>
      </c>
      <c r="U19" s="22" t="s">
        <v>43</v>
      </c>
      <c r="V19" s="267">
        <v>0.89</v>
      </c>
      <c r="W19" s="267">
        <v>0.1</v>
      </c>
      <c r="X19" s="267">
        <v>0.01</v>
      </c>
      <c r="Y19" s="31">
        <v>102.24999999999999</v>
      </c>
      <c r="Z19" s="31">
        <v>12.390000000000004</v>
      </c>
      <c r="AA19" s="31">
        <v>0.09</v>
      </c>
      <c r="AB19" s="31">
        <v>114.72999999999999</v>
      </c>
      <c r="AD19" s="37"/>
      <c r="AE19" s="180"/>
      <c r="AF19" s="181"/>
      <c r="AG19" s="181"/>
      <c r="AH19" s="182"/>
      <c r="AI19" s="181"/>
      <c r="AJ19" s="182"/>
      <c r="AK19" s="181"/>
      <c r="AL19" s="182"/>
      <c r="AM19" s="181"/>
    </row>
    <row r="20" spans="1:40" ht="15" customHeight="1" x14ac:dyDescent="0.25">
      <c r="A20" s="144"/>
      <c r="B20" s="144"/>
      <c r="C20" s="186"/>
      <c r="D20" s="186"/>
      <c r="E20" s="186"/>
      <c r="F20" s="186"/>
      <c r="G20" s="144"/>
      <c r="H20" s="144"/>
      <c r="I20" s="144"/>
      <c r="J20" s="132"/>
      <c r="K20" s="132"/>
      <c r="L20" s="132"/>
      <c r="M20" s="187"/>
      <c r="O20" s="22" t="s">
        <v>44</v>
      </c>
      <c r="P20" s="22">
        <f t="shared" si="0"/>
        <v>0</v>
      </c>
      <c r="Q20" s="22">
        <f t="shared" si="1"/>
        <v>0</v>
      </c>
      <c r="R20" s="22">
        <f t="shared" si="2"/>
        <v>0</v>
      </c>
      <c r="S20" s="22">
        <f t="shared" si="3"/>
        <v>0</v>
      </c>
      <c r="U20" s="22" t="s">
        <v>44</v>
      </c>
      <c r="V20" s="267">
        <v>0.79</v>
      </c>
      <c r="W20" s="267">
        <v>0.21</v>
      </c>
      <c r="X20" s="267">
        <v>0</v>
      </c>
      <c r="Y20" s="31">
        <v>57.329999999999991</v>
      </c>
      <c r="Z20" s="31">
        <v>15.170000000000002</v>
      </c>
      <c r="AA20" s="31">
        <v>0</v>
      </c>
      <c r="AB20" s="31">
        <v>72.5</v>
      </c>
      <c r="AD20" s="37"/>
      <c r="AE20" s="180"/>
      <c r="AF20" s="181"/>
      <c r="AG20" s="181"/>
      <c r="AH20" s="182"/>
      <c r="AI20" s="181"/>
      <c r="AJ20" s="182"/>
      <c r="AK20" s="181"/>
      <c r="AL20" s="182"/>
      <c r="AM20" s="181"/>
    </row>
    <row r="21" spans="1:40" ht="15" customHeight="1" x14ac:dyDescent="0.25">
      <c r="A21" s="144"/>
      <c r="B21" s="144"/>
      <c r="C21" s="186"/>
      <c r="D21" s="186"/>
      <c r="E21" s="186"/>
      <c r="F21" s="186"/>
      <c r="G21" s="144"/>
      <c r="H21" s="144"/>
      <c r="I21" s="144"/>
      <c r="J21" s="132"/>
      <c r="K21" s="132"/>
      <c r="L21" s="132"/>
      <c r="M21" s="187"/>
      <c r="O21" s="22" t="s">
        <v>45</v>
      </c>
      <c r="P21" s="22">
        <f t="shared" si="0"/>
        <v>0</v>
      </c>
      <c r="Q21" s="22">
        <f t="shared" si="1"/>
        <v>0</v>
      </c>
      <c r="R21" s="22">
        <f t="shared" si="2"/>
        <v>0</v>
      </c>
      <c r="S21" s="22">
        <f t="shared" si="3"/>
        <v>0</v>
      </c>
      <c r="U21" s="22" t="s">
        <v>45</v>
      </c>
      <c r="V21" s="267">
        <v>0.56999999999999995</v>
      </c>
      <c r="W21" s="267">
        <v>0.41</v>
      </c>
      <c r="X21" s="267">
        <v>0.02</v>
      </c>
      <c r="Y21" s="31">
        <v>12.770000000000007</v>
      </c>
      <c r="Z21" s="31">
        <v>9.3400000000000016</v>
      </c>
      <c r="AA21" s="31">
        <v>0.43000000000000005</v>
      </c>
      <c r="AB21" s="31">
        <v>22.540000000000006</v>
      </c>
      <c r="AD21" s="37"/>
      <c r="AE21" s="180"/>
      <c r="AF21" s="181"/>
      <c r="AG21" s="181"/>
      <c r="AH21" s="182"/>
      <c r="AI21" s="181"/>
      <c r="AJ21" s="182"/>
      <c r="AK21" s="181"/>
      <c r="AL21" s="182"/>
      <c r="AM21" s="181"/>
    </row>
    <row r="22" spans="1:40" ht="15" customHeight="1" x14ac:dyDescent="0.25">
      <c r="A22" s="144"/>
      <c r="B22" s="144"/>
      <c r="C22" s="186"/>
      <c r="D22" s="186"/>
      <c r="E22" s="186"/>
      <c r="F22" s="186"/>
      <c r="G22" s="144"/>
      <c r="H22" s="144"/>
      <c r="I22" s="144"/>
      <c r="J22" s="132"/>
      <c r="K22" s="132"/>
      <c r="L22" s="132"/>
      <c r="M22" s="187"/>
      <c r="O22" s="22" t="s">
        <v>46</v>
      </c>
      <c r="P22" s="22">
        <f t="shared" si="0"/>
        <v>0</v>
      </c>
      <c r="Q22" s="22">
        <f t="shared" si="1"/>
        <v>0</v>
      </c>
      <c r="R22" s="22">
        <f t="shared" si="2"/>
        <v>0</v>
      </c>
      <c r="S22" s="22">
        <f t="shared" si="3"/>
        <v>0</v>
      </c>
      <c r="U22" s="22" t="s">
        <v>46</v>
      </c>
      <c r="V22" s="267">
        <v>0.92</v>
      </c>
      <c r="W22" s="267">
        <v>7.0000000000000007E-2</v>
      </c>
      <c r="X22" s="267">
        <v>0.01</v>
      </c>
      <c r="Y22" s="31">
        <v>89.469999999999899</v>
      </c>
      <c r="Z22" s="31">
        <v>7.7100000000000009</v>
      </c>
      <c r="AA22" s="31">
        <v>0.03</v>
      </c>
      <c r="AB22" s="31">
        <v>97.209999999999894</v>
      </c>
      <c r="AD22" s="37"/>
      <c r="AE22" s="180"/>
      <c r="AF22" s="181"/>
      <c r="AG22" s="181"/>
      <c r="AH22" s="182"/>
      <c r="AI22" s="181"/>
      <c r="AJ22" s="182"/>
      <c r="AK22" s="181"/>
      <c r="AL22" s="182"/>
      <c r="AM22" s="181"/>
    </row>
    <row r="23" spans="1:40" ht="15" customHeight="1" x14ac:dyDescent="0.25">
      <c r="A23" s="144"/>
      <c r="B23" s="144"/>
      <c r="C23" s="186"/>
      <c r="D23" s="186"/>
      <c r="E23" s="186"/>
      <c r="F23" s="186"/>
      <c r="G23" s="144"/>
      <c r="H23" s="144"/>
      <c r="I23" s="144"/>
      <c r="J23" s="132"/>
      <c r="K23" s="132"/>
      <c r="L23" s="132"/>
      <c r="M23" s="187"/>
      <c r="O23" s="22" t="s">
        <v>47</v>
      </c>
      <c r="P23" s="22">
        <f t="shared" si="0"/>
        <v>0</v>
      </c>
      <c r="Q23" s="22">
        <f t="shared" si="1"/>
        <v>0</v>
      </c>
      <c r="R23" s="22">
        <f t="shared" si="2"/>
        <v>0</v>
      </c>
      <c r="S23" s="22">
        <f t="shared" si="3"/>
        <v>0</v>
      </c>
      <c r="U23" s="22" t="s">
        <v>47</v>
      </c>
      <c r="V23" s="267">
        <v>0.94</v>
      </c>
      <c r="W23" s="267">
        <v>0.06</v>
      </c>
      <c r="X23" s="267">
        <v>0</v>
      </c>
      <c r="Y23" s="31">
        <v>4.9900000000000011</v>
      </c>
      <c r="Z23" s="31">
        <v>0.33</v>
      </c>
      <c r="AA23" s="31">
        <v>0</v>
      </c>
      <c r="AB23" s="31">
        <v>5.3200000000000012</v>
      </c>
      <c r="AD23" s="37"/>
      <c r="AE23" s="180"/>
      <c r="AF23" s="181"/>
      <c r="AG23" s="181"/>
      <c r="AH23" s="182"/>
      <c r="AI23" s="181"/>
      <c r="AJ23" s="182"/>
      <c r="AK23" s="181"/>
      <c r="AL23" s="182"/>
      <c r="AM23" s="181"/>
    </row>
    <row r="24" spans="1:40" ht="15" customHeight="1" x14ac:dyDescent="0.25">
      <c r="A24" s="144"/>
      <c r="B24" s="144"/>
      <c r="C24" s="186"/>
      <c r="D24" s="186"/>
      <c r="E24" s="186"/>
      <c r="F24" s="186"/>
      <c r="G24" s="144"/>
      <c r="H24" s="144"/>
      <c r="I24" s="144"/>
      <c r="J24" s="188"/>
      <c r="K24" s="188"/>
      <c r="L24" s="188"/>
      <c r="M24" s="187"/>
      <c r="O24" s="22" t="s">
        <v>48</v>
      </c>
      <c r="P24" s="22">
        <f t="shared" si="0"/>
        <v>0</v>
      </c>
      <c r="Q24" s="22">
        <f t="shared" si="1"/>
        <v>0</v>
      </c>
      <c r="R24" s="22">
        <f t="shared" si="2"/>
        <v>0</v>
      </c>
      <c r="S24" s="22">
        <f t="shared" si="3"/>
        <v>0</v>
      </c>
      <c r="U24" s="22" t="s">
        <v>48</v>
      </c>
      <c r="V24" s="267">
        <v>0.63</v>
      </c>
      <c r="W24" s="267">
        <v>0.35</v>
      </c>
      <c r="X24" s="267">
        <v>0.02</v>
      </c>
      <c r="Y24" s="31">
        <v>22.359999999999982</v>
      </c>
      <c r="Z24" s="31">
        <v>12.340000000000007</v>
      </c>
      <c r="AA24" s="31">
        <v>0.77</v>
      </c>
      <c r="AB24" s="31">
        <v>35.469999999999992</v>
      </c>
      <c r="AD24" s="37"/>
      <c r="AE24" s="180"/>
      <c r="AF24" s="181"/>
      <c r="AG24" s="181"/>
      <c r="AH24" s="182"/>
      <c r="AI24" s="181"/>
      <c r="AJ24" s="182"/>
      <c r="AK24" s="181"/>
      <c r="AL24" s="182"/>
      <c r="AM24" s="181"/>
    </row>
    <row r="25" spans="1:40" ht="15" customHeight="1" x14ac:dyDescent="0.25">
      <c r="A25" s="144"/>
      <c r="B25" s="144"/>
      <c r="C25" s="186"/>
      <c r="D25" s="186"/>
      <c r="E25" s="186"/>
      <c r="F25" s="186"/>
      <c r="G25" s="144"/>
      <c r="H25" s="144"/>
      <c r="I25" s="144"/>
      <c r="J25" s="132"/>
      <c r="K25" s="132"/>
      <c r="L25" s="132"/>
      <c r="M25" s="187"/>
      <c r="O25" s="22" t="s">
        <v>55</v>
      </c>
      <c r="P25" s="22">
        <f t="shared" si="0"/>
        <v>0</v>
      </c>
      <c r="Q25" s="22">
        <f t="shared" si="1"/>
        <v>0</v>
      </c>
      <c r="R25" s="22">
        <f t="shared" si="2"/>
        <v>0</v>
      </c>
      <c r="S25" s="22">
        <f t="shared" si="3"/>
        <v>0</v>
      </c>
      <c r="U25" s="22" t="s">
        <v>55</v>
      </c>
      <c r="V25" s="267">
        <v>0.94</v>
      </c>
      <c r="W25" s="267">
        <v>0.06</v>
      </c>
      <c r="X25" s="267">
        <v>0</v>
      </c>
      <c r="Y25" s="31">
        <v>17.98</v>
      </c>
      <c r="Z25" s="31">
        <v>1.19</v>
      </c>
      <c r="AA25" s="31">
        <v>0</v>
      </c>
      <c r="AB25" s="31">
        <v>19.170000000000002</v>
      </c>
      <c r="AD25" s="37"/>
      <c r="AE25" s="180"/>
      <c r="AF25" s="181"/>
      <c r="AG25" s="181"/>
      <c r="AH25" s="182"/>
      <c r="AI25" s="181"/>
      <c r="AJ25" s="182"/>
      <c r="AK25" s="181"/>
      <c r="AL25" s="182"/>
      <c r="AM25" s="181"/>
    </row>
    <row r="26" spans="1:40" ht="15" customHeight="1" x14ac:dyDescent="0.25">
      <c r="A26" s="144"/>
      <c r="B26" s="144"/>
      <c r="C26" s="190"/>
      <c r="D26" s="190"/>
      <c r="E26" s="190"/>
      <c r="F26" s="190"/>
      <c r="G26" s="144"/>
      <c r="H26" s="144"/>
      <c r="I26" s="144"/>
      <c r="J26" s="184"/>
      <c r="K26" s="184"/>
      <c r="L26" s="184"/>
      <c r="M26" s="187"/>
      <c r="O26" s="22" t="s">
        <v>3</v>
      </c>
      <c r="P26" s="22">
        <f t="shared" si="0"/>
        <v>0</v>
      </c>
      <c r="Q26" s="22">
        <f t="shared" si="1"/>
        <v>0</v>
      </c>
      <c r="R26" s="22">
        <f t="shared" si="2"/>
        <v>0</v>
      </c>
      <c r="S26" s="22">
        <f t="shared" si="3"/>
        <v>0</v>
      </c>
      <c r="U26" s="22" t="s">
        <v>3</v>
      </c>
      <c r="V26" s="267">
        <v>0.77</v>
      </c>
      <c r="W26" s="267">
        <v>0.22</v>
      </c>
      <c r="X26" s="267">
        <v>0.01</v>
      </c>
      <c r="Y26" s="31">
        <v>853.2600000000001</v>
      </c>
      <c r="Z26" s="31">
        <v>246.35000000000008</v>
      </c>
      <c r="AA26" s="31">
        <v>4.71</v>
      </c>
      <c r="AB26" s="31">
        <v>1104.32</v>
      </c>
      <c r="AD26" s="37"/>
      <c r="AE26" s="183"/>
      <c r="AF26" s="183"/>
      <c r="AG26" s="183"/>
      <c r="AH26" s="184"/>
      <c r="AI26" s="183"/>
      <c r="AJ26" s="184"/>
      <c r="AK26" s="183"/>
      <c r="AL26" s="184"/>
      <c r="AM26" s="183"/>
    </row>
    <row r="27" spans="1:40" x14ac:dyDescent="0.25">
      <c r="AD27" s="37"/>
    </row>
    <row r="28" spans="1:40" x14ac:dyDescent="0.25">
      <c r="AD28" s="37"/>
      <c r="AE28" s="192"/>
      <c r="AF28" s="192"/>
      <c r="AG28" s="192"/>
      <c r="AH28" s="192"/>
      <c r="AI28" s="192"/>
      <c r="AJ28" s="192"/>
      <c r="AK28" s="192"/>
      <c r="AL28" s="192"/>
      <c r="AM28" s="192"/>
      <c r="AN28" s="192"/>
    </row>
    <row r="29" spans="1:40" ht="33.75" customHeight="1" x14ac:dyDescent="0.5">
      <c r="A29" s="34"/>
      <c r="O29" s="34" t="s">
        <v>80</v>
      </c>
      <c r="U29" s="34" t="s">
        <v>81</v>
      </c>
      <c r="AD29" s="37"/>
      <c r="AE29" s="192"/>
      <c r="AF29" s="192"/>
      <c r="AG29" s="192"/>
      <c r="AH29" s="192"/>
      <c r="AI29" s="192"/>
      <c r="AJ29" s="192"/>
      <c r="AK29" s="192"/>
      <c r="AL29" s="192"/>
      <c r="AM29" s="192"/>
      <c r="AN29" s="192"/>
    </row>
    <row r="30" spans="1:40" x14ac:dyDescent="0.25">
      <c r="AD30" s="37"/>
      <c r="AE30" s="192"/>
      <c r="AF30" s="192"/>
      <c r="AG30" s="192"/>
      <c r="AH30" s="192"/>
      <c r="AI30" s="192"/>
      <c r="AJ30" s="192"/>
      <c r="AK30" s="192"/>
      <c r="AL30" s="192"/>
      <c r="AM30" s="192"/>
      <c r="AN30" s="192"/>
    </row>
    <row r="31" spans="1:40" s="31" customFormat="1" ht="15" customHeight="1" thickBot="1" x14ac:dyDescent="0.3">
      <c r="A31" s="192"/>
      <c r="B31" s="192"/>
      <c r="C31" s="192"/>
      <c r="D31" s="192"/>
      <c r="E31" s="192"/>
      <c r="F31" s="192"/>
      <c r="G31" s="192"/>
      <c r="H31" s="192"/>
      <c r="I31" s="192"/>
      <c r="J31" s="192"/>
      <c r="K31" s="192"/>
      <c r="L31" s="192"/>
      <c r="M31" s="192"/>
      <c r="O31" s="31" t="s">
        <v>72</v>
      </c>
      <c r="P31" s="31" t="s">
        <v>30</v>
      </c>
      <c r="U31" s="31" t="s">
        <v>72</v>
      </c>
      <c r="V31" s="31" t="s">
        <v>30</v>
      </c>
      <c r="AD31" s="47"/>
      <c r="AE31" s="192"/>
      <c r="AF31" s="192"/>
      <c r="AG31" s="192"/>
      <c r="AH31" s="192"/>
      <c r="AI31" s="192"/>
      <c r="AJ31" s="192"/>
      <c r="AK31" s="192"/>
      <c r="AL31" s="192"/>
      <c r="AM31" s="192"/>
      <c r="AN31" s="192"/>
    </row>
    <row r="32" spans="1:40" s="31" customFormat="1" ht="15.75" customHeight="1" thickTop="1" thickBot="1" x14ac:dyDescent="0.3">
      <c r="A32" s="192"/>
      <c r="B32" s="192"/>
      <c r="C32" s="192"/>
      <c r="D32" s="192"/>
      <c r="E32" s="192"/>
      <c r="F32" s="192"/>
      <c r="G32" s="192"/>
      <c r="H32" s="192"/>
      <c r="I32" s="192"/>
      <c r="J32" s="192"/>
      <c r="K32" s="192"/>
      <c r="L32" s="192"/>
      <c r="M32" s="192"/>
      <c r="O32" s="49"/>
      <c r="P32" s="49"/>
      <c r="Q32" s="49"/>
      <c r="R32" s="49"/>
      <c r="S32" s="49"/>
      <c r="T32" s="50"/>
      <c r="U32" s="49"/>
      <c r="V32" s="49"/>
      <c r="W32" s="49"/>
      <c r="X32" s="49"/>
      <c r="Y32" s="50"/>
      <c r="Z32" s="50"/>
      <c r="AA32" s="50"/>
      <c r="AB32" s="50"/>
      <c r="AD32" s="47"/>
      <c r="AE32" s="103"/>
      <c r="AF32" s="103"/>
      <c r="AG32" s="103"/>
      <c r="AH32" s="103"/>
      <c r="AI32" s="103"/>
      <c r="AJ32" s="103"/>
      <c r="AK32" s="103"/>
      <c r="AL32" s="103"/>
      <c r="AM32" s="103"/>
      <c r="AN32" s="103"/>
    </row>
    <row r="33" spans="1:40" s="31" customFormat="1" ht="15.75" customHeight="1" thickTop="1" thickBot="1" x14ac:dyDescent="0.3">
      <c r="A33" s="192"/>
      <c r="B33" s="192"/>
      <c r="C33" s="192"/>
      <c r="D33" s="192"/>
      <c r="E33" s="192"/>
      <c r="F33" s="192"/>
      <c r="G33" s="192"/>
      <c r="H33" s="192"/>
      <c r="I33" s="192"/>
      <c r="J33" s="192"/>
      <c r="K33" s="192"/>
      <c r="L33" s="192"/>
      <c r="M33" s="192"/>
      <c r="O33" s="49" t="s">
        <v>73</v>
      </c>
      <c r="P33" s="49" t="s">
        <v>74</v>
      </c>
      <c r="Q33" s="49"/>
      <c r="R33" s="49"/>
      <c r="S33" s="49"/>
      <c r="T33" s="50"/>
      <c r="U33" s="49" t="s">
        <v>75</v>
      </c>
      <c r="V33" s="49" t="s">
        <v>74</v>
      </c>
      <c r="W33" s="49"/>
      <c r="X33" s="49"/>
      <c r="Y33" s="49"/>
      <c r="Z33" s="49"/>
      <c r="AA33" s="49"/>
      <c r="AB33" s="49"/>
      <c r="AD33" s="47"/>
      <c r="AE33" s="104"/>
      <c r="AF33" s="104"/>
      <c r="AG33" s="104"/>
      <c r="AH33" s="104"/>
      <c r="AI33" s="104"/>
      <c r="AJ33" s="104"/>
      <c r="AK33" s="104"/>
      <c r="AL33" s="104"/>
      <c r="AM33" s="104"/>
      <c r="AN33" s="104"/>
    </row>
    <row r="34" spans="1:40" s="31" customFormat="1" ht="15" customHeight="1" thickTop="1" x14ac:dyDescent="0.25">
      <c r="A34" s="192"/>
      <c r="B34" s="192"/>
      <c r="C34" s="192"/>
      <c r="D34" s="192"/>
      <c r="E34" s="192"/>
      <c r="F34" s="192"/>
      <c r="G34" s="192"/>
      <c r="H34" s="192"/>
      <c r="I34" s="192"/>
      <c r="J34" s="192"/>
      <c r="K34" s="192"/>
      <c r="L34" s="192"/>
      <c r="M34" s="192"/>
      <c r="O34" s="51" t="s">
        <v>56</v>
      </c>
      <c r="P34" s="51" t="s">
        <v>0</v>
      </c>
      <c r="Q34" s="51" t="s">
        <v>1</v>
      </c>
      <c r="R34" s="51" t="s">
        <v>2</v>
      </c>
      <c r="S34" s="51" t="s">
        <v>3</v>
      </c>
      <c r="U34" s="51" t="s">
        <v>56</v>
      </c>
      <c r="V34" s="52" t="s">
        <v>0</v>
      </c>
      <c r="W34" s="52" t="s">
        <v>1</v>
      </c>
      <c r="X34" s="52" t="s">
        <v>2</v>
      </c>
      <c r="Y34" s="51" t="s">
        <v>76</v>
      </c>
      <c r="Z34" s="51" t="s">
        <v>77</v>
      </c>
      <c r="AA34" s="51" t="s">
        <v>78</v>
      </c>
      <c r="AB34" s="51" t="s">
        <v>79</v>
      </c>
      <c r="AD34" s="47"/>
      <c r="AE34" s="104"/>
      <c r="AF34" s="104"/>
      <c r="AG34" s="104"/>
      <c r="AH34" s="104"/>
      <c r="AI34" s="104"/>
      <c r="AJ34" s="104"/>
      <c r="AK34" s="104"/>
      <c r="AL34" s="104"/>
      <c r="AM34" s="104"/>
      <c r="AN34" s="104"/>
    </row>
    <row r="35" spans="1:40" s="31" customFormat="1" ht="15" customHeight="1" x14ac:dyDescent="0.25">
      <c r="A35" s="192"/>
      <c r="B35" s="192"/>
      <c r="C35" s="193"/>
      <c r="D35" s="193"/>
      <c r="E35" s="193"/>
      <c r="F35" s="193"/>
      <c r="G35" s="192"/>
      <c r="H35" s="192"/>
      <c r="I35" s="192"/>
      <c r="J35" s="194"/>
      <c r="K35" s="194"/>
      <c r="L35" s="194"/>
      <c r="M35" s="195"/>
      <c r="O35" s="31" t="s">
        <v>33</v>
      </c>
      <c r="P35" s="48">
        <f>+C35</f>
        <v>0</v>
      </c>
      <c r="Q35" s="48">
        <f>+D35</f>
        <v>0</v>
      </c>
      <c r="R35" s="48">
        <f>+E35</f>
        <v>0</v>
      </c>
      <c r="S35" s="48">
        <f>+F35</f>
        <v>0</v>
      </c>
      <c r="U35" s="31" t="s">
        <v>33</v>
      </c>
      <c r="V35" s="267">
        <v>0.53</v>
      </c>
      <c r="W35" s="267">
        <v>0.42</v>
      </c>
      <c r="X35" s="267">
        <v>0.05</v>
      </c>
      <c r="Y35" s="48">
        <v>179.94000000000005</v>
      </c>
      <c r="Z35" s="48">
        <v>137.31999999999988</v>
      </c>
      <c r="AA35" s="48">
        <v>15.070000000000004</v>
      </c>
      <c r="AB35" s="48">
        <v>332.32999999999993</v>
      </c>
      <c r="AD35" s="47"/>
      <c r="AE35" s="104"/>
      <c r="AF35" s="198"/>
      <c r="AG35" s="193"/>
      <c r="AH35" s="194"/>
      <c r="AI35" s="193"/>
      <c r="AJ35" s="194"/>
      <c r="AK35" s="193"/>
      <c r="AL35" s="194"/>
      <c r="AM35" s="193"/>
      <c r="AN35" s="194"/>
    </row>
    <row r="36" spans="1:40" s="31" customFormat="1" ht="15" customHeight="1" x14ac:dyDescent="0.25">
      <c r="A36" s="192"/>
      <c r="B36" s="192"/>
      <c r="C36" s="193"/>
      <c r="D36" s="193"/>
      <c r="E36" s="193"/>
      <c r="F36" s="193"/>
      <c r="G36" s="192"/>
      <c r="H36" s="192"/>
      <c r="I36" s="192"/>
      <c r="J36" s="194"/>
      <c r="K36" s="194"/>
      <c r="L36" s="194"/>
      <c r="M36" s="195"/>
      <c r="O36" s="31" t="s">
        <v>34</v>
      </c>
      <c r="P36" s="48">
        <f t="shared" ref="P36:P54" si="4">+C36</f>
        <v>0</v>
      </c>
      <c r="Q36" s="48">
        <f t="shared" ref="Q36:Q54" si="5">+D36</f>
        <v>0</v>
      </c>
      <c r="R36" s="48">
        <f t="shared" ref="R36:R54" si="6">+E36</f>
        <v>0</v>
      </c>
      <c r="S36" s="48">
        <f t="shared" ref="S36:S54" si="7">+F36</f>
        <v>0</v>
      </c>
      <c r="U36" s="31" t="s">
        <v>34</v>
      </c>
      <c r="V36" s="267">
        <v>0.45</v>
      </c>
      <c r="W36" s="267">
        <v>0.53</v>
      </c>
      <c r="X36" s="267">
        <v>0.02</v>
      </c>
      <c r="Y36" s="48">
        <v>67.640000000000015</v>
      </c>
      <c r="Z36" s="48">
        <v>77.919999999999959</v>
      </c>
      <c r="AA36" s="48">
        <v>2.4900000000000002</v>
      </c>
      <c r="AB36" s="48">
        <v>148.04999999999998</v>
      </c>
      <c r="AD36" s="47"/>
      <c r="AE36" s="104"/>
      <c r="AF36" s="198"/>
      <c r="AG36" s="193"/>
      <c r="AH36" s="194"/>
      <c r="AI36" s="193"/>
      <c r="AJ36" s="194"/>
      <c r="AK36" s="193"/>
      <c r="AL36" s="194"/>
      <c r="AM36" s="193"/>
      <c r="AN36" s="194"/>
    </row>
    <row r="37" spans="1:40" s="31" customFormat="1" ht="15" customHeight="1" x14ac:dyDescent="0.25">
      <c r="A37" s="192"/>
      <c r="B37" s="192"/>
      <c r="C37" s="193"/>
      <c r="D37" s="193"/>
      <c r="E37" s="193"/>
      <c r="F37" s="193"/>
      <c r="G37" s="192"/>
      <c r="H37" s="192"/>
      <c r="I37" s="192"/>
      <c r="J37" s="196"/>
      <c r="K37" s="196"/>
      <c r="L37" s="196"/>
      <c r="M37" s="195"/>
      <c r="O37" s="31" t="s">
        <v>53</v>
      </c>
      <c r="P37" s="48">
        <f t="shared" si="4"/>
        <v>0</v>
      </c>
      <c r="Q37" s="48">
        <f t="shared" si="5"/>
        <v>0</v>
      </c>
      <c r="R37" s="48">
        <f t="shared" si="6"/>
        <v>0</v>
      </c>
      <c r="S37" s="48">
        <f t="shared" si="7"/>
        <v>0</v>
      </c>
      <c r="U37" s="31" t="s">
        <v>53</v>
      </c>
      <c r="V37" s="267">
        <v>0.45</v>
      </c>
      <c r="W37" s="267">
        <v>0.54</v>
      </c>
      <c r="X37" s="267">
        <v>0.01</v>
      </c>
      <c r="Y37" s="48">
        <v>18.970000000000002</v>
      </c>
      <c r="Z37" s="48">
        <v>21.839999999999996</v>
      </c>
      <c r="AA37" s="48">
        <v>0.05</v>
      </c>
      <c r="AB37" s="48">
        <v>40.86</v>
      </c>
      <c r="AD37" s="47"/>
      <c r="AE37" s="104"/>
      <c r="AF37" s="198"/>
      <c r="AG37" s="193"/>
      <c r="AH37" s="194"/>
      <c r="AI37" s="193"/>
      <c r="AJ37" s="194"/>
      <c r="AK37" s="193"/>
      <c r="AL37" s="194"/>
      <c r="AM37" s="193"/>
      <c r="AN37" s="194"/>
    </row>
    <row r="38" spans="1:40" s="31" customFormat="1" ht="15" customHeight="1" x14ac:dyDescent="0.25">
      <c r="A38" s="192"/>
      <c r="B38" s="192"/>
      <c r="C38" s="193"/>
      <c r="D38" s="193"/>
      <c r="E38" s="193"/>
      <c r="F38" s="193"/>
      <c r="G38" s="192"/>
      <c r="H38" s="192"/>
      <c r="I38" s="192"/>
      <c r="J38" s="194"/>
      <c r="K38" s="194"/>
      <c r="L38" s="194"/>
      <c r="M38" s="195"/>
      <c r="O38" s="31" t="s">
        <v>54</v>
      </c>
      <c r="P38" s="48">
        <f t="shared" si="4"/>
        <v>0</v>
      </c>
      <c r="Q38" s="48">
        <f t="shared" si="5"/>
        <v>0</v>
      </c>
      <c r="R38" s="48">
        <f t="shared" si="6"/>
        <v>0</v>
      </c>
      <c r="S38" s="48">
        <f t="shared" si="7"/>
        <v>0</v>
      </c>
      <c r="U38" s="31" t="s">
        <v>54</v>
      </c>
      <c r="V38" s="267">
        <v>0.32</v>
      </c>
      <c r="W38" s="267">
        <v>0.53</v>
      </c>
      <c r="X38" s="267">
        <v>0.15</v>
      </c>
      <c r="Y38" s="48">
        <v>19.970000000000013</v>
      </c>
      <c r="Z38" s="48">
        <v>32.77999999999998</v>
      </c>
      <c r="AA38" s="48">
        <v>9.370000000000001</v>
      </c>
      <c r="AB38" s="48">
        <v>62.11999999999999</v>
      </c>
      <c r="AD38" s="47"/>
      <c r="AE38" s="104"/>
      <c r="AF38" s="198"/>
      <c r="AG38" s="193"/>
      <c r="AH38" s="194"/>
      <c r="AI38" s="193"/>
      <c r="AJ38" s="194"/>
      <c r="AK38" s="193"/>
      <c r="AL38" s="194"/>
      <c r="AM38" s="193"/>
      <c r="AN38" s="194"/>
    </row>
    <row r="39" spans="1:40" s="31" customFormat="1" ht="15" customHeight="1" x14ac:dyDescent="0.25">
      <c r="A39" s="192"/>
      <c r="B39" s="192"/>
      <c r="C39" s="193"/>
      <c r="D39" s="193"/>
      <c r="E39" s="193"/>
      <c r="F39" s="193"/>
      <c r="G39" s="192"/>
      <c r="H39" s="192"/>
      <c r="I39" s="192"/>
      <c r="J39" s="194"/>
      <c r="K39" s="194"/>
      <c r="L39" s="194"/>
      <c r="M39" s="195"/>
      <c r="O39" s="31" t="s">
        <v>35</v>
      </c>
      <c r="P39" s="48">
        <f t="shared" si="4"/>
        <v>0</v>
      </c>
      <c r="Q39" s="48">
        <f t="shared" si="5"/>
        <v>0</v>
      </c>
      <c r="R39" s="48">
        <f t="shared" si="6"/>
        <v>0</v>
      </c>
      <c r="S39" s="48">
        <f t="shared" si="7"/>
        <v>0</v>
      </c>
      <c r="U39" s="31" t="s">
        <v>35</v>
      </c>
      <c r="V39" s="267">
        <v>0.43</v>
      </c>
      <c r="W39" s="267">
        <v>0.48</v>
      </c>
      <c r="X39" s="267">
        <v>0.09</v>
      </c>
      <c r="Y39" s="48">
        <v>46.120000000000012</v>
      </c>
      <c r="Z39" s="48">
        <v>51.070000000000007</v>
      </c>
      <c r="AA39" s="48">
        <v>10.200000000000001</v>
      </c>
      <c r="AB39" s="48">
        <v>107.39000000000003</v>
      </c>
      <c r="AD39" s="47"/>
      <c r="AE39" s="104"/>
      <c r="AF39" s="198"/>
      <c r="AG39" s="193"/>
      <c r="AH39" s="194"/>
      <c r="AI39" s="193"/>
      <c r="AJ39" s="194"/>
      <c r="AK39" s="193"/>
      <c r="AL39" s="194"/>
      <c r="AM39" s="193"/>
      <c r="AN39" s="194"/>
    </row>
    <row r="40" spans="1:40" s="31" customFormat="1" ht="15" customHeight="1" x14ac:dyDescent="0.25">
      <c r="A40" s="192"/>
      <c r="B40" s="192"/>
      <c r="C40" s="193"/>
      <c r="D40" s="193"/>
      <c r="E40" s="193"/>
      <c r="F40" s="193"/>
      <c r="G40" s="192"/>
      <c r="H40" s="192"/>
      <c r="I40" s="192"/>
      <c r="J40" s="194"/>
      <c r="K40" s="194"/>
      <c r="L40" s="194"/>
      <c r="M40" s="195"/>
      <c r="O40" s="31" t="s">
        <v>36</v>
      </c>
      <c r="P40" s="48">
        <f t="shared" si="4"/>
        <v>0</v>
      </c>
      <c r="Q40" s="48">
        <f t="shared" si="5"/>
        <v>0</v>
      </c>
      <c r="R40" s="48">
        <f t="shared" si="6"/>
        <v>0</v>
      </c>
      <c r="S40" s="48">
        <f t="shared" si="7"/>
        <v>0</v>
      </c>
      <c r="U40" s="31" t="s">
        <v>36</v>
      </c>
      <c r="V40" s="267">
        <v>0.72</v>
      </c>
      <c r="W40" s="267">
        <v>0.27</v>
      </c>
      <c r="X40" s="267">
        <v>0.01</v>
      </c>
      <c r="Y40" s="48">
        <v>48.760000000000019</v>
      </c>
      <c r="Z40" s="48">
        <v>18.049999999999997</v>
      </c>
      <c r="AA40" s="48">
        <v>0.52</v>
      </c>
      <c r="AB40" s="48">
        <v>67.330000000000013</v>
      </c>
      <c r="AD40" s="47"/>
      <c r="AE40" s="104"/>
      <c r="AF40" s="198"/>
      <c r="AG40" s="193"/>
      <c r="AH40" s="194"/>
      <c r="AI40" s="193"/>
      <c r="AJ40" s="194"/>
      <c r="AK40" s="193"/>
      <c r="AL40" s="194"/>
      <c r="AM40" s="193"/>
      <c r="AN40" s="194"/>
    </row>
    <row r="41" spans="1:40" s="31" customFormat="1" ht="15" customHeight="1" x14ac:dyDescent="0.25">
      <c r="A41" s="192"/>
      <c r="B41" s="192"/>
      <c r="C41" s="193"/>
      <c r="D41" s="193"/>
      <c r="E41" s="193"/>
      <c r="F41" s="193"/>
      <c r="G41" s="192"/>
      <c r="H41" s="192"/>
      <c r="I41" s="192"/>
      <c r="J41" s="194"/>
      <c r="K41" s="194"/>
      <c r="L41" s="194"/>
      <c r="M41" s="195"/>
      <c r="O41" s="31" t="s">
        <v>37</v>
      </c>
      <c r="P41" s="48">
        <f t="shared" si="4"/>
        <v>0</v>
      </c>
      <c r="Q41" s="48">
        <f t="shared" si="5"/>
        <v>0</v>
      </c>
      <c r="R41" s="48">
        <f t="shared" si="6"/>
        <v>0</v>
      </c>
      <c r="S41" s="48">
        <f t="shared" si="7"/>
        <v>0</v>
      </c>
      <c r="U41" s="31" t="s">
        <v>37</v>
      </c>
      <c r="V41" s="267">
        <v>0.68</v>
      </c>
      <c r="W41" s="267">
        <v>0.24</v>
      </c>
      <c r="X41" s="267">
        <v>0.08</v>
      </c>
      <c r="Y41" s="48">
        <v>67.750000000000057</v>
      </c>
      <c r="Z41" s="48">
        <v>23.949999999999985</v>
      </c>
      <c r="AA41" s="48">
        <v>8.4299999999999962</v>
      </c>
      <c r="AB41" s="48">
        <v>100.13000000000004</v>
      </c>
      <c r="AD41" s="47"/>
      <c r="AE41" s="104"/>
      <c r="AF41" s="198"/>
      <c r="AG41" s="193"/>
      <c r="AH41" s="194"/>
      <c r="AI41" s="193"/>
      <c r="AJ41" s="194"/>
      <c r="AK41" s="193"/>
      <c r="AL41" s="194"/>
      <c r="AM41" s="193"/>
      <c r="AN41" s="194"/>
    </row>
    <row r="42" spans="1:40" s="31" customFormat="1" ht="15" customHeight="1" x14ac:dyDescent="0.25">
      <c r="A42" s="192"/>
      <c r="B42" s="192"/>
      <c r="C42" s="193"/>
      <c r="D42" s="193"/>
      <c r="E42" s="193"/>
      <c r="F42" s="193"/>
      <c r="G42" s="192"/>
      <c r="H42" s="192"/>
      <c r="I42" s="192"/>
      <c r="J42" s="194"/>
      <c r="K42" s="194"/>
      <c r="L42" s="194"/>
      <c r="M42" s="195"/>
      <c r="O42" s="31" t="s">
        <v>38</v>
      </c>
      <c r="P42" s="48">
        <f t="shared" si="4"/>
        <v>0</v>
      </c>
      <c r="Q42" s="48">
        <f t="shared" si="5"/>
        <v>0</v>
      </c>
      <c r="R42" s="48">
        <f t="shared" si="6"/>
        <v>0</v>
      </c>
      <c r="S42" s="48">
        <f t="shared" si="7"/>
        <v>0</v>
      </c>
      <c r="U42" s="31" t="s">
        <v>38</v>
      </c>
      <c r="V42" s="267">
        <v>0.64</v>
      </c>
      <c r="W42" s="267">
        <v>0.31</v>
      </c>
      <c r="X42" s="267">
        <v>0.05</v>
      </c>
      <c r="Y42" s="48">
        <v>151.41000000000014</v>
      </c>
      <c r="Z42" s="48">
        <v>73.05000000000004</v>
      </c>
      <c r="AA42" s="48">
        <v>13.339999999999991</v>
      </c>
      <c r="AB42" s="48">
        <v>237.80000000000018</v>
      </c>
      <c r="AD42" s="47"/>
      <c r="AE42" s="104"/>
      <c r="AF42" s="198"/>
      <c r="AG42" s="193"/>
      <c r="AH42" s="194"/>
      <c r="AI42" s="193"/>
      <c r="AJ42" s="194"/>
      <c r="AK42" s="193"/>
      <c r="AL42" s="194"/>
      <c r="AM42" s="193"/>
      <c r="AN42" s="194"/>
    </row>
    <row r="43" spans="1:40" s="31" customFormat="1" ht="15" customHeight="1" x14ac:dyDescent="0.25">
      <c r="A43" s="192"/>
      <c r="B43" s="192"/>
      <c r="C43" s="193"/>
      <c r="D43" s="193"/>
      <c r="E43" s="193"/>
      <c r="F43" s="193"/>
      <c r="G43" s="192"/>
      <c r="H43" s="192"/>
      <c r="I43" s="192"/>
      <c r="J43" s="194"/>
      <c r="K43" s="194"/>
      <c r="L43" s="194"/>
      <c r="M43" s="195"/>
      <c r="O43" s="31" t="s">
        <v>39</v>
      </c>
      <c r="P43" s="48">
        <f t="shared" si="4"/>
        <v>0</v>
      </c>
      <c r="Q43" s="48">
        <f t="shared" si="5"/>
        <v>0</v>
      </c>
      <c r="R43" s="48">
        <f t="shared" si="6"/>
        <v>0</v>
      </c>
      <c r="S43" s="48">
        <f t="shared" si="7"/>
        <v>0</v>
      </c>
      <c r="U43" s="31" t="s">
        <v>39</v>
      </c>
      <c r="V43" s="267">
        <v>0.54</v>
      </c>
      <c r="W43" s="267">
        <v>0.43</v>
      </c>
      <c r="X43" s="267">
        <v>0.03</v>
      </c>
      <c r="Y43" s="48">
        <v>142.88000000000017</v>
      </c>
      <c r="Z43" s="48">
        <v>111.14999999999995</v>
      </c>
      <c r="AA43" s="48">
        <v>7.6999999999999993</v>
      </c>
      <c r="AB43" s="48">
        <v>261.73000000000013</v>
      </c>
      <c r="AD43" s="47"/>
      <c r="AE43" s="104"/>
      <c r="AF43" s="198"/>
      <c r="AG43" s="193"/>
      <c r="AH43" s="194"/>
      <c r="AI43" s="193"/>
      <c r="AJ43" s="194"/>
      <c r="AK43" s="193"/>
      <c r="AL43" s="194"/>
      <c r="AM43" s="193"/>
      <c r="AN43" s="194"/>
    </row>
    <row r="44" spans="1:40" s="31" customFormat="1" ht="15" customHeight="1" x14ac:dyDescent="0.25">
      <c r="A44" s="192"/>
      <c r="B44" s="192"/>
      <c r="C44" s="193"/>
      <c r="D44" s="193"/>
      <c r="E44" s="193"/>
      <c r="F44" s="193"/>
      <c r="G44" s="192"/>
      <c r="H44" s="192"/>
      <c r="I44" s="192"/>
      <c r="J44" s="194"/>
      <c r="K44" s="194"/>
      <c r="L44" s="194"/>
      <c r="M44" s="195"/>
      <c r="O44" s="31" t="s">
        <v>40</v>
      </c>
      <c r="P44" s="48">
        <f t="shared" si="4"/>
        <v>0</v>
      </c>
      <c r="Q44" s="48">
        <f t="shared" si="5"/>
        <v>0</v>
      </c>
      <c r="R44" s="48">
        <f t="shared" si="6"/>
        <v>0</v>
      </c>
      <c r="S44" s="48">
        <f t="shared" si="7"/>
        <v>0</v>
      </c>
      <c r="U44" s="31" t="s">
        <v>40</v>
      </c>
      <c r="V44" s="267">
        <v>0.51</v>
      </c>
      <c r="W44" s="267">
        <v>0.42</v>
      </c>
      <c r="X44" s="267">
        <v>7.0000000000000007E-2</v>
      </c>
      <c r="Y44" s="48">
        <v>135.41999999999993</v>
      </c>
      <c r="Z44" s="48">
        <v>112.62000000000006</v>
      </c>
      <c r="AA44" s="48">
        <v>17.900000000000013</v>
      </c>
      <c r="AB44" s="48">
        <v>265.94</v>
      </c>
      <c r="AD44" s="47"/>
      <c r="AE44" s="104"/>
      <c r="AF44" s="198"/>
      <c r="AG44" s="193"/>
      <c r="AH44" s="194"/>
      <c r="AI44" s="193"/>
      <c r="AJ44" s="194"/>
      <c r="AK44" s="193"/>
      <c r="AL44" s="194"/>
      <c r="AM44" s="193"/>
      <c r="AN44" s="194"/>
    </row>
    <row r="45" spans="1:40" s="31" customFormat="1" ht="15" customHeight="1" x14ac:dyDescent="0.25">
      <c r="A45" s="192"/>
      <c r="B45" s="192"/>
      <c r="C45" s="193"/>
      <c r="D45" s="193"/>
      <c r="E45" s="193"/>
      <c r="F45" s="193"/>
      <c r="G45" s="192"/>
      <c r="H45" s="192"/>
      <c r="I45" s="192"/>
      <c r="J45" s="194"/>
      <c r="K45" s="194"/>
      <c r="L45" s="194"/>
      <c r="M45" s="195"/>
      <c r="O45" s="31" t="s">
        <v>41</v>
      </c>
      <c r="P45" s="48">
        <f t="shared" si="4"/>
        <v>0</v>
      </c>
      <c r="Q45" s="48">
        <f t="shared" si="5"/>
        <v>0</v>
      </c>
      <c r="R45" s="48">
        <f t="shared" si="6"/>
        <v>0</v>
      </c>
      <c r="S45" s="48">
        <f t="shared" si="7"/>
        <v>0</v>
      </c>
      <c r="U45" s="31" t="s">
        <v>41</v>
      </c>
      <c r="V45" s="267">
        <v>0.46</v>
      </c>
      <c r="W45" s="267">
        <v>0.48</v>
      </c>
      <c r="X45" s="267">
        <v>0.06</v>
      </c>
      <c r="Y45" s="48">
        <v>134.28</v>
      </c>
      <c r="Z45" s="48">
        <v>142.98999999999998</v>
      </c>
      <c r="AA45" s="48">
        <v>18.57</v>
      </c>
      <c r="AB45" s="48">
        <v>295.83999999999997</v>
      </c>
      <c r="AD45" s="47"/>
      <c r="AE45" s="104"/>
      <c r="AF45" s="198"/>
      <c r="AG45" s="193"/>
      <c r="AH45" s="194"/>
      <c r="AI45" s="193"/>
      <c r="AJ45" s="194"/>
      <c r="AK45" s="193"/>
      <c r="AL45" s="194"/>
      <c r="AM45" s="193"/>
      <c r="AN45" s="194"/>
    </row>
    <row r="46" spans="1:40" s="31" customFormat="1" ht="15" customHeight="1" x14ac:dyDescent="0.25">
      <c r="A46" s="192"/>
      <c r="B46" s="192"/>
      <c r="C46" s="193"/>
      <c r="D46" s="193"/>
      <c r="E46" s="193"/>
      <c r="F46" s="193"/>
      <c r="G46" s="192"/>
      <c r="H46" s="192"/>
      <c r="I46" s="192"/>
      <c r="J46" s="194"/>
      <c r="K46" s="194"/>
      <c r="L46" s="194"/>
      <c r="M46" s="195"/>
      <c r="O46" s="31" t="s">
        <v>42</v>
      </c>
      <c r="P46" s="48">
        <f t="shared" si="4"/>
        <v>0</v>
      </c>
      <c r="Q46" s="48">
        <f t="shared" si="5"/>
        <v>0</v>
      </c>
      <c r="R46" s="48">
        <f t="shared" si="6"/>
        <v>0</v>
      </c>
      <c r="S46" s="48">
        <f t="shared" si="7"/>
        <v>0</v>
      </c>
      <c r="U46" s="31" t="s">
        <v>42</v>
      </c>
      <c r="V46" s="267">
        <v>0.59</v>
      </c>
      <c r="W46" s="267">
        <v>0.39</v>
      </c>
      <c r="X46" s="267">
        <v>0.02</v>
      </c>
      <c r="Y46" s="48">
        <v>59.74</v>
      </c>
      <c r="Z46" s="48">
        <v>38.600000000000023</v>
      </c>
      <c r="AA46" s="48">
        <v>1.89</v>
      </c>
      <c r="AB46" s="48">
        <v>100.23000000000003</v>
      </c>
      <c r="AD46" s="47"/>
      <c r="AE46" s="104"/>
      <c r="AF46" s="198"/>
      <c r="AG46" s="193"/>
      <c r="AH46" s="194"/>
      <c r="AI46" s="193"/>
      <c r="AJ46" s="194"/>
      <c r="AK46" s="193"/>
      <c r="AL46" s="194"/>
      <c r="AM46" s="193"/>
      <c r="AN46" s="194"/>
    </row>
    <row r="47" spans="1:40" s="31" customFormat="1" ht="15" customHeight="1" x14ac:dyDescent="0.25">
      <c r="A47" s="192"/>
      <c r="B47" s="192"/>
      <c r="C47" s="193"/>
      <c r="D47" s="193"/>
      <c r="E47" s="193"/>
      <c r="F47" s="193"/>
      <c r="G47" s="192"/>
      <c r="H47" s="192"/>
      <c r="I47" s="192"/>
      <c r="J47" s="197"/>
      <c r="K47" s="197"/>
      <c r="L47" s="196"/>
      <c r="M47" s="195"/>
      <c r="O47" s="31" t="s">
        <v>43</v>
      </c>
      <c r="P47" s="48">
        <f t="shared" si="4"/>
        <v>0</v>
      </c>
      <c r="Q47" s="48">
        <f t="shared" si="5"/>
        <v>0</v>
      </c>
      <c r="R47" s="48">
        <f t="shared" si="6"/>
        <v>0</v>
      </c>
      <c r="S47" s="48">
        <f t="shared" si="7"/>
        <v>0</v>
      </c>
      <c r="U47" s="31" t="s">
        <v>43</v>
      </c>
      <c r="V47" s="267">
        <v>0.49</v>
      </c>
      <c r="W47" s="267">
        <v>0.48</v>
      </c>
      <c r="X47" s="267">
        <v>0.03</v>
      </c>
      <c r="Y47" s="48">
        <v>72.880000000000024</v>
      </c>
      <c r="Z47" s="48">
        <v>69.31</v>
      </c>
      <c r="AA47" s="48">
        <v>4.83</v>
      </c>
      <c r="AB47" s="48">
        <v>147.02000000000004</v>
      </c>
      <c r="AD47" s="47"/>
      <c r="AE47" s="104"/>
      <c r="AF47" s="198"/>
      <c r="AG47" s="193"/>
      <c r="AH47" s="194"/>
      <c r="AI47" s="193"/>
      <c r="AJ47" s="194"/>
      <c r="AK47" s="193"/>
      <c r="AL47" s="194"/>
      <c r="AM47" s="193"/>
      <c r="AN47" s="194"/>
    </row>
    <row r="48" spans="1:40" s="31" customFormat="1" ht="15" customHeight="1" x14ac:dyDescent="0.25">
      <c r="A48" s="192"/>
      <c r="B48" s="192"/>
      <c r="C48" s="193"/>
      <c r="D48" s="193"/>
      <c r="E48" s="193"/>
      <c r="F48" s="193"/>
      <c r="G48" s="192"/>
      <c r="H48" s="192"/>
      <c r="I48" s="192"/>
      <c r="J48" s="194"/>
      <c r="K48" s="194"/>
      <c r="L48" s="194"/>
      <c r="M48" s="195"/>
      <c r="O48" s="31" t="s">
        <v>44</v>
      </c>
      <c r="P48" s="48">
        <f t="shared" si="4"/>
        <v>0</v>
      </c>
      <c r="Q48" s="48">
        <f t="shared" si="5"/>
        <v>0</v>
      </c>
      <c r="R48" s="48">
        <f t="shared" si="6"/>
        <v>0</v>
      </c>
      <c r="S48" s="48">
        <f t="shared" si="7"/>
        <v>0</v>
      </c>
      <c r="U48" s="31" t="s">
        <v>44</v>
      </c>
      <c r="V48" s="267">
        <v>0.75</v>
      </c>
      <c r="W48" s="267">
        <v>0.24</v>
      </c>
      <c r="X48" s="267">
        <v>0.01</v>
      </c>
      <c r="Y48" s="48">
        <v>41.079999999999991</v>
      </c>
      <c r="Z48" s="48">
        <v>12.990000000000002</v>
      </c>
      <c r="AA48" s="48">
        <v>0.71000000000000008</v>
      </c>
      <c r="AB48" s="48">
        <v>54.779999999999994</v>
      </c>
      <c r="AD48" s="47"/>
      <c r="AE48" s="104"/>
      <c r="AF48" s="198"/>
      <c r="AG48" s="193"/>
      <c r="AH48" s="194"/>
      <c r="AI48" s="193"/>
      <c r="AJ48" s="194"/>
      <c r="AK48" s="193"/>
      <c r="AL48" s="194"/>
      <c r="AM48" s="193"/>
      <c r="AN48" s="194"/>
    </row>
    <row r="49" spans="1:40" s="31" customFormat="1" ht="15" customHeight="1" x14ac:dyDescent="0.25">
      <c r="A49" s="192"/>
      <c r="B49" s="192"/>
      <c r="C49" s="193"/>
      <c r="D49" s="193"/>
      <c r="E49" s="193"/>
      <c r="F49" s="193"/>
      <c r="G49" s="192"/>
      <c r="H49" s="192"/>
      <c r="I49" s="192"/>
      <c r="J49" s="196"/>
      <c r="K49" s="196"/>
      <c r="L49" s="196"/>
      <c r="M49" s="195"/>
      <c r="O49" s="31" t="s">
        <v>45</v>
      </c>
      <c r="P49" s="48">
        <f t="shared" si="4"/>
        <v>0</v>
      </c>
      <c r="Q49" s="48">
        <f t="shared" si="5"/>
        <v>0</v>
      </c>
      <c r="R49" s="48">
        <f t="shared" si="6"/>
        <v>0</v>
      </c>
      <c r="S49" s="48">
        <f t="shared" si="7"/>
        <v>0</v>
      </c>
      <c r="U49" s="31" t="s">
        <v>45</v>
      </c>
      <c r="V49" s="267">
        <v>0.67</v>
      </c>
      <c r="W49" s="267">
        <v>0.32</v>
      </c>
      <c r="X49" s="267">
        <v>0.01</v>
      </c>
      <c r="Y49" s="48">
        <v>38.860000000000049</v>
      </c>
      <c r="Z49" s="48">
        <v>18.669999999999995</v>
      </c>
      <c r="AA49" s="48">
        <v>0.76</v>
      </c>
      <c r="AB49" s="48">
        <v>58.290000000000042</v>
      </c>
      <c r="AD49" s="47"/>
      <c r="AE49" s="104"/>
      <c r="AF49" s="198"/>
      <c r="AG49" s="193"/>
      <c r="AH49" s="194"/>
      <c r="AI49" s="193"/>
      <c r="AJ49" s="194"/>
      <c r="AK49" s="193"/>
      <c r="AL49" s="194"/>
      <c r="AM49" s="193"/>
      <c r="AN49" s="194"/>
    </row>
    <row r="50" spans="1:40" s="31" customFormat="1" ht="15" customHeight="1" x14ac:dyDescent="0.25">
      <c r="A50" s="192"/>
      <c r="B50" s="192"/>
      <c r="C50" s="193"/>
      <c r="D50" s="193"/>
      <c r="E50" s="193"/>
      <c r="F50" s="193"/>
      <c r="G50" s="192"/>
      <c r="H50" s="192"/>
      <c r="I50" s="192"/>
      <c r="J50" s="194"/>
      <c r="K50" s="194"/>
      <c r="L50" s="194"/>
      <c r="M50" s="195"/>
      <c r="O50" s="31" t="s">
        <v>46</v>
      </c>
      <c r="P50" s="48">
        <f t="shared" si="4"/>
        <v>0</v>
      </c>
      <c r="Q50" s="48">
        <f t="shared" si="5"/>
        <v>0</v>
      </c>
      <c r="R50" s="48">
        <f t="shared" si="6"/>
        <v>0</v>
      </c>
      <c r="S50" s="48">
        <f t="shared" si="7"/>
        <v>0</v>
      </c>
      <c r="U50" s="31" t="s">
        <v>46</v>
      </c>
      <c r="V50" s="267">
        <v>0.52</v>
      </c>
      <c r="W50" s="267">
        <v>0.44</v>
      </c>
      <c r="X50" s="267">
        <v>0.04</v>
      </c>
      <c r="Y50" s="48">
        <v>102.63000000000004</v>
      </c>
      <c r="Z50" s="48">
        <v>86.129999999999924</v>
      </c>
      <c r="AA50" s="48">
        <v>7.8099999999999987</v>
      </c>
      <c r="AB50" s="48">
        <v>196.56999999999996</v>
      </c>
      <c r="AD50" s="187"/>
      <c r="AE50" s="179"/>
      <c r="AF50" s="180"/>
      <c r="AG50" s="199"/>
      <c r="AH50" s="131"/>
      <c r="AI50" s="199"/>
      <c r="AJ50" s="131"/>
      <c r="AK50" s="199"/>
      <c r="AL50" s="131"/>
      <c r="AM50" s="199"/>
      <c r="AN50" s="131"/>
    </row>
    <row r="51" spans="1:40" s="31" customFormat="1" ht="15" customHeight="1" x14ac:dyDescent="0.25">
      <c r="A51" s="192"/>
      <c r="B51" s="202"/>
      <c r="C51" s="199"/>
      <c r="D51" s="199"/>
      <c r="E51" s="199"/>
      <c r="F51" s="199"/>
      <c r="G51" s="202"/>
      <c r="H51" s="202"/>
      <c r="I51" s="202"/>
      <c r="J51" s="131"/>
      <c r="K51" s="131"/>
      <c r="L51" s="131"/>
      <c r="M51" s="203"/>
      <c r="O51" s="31" t="s">
        <v>47</v>
      </c>
      <c r="P51" s="48">
        <f t="shared" si="4"/>
        <v>0</v>
      </c>
      <c r="Q51" s="48">
        <f t="shared" si="5"/>
        <v>0</v>
      </c>
      <c r="R51" s="48">
        <f t="shared" si="6"/>
        <v>0</v>
      </c>
      <c r="S51" s="48">
        <f t="shared" si="7"/>
        <v>0</v>
      </c>
      <c r="U51" s="31" t="s">
        <v>47</v>
      </c>
      <c r="V51" s="267">
        <v>0.69</v>
      </c>
      <c r="W51" s="267">
        <v>0.28999999999999998</v>
      </c>
      <c r="X51" s="267">
        <v>0.02</v>
      </c>
      <c r="Y51" s="48">
        <v>6.91</v>
      </c>
      <c r="Z51" s="48">
        <v>2.96</v>
      </c>
      <c r="AA51" s="48">
        <v>0.19</v>
      </c>
      <c r="AB51" s="48">
        <v>10.06</v>
      </c>
      <c r="AD51" s="187"/>
      <c r="AE51" s="179"/>
      <c r="AF51" s="180"/>
      <c r="AG51" s="199"/>
      <c r="AH51" s="131"/>
      <c r="AI51" s="199"/>
      <c r="AJ51" s="131"/>
      <c r="AK51" s="199"/>
      <c r="AL51" s="131"/>
      <c r="AM51" s="199"/>
      <c r="AN51" s="131"/>
    </row>
    <row r="52" spans="1:40" s="31" customFormat="1" ht="15" customHeight="1" x14ac:dyDescent="0.25">
      <c r="A52" s="192"/>
      <c r="B52" s="202"/>
      <c r="C52" s="199"/>
      <c r="D52" s="199"/>
      <c r="E52" s="199"/>
      <c r="F52" s="199"/>
      <c r="G52" s="202"/>
      <c r="H52" s="202"/>
      <c r="I52" s="202"/>
      <c r="J52" s="131"/>
      <c r="K52" s="131"/>
      <c r="L52" s="131"/>
      <c r="M52" s="203"/>
      <c r="O52" s="31" t="s">
        <v>48</v>
      </c>
      <c r="P52" s="48">
        <f t="shared" si="4"/>
        <v>0</v>
      </c>
      <c r="Q52" s="48">
        <f t="shared" si="5"/>
        <v>0</v>
      </c>
      <c r="R52" s="48">
        <f t="shared" si="6"/>
        <v>0</v>
      </c>
      <c r="S52" s="48">
        <f t="shared" si="7"/>
        <v>0</v>
      </c>
      <c r="U52" s="31" t="s">
        <v>48</v>
      </c>
      <c r="V52" s="267">
        <v>0.61</v>
      </c>
      <c r="W52" s="267">
        <v>0.36</v>
      </c>
      <c r="X52" s="267">
        <v>0.03</v>
      </c>
      <c r="Y52" s="48">
        <v>31.759999999999998</v>
      </c>
      <c r="Z52" s="48">
        <v>19.139999999999993</v>
      </c>
      <c r="AA52" s="48">
        <v>1.6099999999999999</v>
      </c>
      <c r="AB52" s="48">
        <v>52.509999999999991</v>
      </c>
      <c r="AD52" s="187"/>
      <c r="AE52" s="179"/>
      <c r="AF52" s="180"/>
      <c r="AG52" s="199"/>
      <c r="AH52" s="131"/>
      <c r="AI52" s="199"/>
      <c r="AJ52" s="131"/>
      <c r="AK52" s="199"/>
      <c r="AL52" s="131"/>
      <c r="AM52" s="199"/>
      <c r="AN52" s="131"/>
    </row>
    <row r="53" spans="1:40" s="31" customFormat="1" ht="15" customHeight="1" x14ac:dyDescent="0.25">
      <c r="A53" s="192"/>
      <c r="B53" s="202"/>
      <c r="C53" s="199"/>
      <c r="D53" s="199"/>
      <c r="E53" s="199"/>
      <c r="F53" s="199"/>
      <c r="G53" s="202"/>
      <c r="H53" s="202"/>
      <c r="I53" s="202"/>
      <c r="J53" s="131"/>
      <c r="K53" s="131"/>
      <c r="L53" s="131"/>
      <c r="M53" s="203"/>
      <c r="O53" s="31" t="s">
        <v>55</v>
      </c>
      <c r="P53" s="48">
        <f t="shared" si="4"/>
        <v>0</v>
      </c>
      <c r="Q53" s="48">
        <f t="shared" si="5"/>
        <v>0</v>
      </c>
      <c r="R53" s="48">
        <f t="shared" si="6"/>
        <v>0</v>
      </c>
      <c r="S53" s="48">
        <f t="shared" si="7"/>
        <v>0</v>
      </c>
      <c r="U53" s="31" t="s">
        <v>55</v>
      </c>
      <c r="V53" s="267">
        <v>0.62</v>
      </c>
      <c r="W53" s="267">
        <v>0.28999999999999998</v>
      </c>
      <c r="X53" s="267">
        <v>0.09</v>
      </c>
      <c r="Y53" s="48">
        <v>60.560000000000052</v>
      </c>
      <c r="Z53" s="48">
        <v>27.95999999999999</v>
      </c>
      <c r="AA53" s="48">
        <v>9.1900000000000048</v>
      </c>
      <c r="AB53" s="48">
        <v>97.710000000000036</v>
      </c>
      <c r="AD53" s="187"/>
      <c r="AE53" s="179"/>
      <c r="AF53" s="180"/>
      <c r="AG53" s="199"/>
      <c r="AH53" s="131"/>
      <c r="AI53" s="199"/>
      <c r="AJ53" s="131"/>
      <c r="AK53" s="199"/>
      <c r="AL53" s="131"/>
      <c r="AM53" s="199"/>
      <c r="AN53" s="131"/>
    </row>
    <row r="54" spans="1:40" s="31" customFormat="1" ht="15.75" customHeight="1" x14ac:dyDescent="0.25">
      <c r="A54" s="192"/>
      <c r="B54" s="202"/>
      <c r="C54" s="200"/>
      <c r="D54" s="200"/>
      <c r="E54" s="200"/>
      <c r="F54" s="200"/>
      <c r="G54" s="202"/>
      <c r="H54" s="202"/>
      <c r="I54" s="202"/>
      <c r="J54" s="201"/>
      <c r="K54" s="201"/>
      <c r="L54" s="201"/>
      <c r="M54" s="203"/>
      <c r="O54" s="31" t="s">
        <v>3</v>
      </c>
      <c r="P54" s="48">
        <f t="shared" si="4"/>
        <v>0</v>
      </c>
      <c r="Q54" s="48">
        <f t="shared" si="5"/>
        <v>0</v>
      </c>
      <c r="R54" s="48">
        <f t="shared" si="6"/>
        <v>0</v>
      </c>
      <c r="S54" s="48">
        <f t="shared" si="7"/>
        <v>0</v>
      </c>
      <c r="U54" s="31" t="s">
        <v>3</v>
      </c>
      <c r="V54" s="267">
        <v>0.54</v>
      </c>
      <c r="W54" s="267">
        <v>0.41</v>
      </c>
      <c r="X54" s="267">
        <v>0.05</v>
      </c>
      <c r="Y54" s="48">
        <v>1427.5600000000006</v>
      </c>
      <c r="Z54" s="48">
        <v>1078.5000000000002</v>
      </c>
      <c r="AA54" s="48">
        <v>130.63000000000002</v>
      </c>
      <c r="AB54" s="48">
        <v>2636.6900000000005</v>
      </c>
      <c r="AD54" s="187"/>
      <c r="AE54" s="179"/>
      <c r="AF54" s="179"/>
      <c r="AG54" s="200"/>
      <c r="AH54" s="201"/>
      <c r="AI54" s="200"/>
      <c r="AJ54" s="201"/>
      <c r="AK54" s="200"/>
      <c r="AL54" s="201"/>
      <c r="AM54" s="200"/>
      <c r="AN54" s="201"/>
    </row>
    <row r="55" spans="1:40" s="31" customFormat="1" x14ac:dyDescent="0.25">
      <c r="B55" s="144"/>
      <c r="C55" s="144"/>
      <c r="D55" s="144"/>
      <c r="E55" s="144"/>
      <c r="F55" s="144"/>
      <c r="G55" s="144"/>
      <c r="H55" s="144"/>
      <c r="I55" s="144"/>
      <c r="J55" s="144"/>
      <c r="K55" s="144"/>
      <c r="L55" s="144"/>
      <c r="M55" s="144"/>
      <c r="AD55" s="187"/>
      <c r="AE55" s="144"/>
      <c r="AF55" s="144"/>
      <c r="AG55" s="144"/>
      <c r="AH55" s="144"/>
      <c r="AI55" s="144"/>
      <c r="AJ55" s="144"/>
      <c r="AK55" s="144"/>
      <c r="AL55" s="144"/>
      <c r="AM55" s="144"/>
      <c r="AN55" s="144"/>
    </row>
    <row r="56" spans="1:40" s="31" customFormat="1" x14ac:dyDescent="0.25">
      <c r="B56" s="144"/>
      <c r="C56" s="144"/>
      <c r="D56" s="144"/>
      <c r="E56" s="144"/>
      <c r="F56" s="144"/>
      <c r="G56" s="144"/>
      <c r="H56" s="144"/>
      <c r="I56" s="144"/>
      <c r="J56" s="144"/>
      <c r="K56" s="144"/>
      <c r="L56" s="144"/>
      <c r="M56" s="144"/>
      <c r="AD56" s="187"/>
      <c r="AE56" s="144"/>
      <c r="AF56" s="144"/>
      <c r="AG56" s="144"/>
      <c r="AH56" s="144"/>
      <c r="AI56" s="144"/>
      <c r="AJ56" s="144"/>
      <c r="AK56" s="144"/>
      <c r="AL56" s="144"/>
      <c r="AM56" s="144"/>
      <c r="AN56" s="144"/>
    </row>
    <row r="57" spans="1:40" s="31" customFormat="1" ht="33.75" customHeight="1" x14ac:dyDescent="0.5">
      <c r="A57" s="53"/>
      <c r="O57" s="53" t="s">
        <v>82</v>
      </c>
      <c r="U57" s="53" t="s">
        <v>83</v>
      </c>
      <c r="AD57" s="47"/>
    </row>
    <row r="58" spans="1:40" s="31" customFormat="1" x14ac:dyDescent="0.25">
      <c r="AD58" s="47"/>
    </row>
    <row r="59" spans="1:40" s="31" customFormat="1" x14ac:dyDescent="0.25">
      <c r="AD59" s="47"/>
    </row>
    <row r="60" spans="1:40" s="31" customFormat="1" ht="15" customHeight="1" x14ac:dyDescent="0.25">
      <c r="A60" s="204"/>
      <c r="B60" s="204"/>
      <c r="C60" s="204"/>
      <c r="D60" s="204"/>
      <c r="E60" s="204"/>
      <c r="F60" s="204"/>
      <c r="G60" s="204"/>
      <c r="H60" s="204"/>
      <c r="I60" s="204"/>
      <c r="J60" s="204"/>
      <c r="K60" s="204"/>
      <c r="L60" s="204"/>
      <c r="M60" s="204"/>
      <c r="N60" s="54"/>
      <c r="O60" s="54" t="s">
        <v>72</v>
      </c>
      <c r="P60" s="54" t="s">
        <v>31</v>
      </c>
      <c r="Q60" s="54"/>
      <c r="R60" s="54"/>
      <c r="S60" s="54"/>
      <c r="T60" s="54"/>
      <c r="U60" s="54" t="s">
        <v>72</v>
      </c>
      <c r="V60" s="54" t="s">
        <v>31</v>
      </c>
      <c r="W60" s="54"/>
      <c r="X60" s="54"/>
      <c r="Y60" s="54"/>
      <c r="Z60" s="54"/>
      <c r="AA60" s="54"/>
      <c r="AB60" s="54"/>
      <c r="AD60" s="47"/>
    </row>
    <row r="61" spans="1:40" s="31" customFormat="1" ht="15.75" customHeight="1" thickBot="1" x14ac:dyDescent="0.3">
      <c r="A61" s="204"/>
      <c r="B61" s="204"/>
      <c r="C61" s="204"/>
      <c r="D61" s="204"/>
      <c r="E61" s="204"/>
      <c r="F61" s="204"/>
      <c r="G61" s="204"/>
      <c r="H61" s="204"/>
      <c r="I61" s="204"/>
      <c r="J61" s="204"/>
      <c r="K61" s="204"/>
      <c r="L61" s="204"/>
      <c r="M61" s="204"/>
      <c r="N61" s="54"/>
      <c r="O61" s="54"/>
      <c r="P61" s="54"/>
      <c r="Q61" s="54"/>
      <c r="R61" s="54"/>
      <c r="S61" s="54"/>
      <c r="T61" s="54"/>
      <c r="U61" s="54"/>
      <c r="V61" s="54"/>
      <c r="W61" s="54"/>
      <c r="X61" s="54"/>
      <c r="Y61" s="54"/>
      <c r="Z61" s="54"/>
      <c r="AA61" s="54"/>
      <c r="AB61" s="54"/>
      <c r="AD61" s="47"/>
    </row>
    <row r="62" spans="1:40" s="31" customFormat="1" ht="15.75" customHeight="1" thickTop="1" thickBot="1" x14ac:dyDescent="0.3">
      <c r="A62" s="204"/>
      <c r="B62" s="204"/>
      <c r="C62" s="204"/>
      <c r="D62" s="204"/>
      <c r="E62" s="204"/>
      <c r="F62" s="204"/>
      <c r="G62" s="204"/>
      <c r="H62" s="204"/>
      <c r="I62" s="204"/>
      <c r="J62" s="204"/>
      <c r="K62" s="204"/>
      <c r="L62" s="204"/>
      <c r="M62" s="204"/>
      <c r="N62" s="54"/>
      <c r="O62" s="55" t="s">
        <v>73</v>
      </c>
      <c r="P62" s="55" t="s">
        <v>74</v>
      </c>
      <c r="Q62" s="55"/>
      <c r="R62" s="55"/>
      <c r="S62" s="55"/>
      <c r="T62" s="54"/>
      <c r="U62" s="55" t="s">
        <v>75</v>
      </c>
      <c r="V62" s="55" t="s">
        <v>74</v>
      </c>
      <c r="W62" s="55"/>
      <c r="X62" s="55"/>
      <c r="Y62" s="54"/>
      <c r="Z62" s="54"/>
      <c r="AA62" s="54"/>
      <c r="AB62" s="54"/>
      <c r="AD62" s="47"/>
    </row>
    <row r="63" spans="1:40" s="31" customFormat="1" ht="15" customHeight="1" thickTop="1" x14ac:dyDescent="0.25">
      <c r="A63" s="204"/>
      <c r="B63" s="204"/>
      <c r="C63" s="204"/>
      <c r="D63" s="204"/>
      <c r="E63" s="204"/>
      <c r="F63" s="204"/>
      <c r="G63" s="204"/>
      <c r="H63" s="204"/>
      <c r="I63" s="204"/>
      <c r="J63" s="204"/>
      <c r="K63" s="204"/>
      <c r="L63" s="204"/>
      <c r="M63" s="204"/>
      <c r="N63" s="54"/>
      <c r="O63" s="55" t="s">
        <v>56</v>
      </c>
      <c r="P63" s="55" t="s">
        <v>0</v>
      </c>
      <c r="Q63" s="55" t="s">
        <v>1</v>
      </c>
      <c r="R63" s="55" t="s">
        <v>2</v>
      </c>
      <c r="S63" s="55" t="s">
        <v>3</v>
      </c>
      <c r="T63" s="54"/>
      <c r="U63" s="55" t="s">
        <v>56</v>
      </c>
      <c r="V63" s="55" t="s">
        <v>0</v>
      </c>
      <c r="W63" s="55" t="s">
        <v>1</v>
      </c>
      <c r="X63" s="55" t="s">
        <v>2</v>
      </c>
      <c r="Y63" s="55" t="s">
        <v>76</v>
      </c>
      <c r="Z63" s="55" t="s">
        <v>77</v>
      </c>
      <c r="AA63" s="55" t="s">
        <v>78</v>
      </c>
      <c r="AB63" s="55" t="s">
        <v>79</v>
      </c>
      <c r="AD63" s="47"/>
    </row>
    <row r="64" spans="1:40" s="31" customFormat="1" ht="15" customHeight="1" x14ac:dyDescent="0.25">
      <c r="C64" s="105"/>
      <c r="D64" s="105"/>
      <c r="E64" s="105"/>
      <c r="F64" s="105"/>
      <c r="J64" s="205"/>
      <c r="K64" s="205"/>
      <c r="L64" s="205"/>
      <c r="M64" s="47"/>
      <c r="O64" s="31" t="s">
        <v>33</v>
      </c>
      <c r="P64" s="48">
        <f>+C64</f>
        <v>0</v>
      </c>
      <c r="Q64" s="48">
        <f>+D64</f>
        <v>0</v>
      </c>
      <c r="R64" s="48">
        <f>+E64</f>
        <v>0</v>
      </c>
      <c r="S64" s="48">
        <f>+F64</f>
        <v>0</v>
      </c>
      <c r="U64" s="31" t="s">
        <v>33</v>
      </c>
      <c r="V64" s="267">
        <v>0.46</v>
      </c>
      <c r="W64" s="267">
        <v>0.48</v>
      </c>
      <c r="X64" s="267">
        <v>0.06</v>
      </c>
      <c r="Y64" s="48">
        <v>102.71999999999996</v>
      </c>
      <c r="Z64" s="48">
        <v>106.10999999999994</v>
      </c>
      <c r="AA64" s="48">
        <v>12.720000000000004</v>
      </c>
      <c r="AB64" s="48">
        <v>221.5499999999999</v>
      </c>
      <c r="AD64" s="47"/>
    </row>
    <row r="65" spans="3:30" s="31" customFormat="1" ht="15" customHeight="1" x14ac:dyDescent="0.25">
      <c r="C65" s="105"/>
      <c r="D65" s="105"/>
      <c r="E65" s="105"/>
      <c r="F65" s="105"/>
      <c r="J65" s="205"/>
      <c r="K65" s="205"/>
      <c r="L65" s="205"/>
      <c r="M65" s="47"/>
      <c r="O65" s="31" t="s">
        <v>34</v>
      </c>
      <c r="P65" s="48">
        <f t="shared" ref="P65:P83" si="8">+C65</f>
        <v>0</v>
      </c>
      <c r="Q65" s="48">
        <f t="shared" ref="Q65:Q83" si="9">+D65</f>
        <v>0</v>
      </c>
      <c r="R65" s="48">
        <f t="shared" ref="R65:R83" si="10">+E65</f>
        <v>0</v>
      </c>
      <c r="S65" s="48">
        <f t="shared" ref="S65:S83" si="11">+F65</f>
        <v>0</v>
      </c>
      <c r="U65" s="31" t="s">
        <v>34</v>
      </c>
      <c r="V65" s="267">
        <v>0.4</v>
      </c>
      <c r="W65" s="267">
        <v>0.55000000000000004</v>
      </c>
      <c r="X65" s="267">
        <v>0.05</v>
      </c>
      <c r="Y65" s="48">
        <v>56.589999999999996</v>
      </c>
      <c r="Z65" s="48">
        <v>77.460000000000036</v>
      </c>
      <c r="AA65" s="48">
        <v>6.61</v>
      </c>
      <c r="AB65" s="48">
        <v>140.66000000000005</v>
      </c>
      <c r="AD65" s="47"/>
    </row>
    <row r="66" spans="3:30" s="31" customFormat="1" ht="15" customHeight="1" x14ac:dyDescent="0.25">
      <c r="C66" s="105"/>
      <c r="D66" s="105"/>
      <c r="E66" s="105"/>
      <c r="F66" s="105"/>
      <c r="J66" s="205"/>
      <c r="K66" s="205"/>
      <c r="L66" s="205"/>
      <c r="M66" s="47"/>
      <c r="O66" s="31" t="s">
        <v>53</v>
      </c>
      <c r="P66" s="48">
        <f t="shared" si="8"/>
        <v>0</v>
      </c>
      <c r="Q66" s="48">
        <f t="shared" si="9"/>
        <v>0</v>
      </c>
      <c r="R66" s="48">
        <f t="shared" si="10"/>
        <v>0</v>
      </c>
      <c r="S66" s="48">
        <f t="shared" si="11"/>
        <v>0</v>
      </c>
      <c r="U66" s="31" t="s">
        <v>53</v>
      </c>
      <c r="V66" s="267">
        <v>0.47</v>
      </c>
      <c r="W66" s="267">
        <v>0.45</v>
      </c>
      <c r="X66" s="267">
        <v>0.08</v>
      </c>
      <c r="Y66" s="48">
        <v>37.889999999999979</v>
      </c>
      <c r="Z66" s="48">
        <v>35.610000000000021</v>
      </c>
      <c r="AA66" s="48">
        <v>6.3999999999999995</v>
      </c>
      <c r="AB66" s="48">
        <v>79.900000000000006</v>
      </c>
      <c r="AD66" s="47"/>
    </row>
    <row r="67" spans="3:30" s="31" customFormat="1" ht="15" customHeight="1" x14ac:dyDescent="0.25">
      <c r="C67" s="105"/>
      <c r="D67" s="105"/>
      <c r="E67" s="105"/>
      <c r="F67" s="105"/>
      <c r="J67" s="205"/>
      <c r="K67" s="205"/>
      <c r="L67" s="205"/>
      <c r="M67" s="47"/>
      <c r="O67" s="31" t="s">
        <v>54</v>
      </c>
      <c r="P67" s="48">
        <f t="shared" si="8"/>
        <v>0</v>
      </c>
      <c r="Q67" s="48">
        <f t="shared" si="9"/>
        <v>0</v>
      </c>
      <c r="R67" s="48">
        <f t="shared" si="10"/>
        <v>0</v>
      </c>
      <c r="S67" s="48">
        <f t="shared" si="11"/>
        <v>0</v>
      </c>
      <c r="U67" s="31" t="s">
        <v>54</v>
      </c>
      <c r="V67" s="267">
        <v>0.48</v>
      </c>
      <c r="W67" s="267">
        <v>0.41</v>
      </c>
      <c r="X67" s="267">
        <v>0.11</v>
      </c>
      <c r="Y67" s="48">
        <v>77.670000000000044</v>
      </c>
      <c r="Z67" s="48">
        <v>65.77000000000011</v>
      </c>
      <c r="AA67" s="48">
        <v>18.449999999999992</v>
      </c>
      <c r="AB67" s="48">
        <v>161.89000000000016</v>
      </c>
      <c r="AD67" s="47"/>
    </row>
    <row r="68" spans="3:30" s="31" customFormat="1" ht="15" customHeight="1" x14ac:dyDescent="0.25">
      <c r="C68" s="105"/>
      <c r="D68" s="105"/>
      <c r="E68" s="105"/>
      <c r="F68" s="105"/>
      <c r="J68" s="205"/>
      <c r="K68" s="205"/>
      <c r="L68" s="205"/>
      <c r="M68" s="47"/>
      <c r="O68" s="31" t="s">
        <v>35</v>
      </c>
      <c r="P68" s="48">
        <f t="shared" si="8"/>
        <v>0</v>
      </c>
      <c r="Q68" s="48">
        <f t="shared" si="9"/>
        <v>0</v>
      </c>
      <c r="R68" s="48">
        <f t="shared" si="10"/>
        <v>0</v>
      </c>
      <c r="S68" s="48">
        <f t="shared" si="11"/>
        <v>0</v>
      </c>
      <c r="U68" s="31" t="s">
        <v>35</v>
      </c>
      <c r="V68" s="267">
        <v>0.54</v>
      </c>
      <c r="W68" s="267">
        <v>0.35</v>
      </c>
      <c r="X68" s="267">
        <v>0.11</v>
      </c>
      <c r="Y68" s="48">
        <v>68.970000000000084</v>
      </c>
      <c r="Z68" s="48">
        <v>44.670000000000044</v>
      </c>
      <c r="AA68" s="48">
        <v>14.109999999999994</v>
      </c>
      <c r="AB68" s="48">
        <v>127.75000000000013</v>
      </c>
      <c r="AD68" s="47"/>
    </row>
    <row r="69" spans="3:30" s="31" customFormat="1" ht="15" customHeight="1" x14ac:dyDescent="0.25">
      <c r="C69" s="105"/>
      <c r="D69" s="105"/>
      <c r="E69" s="105"/>
      <c r="F69" s="105"/>
      <c r="J69" s="206"/>
      <c r="K69" s="207"/>
      <c r="L69" s="206"/>
      <c r="M69" s="47"/>
      <c r="O69" s="31" t="s">
        <v>36</v>
      </c>
      <c r="P69" s="48">
        <f t="shared" si="8"/>
        <v>0</v>
      </c>
      <c r="Q69" s="48">
        <f t="shared" si="9"/>
        <v>0</v>
      </c>
      <c r="R69" s="48">
        <f t="shared" si="10"/>
        <v>0</v>
      </c>
      <c r="S69" s="48">
        <f t="shared" si="11"/>
        <v>0</v>
      </c>
      <c r="U69" s="31" t="s">
        <v>36</v>
      </c>
      <c r="V69" s="267">
        <v>0.75</v>
      </c>
      <c r="W69" s="267">
        <v>0.23</v>
      </c>
      <c r="X69" s="267">
        <v>0.02</v>
      </c>
      <c r="Y69" s="48">
        <v>54.489999999999981</v>
      </c>
      <c r="Z69" s="48">
        <v>16.499999999999979</v>
      </c>
      <c r="AA69" s="48">
        <v>1.6400000000000003</v>
      </c>
      <c r="AB69" s="48">
        <v>72.629999999999953</v>
      </c>
      <c r="AD69" s="47"/>
    </row>
    <row r="70" spans="3:30" s="31" customFormat="1" ht="15" customHeight="1" x14ac:dyDescent="0.25">
      <c r="C70" s="105"/>
      <c r="D70" s="105"/>
      <c r="E70" s="105"/>
      <c r="F70" s="105"/>
      <c r="J70" s="205"/>
      <c r="K70" s="205"/>
      <c r="L70" s="205"/>
      <c r="M70" s="47"/>
      <c r="O70" s="31" t="s">
        <v>37</v>
      </c>
      <c r="P70" s="48">
        <f t="shared" si="8"/>
        <v>0</v>
      </c>
      <c r="Q70" s="48">
        <f t="shared" si="9"/>
        <v>0</v>
      </c>
      <c r="R70" s="48">
        <f t="shared" si="10"/>
        <v>0</v>
      </c>
      <c r="S70" s="48">
        <f t="shared" si="11"/>
        <v>0</v>
      </c>
      <c r="U70" s="31" t="s">
        <v>37</v>
      </c>
      <c r="V70" s="267">
        <v>0.66</v>
      </c>
      <c r="W70" s="267">
        <v>0.25</v>
      </c>
      <c r="X70" s="267">
        <v>0.09</v>
      </c>
      <c r="Y70" s="48">
        <v>89.459999999999923</v>
      </c>
      <c r="Z70" s="48">
        <v>32.889999999999972</v>
      </c>
      <c r="AA70" s="48">
        <v>12.460000000000008</v>
      </c>
      <c r="AB70" s="48">
        <v>134.80999999999989</v>
      </c>
      <c r="AD70" s="47"/>
    </row>
    <row r="71" spans="3:30" s="31" customFormat="1" ht="15" customHeight="1" x14ac:dyDescent="0.25">
      <c r="C71" s="105"/>
      <c r="D71" s="105"/>
      <c r="E71" s="105"/>
      <c r="F71" s="105"/>
      <c r="J71" s="205"/>
      <c r="K71" s="205"/>
      <c r="L71" s="205"/>
      <c r="M71" s="47"/>
      <c r="O71" s="31" t="s">
        <v>38</v>
      </c>
      <c r="P71" s="48">
        <f t="shared" si="8"/>
        <v>0</v>
      </c>
      <c r="Q71" s="48">
        <f t="shared" si="9"/>
        <v>0</v>
      </c>
      <c r="R71" s="48">
        <f t="shared" si="10"/>
        <v>0</v>
      </c>
      <c r="S71" s="48">
        <f t="shared" si="11"/>
        <v>0</v>
      </c>
      <c r="U71" s="31" t="s">
        <v>38</v>
      </c>
      <c r="V71" s="267">
        <v>0.68</v>
      </c>
      <c r="W71" s="267">
        <v>0.27</v>
      </c>
      <c r="X71" s="267">
        <v>0.05</v>
      </c>
      <c r="Y71" s="48">
        <v>217.86000000000061</v>
      </c>
      <c r="Z71" s="48">
        <v>85.029999999999973</v>
      </c>
      <c r="AA71" s="48">
        <v>16.75</v>
      </c>
      <c r="AB71" s="48">
        <v>319.64000000000055</v>
      </c>
      <c r="AD71" s="47"/>
    </row>
    <row r="72" spans="3:30" s="31" customFormat="1" ht="15" customHeight="1" x14ac:dyDescent="0.25">
      <c r="C72" s="105"/>
      <c r="D72" s="105"/>
      <c r="E72" s="105"/>
      <c r="F72" s="105"/>
      <c r="J72" s="208"/>
      <c r="K72" s="209"/>
      <c r="L72" s="208"/>
      <c r="M72" s="47"/>
      <c r="O72" s="31" t="s">
        <v>39</v>
      </c>
      <c r="P72" s="48">
        <f t="shared" si="8"/>
        <v>0</v>
      </c>
      <c r="Q72" s="48">
        <f t="shared" si="9"/>
        <v>0</v>
      </c>
      <c r="R72" s="48">
        <f t="shared" si="10"/>
        <v>0</v>
      </c>
      <c r="S72" s="48">
        <f t="shared" si="11"/>
        <v>0</v>
      </c>
      <c r="U72" s="31" t="s">
        <v>39</v>
      </c>
      <c r="V72" s="267">
        <v>0.5</v>
      </c>
      <c r="W72" s="267">
        <v>0.4</v>
      </c>
      <c r="X72" s="267">
        <v>0.1</v>
      </c>
      <c r="Y72" s="48">
        <v>114.47999999999996</v>
      </c>
      <c r="Z72" s="48">
        <v>90.689999999999927</v>
      </c>
      <c r="AA72" s="48">
        <v>23.95000000000001</v>
      </c>
      <c r="AB72" s="48">
        <v>229.11999999999992</v>
      </c>
      <c r="AD72" s="47"/>
    </row>
    <row r="73" spans="3:30" s="31" customFormat="1" ht="15" customHeight="1" x14ac:dyDescent="0.25">
      <c r="C73" s="105"/>
      <c r="D73" s="105"/>
      <c r="E73" s="105"/>
      <c r="F73" s="105"/>
      <c r="J73" s="205"/>
      <c r="K73" s="205"/>
      <c r="L73" s="205"/>
      <c r="M73" s="47"/>
      <c r="O73" s="31" t="s">
        <v>40</v>
      </c>
      <c r="P73" s="48">
        <f t="shared" si="8"/>
        <v>0</v>
      </c>
      <c r="Q73" s="48">
        <f t="shared" si="9"/>
        <v>0</v>
      </c>
      <c r="R73" s="48">
        <f t="shared" si="10"/>
        <v>0</v>
      </c>
      <c r="S73" s="48">
        <f t="shared" si="11"/>
        <v>0</v>
      </c>
      <c r="U73" s="31" t="s">
        <v>40</v>
      </c>
      <c r="V73" s="267">
        <v>0.49</v>
      </c>
      <c r="W73" s="267">
        <v>0.42</v>
      </c>
      <c r="X73" s="267">
        <v>0.09</v>
      </c>
      <c r="Y73" s="48">
        <v>165.16000000000011</v>
      </c>
      <c r="Z73" s="48">
        <v>139.33999999999978</v>
      </c>
      <c r="AA73" s="48">
        <v>30.359999999999978</v>
      </c>
      <c r="AB73" s="48">
        <v>334.85999999999984</v>
      </c>
      <c r="AD73" s="47"/>
    </row>
    <row r="74" spans="3:30" s="31" customFormat="1" ht="15" customHeight="1" x14ac:dyDescent="0.25">
      <c r="C74" s="105"/>
      <c r="D74" s="105"/>
      <c r="E74" s="105"/>
      <c r="F74" s="105"/>
      <c r="J74" s="205"/>
      <c r="K74" s="205"/>
      <c r="L74" s="205"/>
      <c r="M74" s="47"/>
      <c r="O74" s="31" t="s">
        <v>41</v>
      </c>
      <c r="P74" s="48">
        <f t="shared" si="8"/>
        <v>0</v>
      </c>
      <c r="Q74" s="48">
        <f t="shared" si="9"/>
        <v>0</v>
      </c>
      <c r="R74" s="48">
        <f t="shared" si="10"/>
        <v>0</v>
      </c>
      <c r="S74" s="48">
        <f t="shared" si="11"/>
        <v>0</v>
      </c>
      <c r="U74" s="31" t="s">
        <v>41</v>
      </c>
      <c r="V74" s="267">
        <v>0.54</v>
      </c>
      <c r="W74" s="267">
        <v>0.38</v>
      </c>
      <c r="X74" s="267">
        <v>0.08</v>
      </c>
      <c r="Y74" s="48">
        <v>173.17000000000036</v>
      </c>
      <c r="Z74" s="48">
        <v>119.90999999999985</v>
      </c>
      <c r="AA74" s="48">
        <v>26.809999999999981</v>
      </c>
      <c r="AB74" s="48">
        <v>319.89000000000021</v>
      </c>
      <c r="AD74" s="47"/>
    </row>
    <row r="75" spans="3:30" s="31" customFormat="1" ht="15" customHeight="1" x14ac:dyDescent="0.25">
      <c r="C75" s="105"/>
      <c r="D75" s="105"/>
      <c r="E75" s="105"/>
      <c r="F75" s="105"/>
      <c r="J75" s="205"/>
      <c r="K75" s="205"/>
      <c r="L75" s="205"/>
      <c r="M75" s="47"/>
      <c r="O75" s="31" t="s">
        <v>42</v>
      </c>
      <c r="P75" s="48">
        <f t="shared" si="8"/>
        <v>0</v>
      </c>
      <c r="Q75" s="48">
        <f t="shared" si="9"/>
        <v>0</v>
      </c>
      <c r="R75" s="48">
        <f t="shared" si="10"/>
        <v>0</v>
      </c>
      <c r="S75" s="48">
        <f t="shared" si="11"/>
        <v>0</v>
      </c>
      <c r="U75" s="31" t="s">
        <v>42</v>
      </c>
      <c r="V75" s="267">
        <v>0.56000000000000005</v>
      </c>
      <c r="W75" s="267">
        <v>0.36</v>
      </c>
      <c r="X75" s="267">
        <v>0.08</v>
      </c>
      <c r="Y75" s="48">
        <v>91.569999999999936</v>
      </c>
      <c r="Z75" s="48">
        <v>59.869999999999976</v>
      </c>
      <c r="AA75" s="48">
        <v>13.549999999999999</v>
      </c>
      <c r="AB75" s="48">
        <v>164.98999999999992</v>
      </c>
      <c r="AD75" s="47"/>
    </row>
    <row r="76" spans="3:30" s="31" customFormat="1" ht="15" customHeight="1" x14ac:dyDescent="0.25">
      <c r="C76" s="105"/>
      <c r="D76" s="105"/>
      <c r="E76" s="105"/>
      <c r="F76" s="105"/>
      <c r="J76" s="205"/>
      <c r="K76" s="205"/>
      <c r="L76" s="205"/>
      <c r="M76" s="47"/>
      <c r="O76" s="31" t="s">
        <v>43</v>
      </c>
      <c r="P76" s="48">
        <f t="shared" si="8"/>
        <v>0</v>
      </c>
      <c r="Q76" s="48">
        <f t="shared" si="9"/>
        <v>0</v>
      </c>
      <c r="R76" s="48">
        <f t="shared" si="10"/>
        <v>0</v>
      </c>
      <c r="S76" s="48">
        <f t="shared" si="11"/>
        <v>0</v>
      </c>
      <c r="U76" s="31" t="s">
        <v>43</v>
      </c>
      <c r="V76" s="267">
        <v>0.48</v>
      </c>
      <c r="W76" s="267">
        <v>0.47</v>
      </c>
      <c r="X76" s="267">
        <v>0.05</v>
      </c>
      <c r="Y76" s="48">
        <v>85.889999999999915</v>
      </c>
      <c r="Z76" s="48">
        <v>84.020000000000053</v>
      </c>
      <c r="AA76" s="48">
        <v>8.0699999999999985</v>
      </c>
      <c r="AB76" s="48">
        <v>177.97999999999996</v>
      </c>
      <c r="AD76" s="47"/>
    </row>
    <row r="77" spans="3:30" s="31" customFormat="1" ht="15" customHeight="1" x14ac:dyDescent="0.25">
      <c r="C77" s="105"/>
      <c r="D77" s="105"/>
      <c r="E77" s="105"/>
      <c r="F77" s="105"/>
      <c r="J77" s="205"/>
      <c r="K77" s="205"/>
      <c r="L77" s="205"/>
      <c r="M77" s="47"/>
      <c r="O77" s="31" t="s">
        <v>44</v>
      </c>
      <c r="P77" s="48">
        <f t="shared" si="8"/>
        <v>0</v>
      </c>
      <c r="Q77" s="48">
        <f t="shared" si="9"/>
        <v>0</v>
      </c>
      <c r="R77" s="48">
        <f t="shared" si="10"/>
        <v>0</v>
      </c>
      <c r="S77" s="48">
        <f t="shared" si="11"/>
        <v>0</v>
      </c>
      <c r="U77" s="31" t="s">
        <v>44</v>
      </c>
      <c r="V77" s="267">
        <v>0.49</v>
      </c>
      <c r="W77" s="267">
        <v>0.46</v>
      </c>
      <c r="X77" s="267">
        <v>0.05</v>
      </c>
      <c r="Y77" s="48">
        <v>53.659999999999975</v>
      </c>
      <c r="Z77" s="48">
        <v>50.069999999999951</v>
      </c>
      <c r="AA77" s="48">
        <v>5.6099999999999994</v>
      </c>
      <c r="AB77" s="48">
        <v>109.33999999999993</v>
      </c>
      <c r="AD77" s="47"/>
    </row>
    <row r="78" spans="3:30" s="31" customFormat="1" ht="15" customHeight="1" x14ac:dyDescent="0.25">
      <c r="C78" s="105"/>
      <c r="D78" s="105"/>
      <c r="E78" s="105"/>
      <c r="F78" s="105"/>
      <c r="J78" s="205"/>
      <c r="K78" s="205"/>
      <c r="L78" s="205"/>
      <c r="M78" s="47"/>
      <c r="O78" s="31" t="s">
        <v>45</v>
      </c>
      <c r="P78" s="48">
        <f t="shared" si="8"/>
        <v>0</v>
      </c>
      <c r="Q78" s="48">
        <f t="shared" si="9"/>
        <v>0</v>
      </c>
      <c r="R78" s="48">
        <f t="shared" si="10"/>
        <v>0</v>
      </c>
      <c r="S78" s="48">
        <f t="shared" si="11"/>
        <v>0</v>
      </c>
      <c r="U78" s="31" t="s">
        <v>45</v>
      </c>
      <c r="V78" s="267">
        <v>0.64</v>
      </c>
      <c r="W78" s="267">
        <v>0.34</v>
      </c>
      <c r="X78" s="267">
        <v>0.02</v>
      </c>
      <c r="Y78" s="48">
        <v>45.630000000000017</v>
      </c>
      <c r="Z78" s="48">
        <v>24.61</v>
      </c>
      <c r="AA78" s="48">
        <v>1.6700000000000006</v>
      </c>
      <c r="AB78" s="48">
        <v>71.910000000000011</v>
      </c>
      <c r="AD78" s="47"/>
    </row>
    <row r="79" spans="3:30" s="31" customFormat="1" ht="15" customHeight="1" x14ac:dyDescent="0.25">
      <c r="C79" s="105"/>
      <c r="D79" s="105"/>
      <c r="E79" s="105"/>
      <c r="F79" s="105"/>
      <c r="J79" s="205"/>
      <c r="K79" s="205"/>
      <c r="L79" s="205"/>
      <c r="M79" s="47"/>
      <c r="O79" s="31" t="s">
        <v>46</v>
      </c>
      <c r="P79" s="48">
        <f t="shared" si="8"/>
        <v>0</v>
      </c>
      <c r="Q79" s="48">
        <f t="shared" si="9"/>
        <v>0</v>
      </c>
      <c r="R79" s="48">
        <f t="shared" si="10"/>
        <v>0</v>
      </c>
      <c r="S79" s="48">
        <f t="shared" si="11"/>
        <v>0</v>
      </c>
      <c r="U79" s="31" t="s">
        <v>46</v>
      </c>
      <c r="V79" s="267">
        <v>0.56999999999999995</v>
      </c>
      <c r="W79" s="267">
        <v>0.38</v>
      </c>
      <c r="X79" s="267">
        <v>0.05</v>
      </c>
      <c r="Y79" s="48">
        <v>103.68999999999998</v>
      </c>
      <c r="Z79" s="48">
        <v>70.430000000000021</v>
      </c>
      <c r="AA79" s="48">
        <v>8.6999999999999993</v>
      </c>
      <c r="AB79" s="48">
        <v>182.82</v>
      </c>
      <c r="AD79" s="47"/>
    </row>
    <row r="80" spans="3:30" s="31" customFormat="1" ht="15" customHeight="1" x14ac:dyDescent="0.25">
      <c r="C80" s="105"/>
      <c r="D80" s="105"/>
      <c r="E80" s="105"/>
      <c r="F80" s="105"/>
      <c r="J80" s="205"/>
      <c r="K80" s="205"/>
      <c r="L80" s="205"/>
      <c r="M80" s="47"/>
      <c r="O80" s="31" t="s">
        <v>47</v>
      </c>
      <c r="P80" s="48">
        <f t="shared" si="8"/>
        <v>0</v>
      </c>
      <c r="Q80" s="48">
        <f t="shared" si="9"/>
        <v>0</v>
      </c>
      <c r="R80" s="48">
        <f t="shared" si="10"/>
        <v>0</v>
      </c>
      <c r="S80" s="48">
        <f t="shared" si="11"/>
        <v>0</v>
      </c>
      <c r="U80" s="31" t="s">
        <v>47</v>
      </c>
      <c r="V80" s="267">
        <v>0.61</v>
      </c>
      <c r="W80" s="267">
        <v>0.34</v>
      </c>
      <c r="X80" s="267">
        <v>0.05</v>
      </c>
      <c r="Y80" s="48">
        <v>19.090000000000011</v>
      </c>
      <c r="Z80" s="48">
        <v>10.610000000000001</v>
      </c>
      <c r="AA80" s="48">
        <v>1.5500000000000003</v>
      </c>
      <c r="AB80" s="48">
        <v>31.250000000000011</v>
      </c>
      <c r="AD80" s="47"/>
    </row>
    <row r="81" spans="1:30" s="31" customFormat="1" ht="15" customHeight="1" x14ac:dyDescent="0.25">
      <c r="C81" s="105"/>
      <c r="D81" s="105"/>
      <c r="E81" s="105"/>
      <c r="F81" s="105"/>
      <c r="J81" s="205"/>
      <c r="K81" s="205"/>
      <c r="L81" s="205"/>
      <c r="M81" s="47"/>
      <c r="O81" s="31" t="s">
        <v>48</v>
      </c>
      <c r="P81" s="48">
        <f t="shared" si="8"/>
        <v>0</v>
      </c>
      <c r="Q81" s="48">
        <f t="shared" si="9"/>
        <v>0</v>
      </c>
      <c r="R81" s="48">
        <f t="shared" si="10"/>
        <v>0</v>
      </c>
      <c r="S81" s="48">
        <f t="shared" si="11"/>
        <v>0</v>
      </c>
      <c r="U81" s="31" t="s">
        <v>48</v>
      </c>
      <c r="V81" s="267">
        <v>0.54</v>
      </c>
      <c r="W81" s="267">
        <v>0.4</v>
      </c>
      <c r="X81" s="267">
        <v>0.06</v>
      </c>
      <c r="Y81" s="48">
        <v>85.57</v>
      </c>
      <c r="Z81" s="48">
        <v>64.209999999999951</v>
      </c>
      <c r="AA81" s="48">
        <v>9.2999999999999989</v>
      </c>
      <c r="AB81" s="48">
        <v>159.07999999999996</v>
      </c>
      <c r="AD81" s="47"/>
    </row>
    <row r="82" spans="1:30" s="31" customFormat="1" ht="15" customHeight="1" x14ac:dyDescent="0.25">
      <c r="C82" s="105"/>
      <c r="D82" s="105"/>
      <c r="E82" s="105"/>
      <c r="F82" s="105"/>
      <c r="J82" s="209"/>
      <c r="K82" s="208"/>
      <c r="L82" s="208"/>
      <c r="M82" s="47"/>
      <c r="O82" s="31" t="s">
        <v>55</v>
      </c>
      <c r="P82" s="48">
        <f t="shared" si="8"/>
        <v>0</v>
      </c>
      <c r="Q82" s="48">
        <f t="shared" si="9"/>
        <v>0</v>
      </c>
      <c r="R82" s="48">
        <f t="shared" si="10"/>
        <v>0</v>
      </c>
      <c r="S82" s="48">
        <f t="shared" si="11"/>
        <v>0</v>
      </c>
      <c r="U82" s="31" t="s">
        <v>55</v>
      </c>
      <c r="V82" s="267">
        <v>0.6</v>
      </c>
      <c r="W82" s="267">
        <v>0.35</v>
      </c>
      <c r="X82" s="267">
        <v>0.05</v>
      </c>
      <c r="Y82" s="48">
        <v>98.11999999999972</v>
      </c>
      <c r="Z82" s="48">
        <v>57.220000000000013</v>
      </c>
      <c r="AA82" s="48">
        <v>8.2299999999999986</v>
      </c>
      <c r="AB82" s="48">
        <v>163.56999999999974</v>
      </c>
      <c r="AD82" s="47"/>
    </row>
    <row r="83" spans="1:30" s="31" customFormat="1" ht="15" customHeight="1" x14ac:dyDescent="0.25">
      <c r="C83" s="106"/>
      <c r="D83" s="106"/>
      <c r="E83" s="106"/>
      <c r="F83" s="106"/>
      <c r="J83" s="210"/>
      <c r="K83" s="210"/>
      <c r="L83" s="210"/>
      <c r="M83" s="47"/>
      <c r="O83" s="31" t="s">
        <v>3</v>
      </c>
      <c r="P83" s="48">
        <f t="shared" si="8"/>
        <v>0</v>
      </c>
      <c r="Q83" s="48">
        <f t="shared" si="9"/>
        <v>0</v>
      </c>
      <c r="R83" s="48">
        <f t="shared" si="10"/>
        <v>0</v>
      </c>
      <c r="S83" s="48">
        <f t="shared" si="11"/>
        <v>0</v>
      </c>
      <c r="U83" s="31" t="s">
        <v>3</v>
      </c>
      <c r="V83" s="267">
        <v>0.54</v>
      </c>
      <c r="W83" s="267">
        <v>0.39</v>
      </c>
      <c r="X83" s="267">
        <v>7.0000000000000007E-2</v>
      </c>
      <c r="Y83" s="48">
        <v>1741.6800000000005</v>
      </c>
      <c r="Z83" s="48">
        <v>1235.0199999999998</v>
      </c>
      <c r="AA83" s="48">
        <v>226.93999999999994</v>
      </c>
      <c r="AB83" s="48">
        <v>3203.6400000000003</v>
      </c>
      <c r="AD83" s="47"/>
    </row>
    <row r="84" spans="1:30" s="31" customFormat="1" x14ac:dyDescent="0.25">
      <c r="AD84" s="47"/>
    </row>
    <row r="85" spans="1:30" s="31" customFormat="1" x14ac:dyDescent="0.25">
      <c r="AD85" s="47"/>
    </row>
    <row r="86" spans="1:30" s="31" customFormat="1" ht="33.75" customHeight="1" x14ac:dyDescent="0.5">
      <c r="A86" s="53"/>
      <c r="O86" s="53" t="s">
        <v>84</v>
      </c>
      <c r="U86" s="53" t="s">
        <v>85</v>
      </c>
      <c r="AD86" s="47"/>
    </row>
    <row r="87" spans="1:30" s="31" customFormat="1" x14ac:dyDescent="0.25">
      <c r="AD87" s="47"/>
    </row>
    <row r="88" spans="1:30" s="31" customFormat="1" x14ac:dyDescent="0.25">
      <c r="AD88" s="47"/>
    </row>
    <row r="89" spans="1:30" s="31" customFormat="1" ht="15" customHeight="1" x14ac:dyDescent="0.25">
      <c r="A89" s="204"/>
      <c r="B89" s="204"/>
      <c r="C89" s="204"/>
      <c r="D89" s="204"/>
      <c r="E89" s="204"/>
      <c r="F89" s="204"/>
      <c r="G89" s="204"/>
      <c r="H89" s="204"/>
      <c r="I89" s="204"/>
      <c r="J89" s="204"/>
      <c r="K89" s="204"/>
      <c r="L89" s="204"/>
      <c r="M89" s="204"/>
      <c r="N89" s="57"/>
      <c r="O89" s="57" t="s">
        <v>72</v>
      </c>
      <c r="P89" s="57" t="s">
        <v>32</v>
      </c>
      <c r="Q89" s="57"/>
      <c r="R89" s="57"/>
      <c r="S89" s="57"/>
      <c r="T89" s="57"/>
      <c r="U89" s="57" t="s">
        <v>72</v>
      </c>
      <c r="V89" s="57" t="s">
        <v>32</v>
      </c>
      <c r="W89" s="57"/>
      <c r="X89" s="57"/>
      <c r="Y89" s="57"/>
      <c r="Z89" s="57"/>
      <c r="AA89" s="57"/>
      <c r="AB89" s="57"/>
      <c r="AC89" s="57"/>
      <c r="AD89" s="47"/>
    </row>
    <row r="90" spans="1:30" s="31" customFormat="1" ht="15.75" customHeight="1" thickBot="1" x14ac:dyDescent="0.3">
      <c r="A90" s="204"/>
      <c r="B90" s="204"/>
      <c r="C90" s="204"/>
      <c r="D90" s="204"/>
      <c r="E90" s="204"/>
      <c r="F90" s="204"/>
      <c r="G90" s="204"/>
      <c r="H90" s="204"/>
      <c r="I90" s="204"/>
      <c r="J90" s="204"/>
      <c r="K90" s="204"/>
      <c r="L90" s="204"/>
      <c r="M90" s="204"/>
      <c r="N90" s="57"/>
      <c r="O90" s="57"/>
      <c r="P90" s="57"/>
      <c r="Q90" s="57"/>
      <c r="R90" s="57"/>
      <c r="S90" s="57"/>
      <c r="T90" s="57"/>
      <c r="U90" s="57"/>
      <c r="V90" s="57"/>
      <c r="W90" s="57"/>
      <c r="X90" s="57"/>
      <c r="Y90" s="57"/>
      <c r="Z90" s="57"/>
      <c r="AA90" s="57"/>
      <c r="AB90" s="57"/>
      <c r="AC90" s="57"/>
      <c r="AD90" s="47"/>
    </row>
    <row r="91" spans="1:30" s="31" customFormat="1" ht="15.75" customHeight="1" thickTop="1" thickBot="1" x14ac:dyDescent="0.3">
      <c r="A91" s="204"/>
      <c r="B91" s="204"/>
      <c r="C91" s="204"/>
      <c r="D91" s="204"/>
      <c r="E91" s="204"/>
      <c r="F91" s="204"/>
      <c r="G91" s="204"/>
      <c r="H91" s="204"/>
      <c r="I91" s="204"/>
      <c r="J91" s="204"/>
      <c r="K91" s="204"/>
      <c r="L91" s="204"/>
      <c r="M91" s="204"/>
      <c r="N91" s="57"/>
      <c r="O91" s="58" t="s">
        <v>73</v>
      </c>
      <c r="P91" s="58" t="s">
        <v>74</v>
      </c>
      <c r="Q91" s="58"/>
      <c r="R91" s="58"/>
      <c r="S91" s="58"/>
      <c r="T91" s="57"/>
      <c r="U91" s="58" t="s">
        <v>75</v>
      </c>
      <c r="V91" s="58" t="s">
        <v>74</v>
      </c>
      <c r="W91" s="58"/>
      <c r="X91" s="58"/>
      <c r="Y91" s="57"/>
      <c r="Z91" s="57"/>
      <c r="AA91" s="57"/>
      <c r="AB91" s="57"/>
      <c r="AC91" s="57"/>
      <c r="AD91" s="47"/>
    </row>
    <row r="92" spans="1:30" s="31" customFormat="1" ht="15" customHeight="1" thickTop="1" x14ac:dyDescent="0.25">
      <c r="A92" s="204"/>
      <c r="B92" s="204"/>
      <c r="C92" s="204"/>
      <c r="D92" s="204"/>
      <c r="E92" s="204"/>
      <c r="F92" s="204"/>
      <c r="G92" s="204"/>
      <c r="H92" s="204"/>
      <c r="I92" s="204"/>
      <c r="J92" s="204"/>
      <c r="K92" s="204"/>
      <c r="L92" s="204"/>
      <c r="M92" s="204"/>
      <c r="N92" s="57"/>
      <c r="O92" s="58" t="s">
        <v>56</v>
      </c>
      <c r="P92" s="58" t="s">
        <v>0</v>
      </c>
      <c r="Q92" s="58" t="s">
        <v>1</v>
      </c>
      <c r="R92" s="58" t="s">
        <v>2</v>
      </c>
      <c r="S92" s="58" t="s">
        <v>3</v>
      </c>
      <c r="T92" s="57"/>
      <c r="U92" s="58" t="s">
        <v>56</v>
      </c>
      <c r="V92" s="58" t="s">
        <v>0</v>
      </c>
      <c r="W92" s="58" t="s">
        <v>1</v>
      </c>
      <c r="X92" s="58" t="s">
        <v>2</v>
      </c>
      <c r="Y92" s="58" t="s">
        <v>76</v>
      </c>
      <c r="Z92" s="58" t="s">
        <v>77</v>
      </c>
      <c r="AA92" s="58" t="s">
        <v>78</v>
      </c>
      <c r="AB92" s="58" t="s">
        <v>79</v>
      </c>
      <c r="AC92" s="57"/>
      <c r="AD92" s="47"/>
    </row>
    <row r="93" spans="1:30" s="31" customFormat="1" ht="15" customHeight="1" x14ac:dyDescent="0.25">
      <c r="C93" s="89"/>
      <c r="D93" s="89"/>
      <c r="E93" s="89"/>
      <c r="F93" s="89"/>
      <c r="J93" s="212"/>
      <c r="K93" s="212"/>
      <c r="L93" s="212"/>
      <c r="M93" s="47"/>
      <c r="O93" s="31" t="s">
        <v>33</v>
      </c>
      <c r="P93" s="48">
        <f>+C93</f>
        <v>0</v>
      </c>
      <c r="Q93" s="48">
        <f>+D93</f>
        <v>0</v>
      </c>
      <c r="R93" s="48">
        <f>+E93</f>
        <v>0</v>
      </c>
      <c r="S93" s="48">
        <f>+F93</f>
        <v>0</v>
      </c>
      <c r="U93" s="31" t="s">
        <v>33</v>
      </c>
      <c r="V93" s="267">
        <v>0.32</v>
      </c>
      <c r="W93" s="267">
        <v>0.49</v>
      </c>
      <c r="X93" s="267">
        <v>0.19</v>
      </c>
      <c r="Y93" s="48">
        <v>138.3300000000003</v>
      </c>
      <c r="Z93" s="48">
        <v>212.45000000000016</v>
      </c>
      <c r="AA93" s="48">
        <v>83.67000000000003</v>
      </c>
      <c r="AB93" s="48">
        <v>434.45000000000044</v>
      </c>
      <c r="AD93" s="47"/>
    </row>
    <row r="94" spans="1:30" s="31" customFormat="1" ht="15" customHeight="1" x14ac:dyDescent="0.25">
      <c r="C94" s="89"/>
      <c r="D94" s="89"/>
      <c r="E94" s="89"/>
      <c r="F94" s="89"/>
      <c r="J94" s="212"/>
      <c r="K94" s="212"/>
      <c r="L94" s="212"/>
      <c r="M94" s="47"/>
      <c r="O94" s="31" t="s">
        <v>34</v>
      </c>
      <c r="P94" s="48">
        <f t="shared" ref="P94:P112" si="12">+C94</f>
        <v>0</v>
      </c>
      <c r="Q94" s="48">
        <f t="shared" ref="Q94:Q112" si="13">+D94</f>
        <v>0</v>
      </c>
      <c r="R94" s="48">
        <f t="shared" ref="R94:R112" si="14">+E94</f>
        <v>0</v>
      </c>
      <c r="S94" s="48">
        <f t="shared" ref="S94:S112" si="15">+F94</f>
        <v>0</v>
      </c>
      <c r="U94" s="31" t="s">
        <v>34</v>
      </c>
      <c r="V94" s="267">
        <v>0.39</v>
      </c>
      <c r="W94" s="267">
        <v>0.51</v>
      </c>
      <c r="X94" s="267">
        <v>0.1</v>
      </c>
      <c r="Y94" s="48">
        <v>58.300000000000026</v>
      </c>
      <c r="Z94" s="48">
        <v>77.130000000000067</v>
      </c>
      <c r="AA94" s="48">
        <v>15.479999999999999</v>
      </c>
      <c r="AB94" s="48">
        <v>150.91000000000008</v>
      </c>
      <c r="AD94" s="47"/>
    </row>
    <row r="95" spans="1:30" s="31" customFormat="1" ht="15" customHeight="1" x14ac:dyDescent="0.25">
      <c r="C95" s="89"/>
      <c r="D95" s="89"/>
      <c r="E95" s="89"/>
      <c r="F95" s="89"/>
      <c r="J95" s="212"/>
      <c r="K95" s="212"/>
      <c r="L95" s="212"/>
      <c r="M95" s="47"/>
      <c r="O95" s="31" t="s">
        <v>53</v>
      </c>
      <c r="P95" s="48">
        <f t="shared" si="12"/>
        <v>0</v>
      </c>
      <c r="Q95" s="48">
        <f t="shared" si="13"/>
        <v>0</v>
      </c>
      <c r="R95" s="48">
        <f t="shared" si="14"/>
        <v>0</v>
      </c>
      <c r="S95" s="48">
        <f t="shared" si="15"/>
        <v>0</v>
      </c>
      <c r="U95" s="31" t="s">
        <v>53</v>
      </c>
      <c r="V95" s="267">
        <v>0.4</v>
      </c>
      <c r="W95" s="267">
        <v>0.49</v>
      </c>
      <c r="X95" s="267">
        <v>0.11</v>
      </c>
      <c r="Y95" s="48">
        <v>36.160000000000011</v>
      </c>
      <c r="Z95" s="48">
        <v>43.480000000000025</v>
      </c>
      <c r="AA95" s="48">
        <v>10.109999999999998</v>
      </c>
      <c r="AB95" s="48">
        <v>89.750000000000043</v>
      </c>
      <c r="AD95" s="47"/>
    </row>
    <row r="96" spans="1:30" s="31" customFormat="1" ht="15" customHeight="1" x14ac:dyDescent="0.25">
      <c r="C96" s="89"/>
      <c r="D96" s="89"/>
      <c r="E96" s="89"/>
      <c r="F96" s="89"/>
      <c r="J96" s="212"/>
      <c r="K96" s="212"/>
      <c r="L96" s="212"/>
      <c r="M96" s="47"/>
      <c r="O96" s="31" t="s">
        <v>54</v>
      </c>
      <c r="P96" s="48">
        <f t="shared" si="12"/>
        <v>0</v>
      </c>
      <c r="Q96" s="48">
        <f t="shared" si="13"/>
        <v>0</v>
      </c>
      <c r="R96" s="48">
        <f t="shared" si="14"/>
        <v>0</v>
      </c>
      <c r="S96" s="48">
        <f t="shared" si="15"/>
        <v>0</v>
      </c>
      <c r="U96" s="31" t="s">
        <v>54</v>
      </c>
      <c r="V96" s="267">
        <v>0.42</v>
      </c>
      <c r="W96" s="267">
        <v>0.42</v>
      </c>
      <c r="X96" s="267">
        <v>0.16</v>
      </c>
      <c r="Y96" s="48">
        <v>136.46999999999997</v>
      </c>
      <c r="Z96" s="48">
        <v>133.49999999999969</v>
      </c>
      <c r="AA96" s="48">
        <v>50.690000000000069</v>
      </c>
      <c r="AB96" s="48">
        <v>320.65999999999974</v>
      </c>
      <c r="AD96" s="47"/>
    </row>
    <row r="97" spans="3:30" s="31" customFormat="1" ht="15" customHeight="1" x14ac:dyDescent="0.25">
      <c r="C97" s="89"/>
      <c r="D97" s="89"/>
      <c r="E97" s="89"/>
      <c r="F97" s="89"/>
      <c r="J97" s="212"/>
      <c r="K97" s="212"/>
      <c r="L97" s="212"/>
      <c r="M97" s="47"/>
      <c r="O97" s="31" t="s">
        <v>35</v>
      </c>
      <c r="P97" s="48">
        <f t="shared" si="12"/>
        <v>0</v>
      </c>
      <c r="Q97" s="48">
        <f t="shared" si="13"/>
        <v>0</v>
      </c>
      <c r="R97" s="48">
        <f t="shared" si="14"/>
        <v>0</v>
      </c>
      <c r="S97" s="48">
        <f t="shared" si="15"/>
        <v>0</v>
      </c>
      <c r="U97" s="31" t="s">
        <v>35</v>
      </c>
      <c r="V97" s="267">
        <v>0.23</v>
      </c>
      <c r="W97" s="267">
        <v>0.22</v>
      </c>
      <c r="X97" s="267">
        <v>0.55000000000000004</v>
      </c>
      <c r="Y97" s="48">
        <v>68.340000000000117</v>
      </c>
      <c r="Z97" s="48">
        <v>67.63000000000001</v>
      </c>
      <c r="AA97" s="48">
        <v>165.33000000000129</v>
      </c>
      <c r="AB97" s="48">
        <v>301.30000000000143</v>
      </c>
      <c r="AD97" s="47"/>
    </row>
    <row r="98" spans="3:30" s="31" customFormat="1" ht="15" customHeight="1" x14ac:dyDescent="0.25">
      <c r="C98" s="89"/>
      <c r="D98" s="89"/>
      <c r="E98" s="89"/>
      <c r="F98" s="89"/>
      <c r="J98" s="216"/>
      <c r="K98" s="191"/>
      <c r="L98" s="216"/>
      <c r="M98" s="47"/>
      <c r="O98" s="31" t="s">
        <v>36</v>
      </c>
      <c r="P98" s="48">
        <f t="shared" si="12"/>
        <v>0</v>
      </c>
      <c r="Q98" s="48">
        <f t="shared" si="13"/>
        <v>0</v>
      </c>
      <c r="R98" s="48">
        <f t="shared" si="14"/>
        <v>0</v>
      </c>
      <c r="S98" s="48">
        <f t="shared" si="15"/>
        <v>0</v>
      </c>
      <c r="U98" s="31" t="s">
        <v>36</v>
      </c>
      <c r="V98" s="267">
        <v>0.67</v>
      </c>
      <c r="W98" s="267">
        <v>0.27</v>
      </c>
      <c r="X98" s="267">
        <v>0.06</v>
      </c>
      <c r="Y98" s="48">
        <v>90.489999999999981</v>
      </c>
      <c r="Z98" s="48">
        <v>36.24</v>
      </c>
      <c r="AA98" s="48">
        <v>8.7999999999999989</v>
      </c>
      <c r="AB98" s="48">
        <v>135.53</v>
      </c>
      <c r="AD98" s="47"/>
    </row>
    <row r="99" spans="3:30" s="31" customFormat="1" ht="15" customHeight="1" x14ac:dyDescent="0.25">
      <c r="C99" s="89"/>
      <c r="D99" s="89"/>
      <c r="E99" s="89"/>
      <c r="F99" s="89"/>
      <c r="J99" s="212"/>
      <c r="K99" s="212"/>
      <c r="L99" s="212"/>
      <c r="M99" s="47"/>
      <c r="O99" s="31" t="s">
        <v>37</v>
      </c>
      <c r="P99" s="48">
        <f t="shared" si="12"/>
        <v>0</v>
      </c>
      <c r="Q99" s="48">
        <f t="shared" si="13"/>
        <v>0</v>
      </c>
      <c r="R99" s="48">
        <f t="shared" si="14"/>
        <v>0</v>
      </c>
      <c r="S99" s="48">
        <f t="shared" si="15"/>
        <v>0</v>
      </c>
      <c r="U99" s="31" t="s">
        <v>37</v>
      </c>
      <c r="V99" s="267">
        <v>0.47</v>
      </c>
      <c r="W99" s="267">
        <v>0.28999999999999998</v>
      </c>
      <c r="X99" s="267">
        <v>0.24</v>
      </c>
      <c r="Y99" s="48">
        <v>201.50000000000159</v>
      </c>
      <c r="Z99" s="48">
        <v>122.52999999999993</v>
      </c>
      <c r="AA99" s="48">
        <v>105.09000000000007</v>
      </c>
      <c r="AB99" s="48">
        <v>429.1200000000016</v>
      </c>
      <c r="AD99" s="47"/>
    </row>
    <row r="100" spans="3:30" s="31" customFormat="1" ht="15" customHeight="1" x14ac:dyDescent="0.25">
      <c r="C100" s="89"/>
      <c r="D100" s="89"/>
      <c r="E100" s="89"/>
      <c r="F100" s="89"/>
      <c r="J100" s="212"/>
      <c r="K100" s="212"/>
      <c r="L100" s="212"/>
      <c r="M100" s="47"/>
      <c r="O100" s="31" t="s">
        <v>38</v>
      </c>
      <c r="P100" s="48">
        <f t="shared" si="12"/>
        <v>0</v>
      </c>
      <c r="Q100" s="48">
        <f t="shared" si="13"/>
        <v>0</v>
      </c>
      <c r="R100" s="48">
        <f t="shared" si="14"/>
        <v>0</v>
      </c>
      <c r="S100" s="48">
        <f t="shared" si="15"/>
        <v>0</v>
      </c>
      <c r="U100" s="31" t="s">
        <v>38</v>
      </c>
      <c r="V100" s="267">
        <v>0.5</v>
      </c>
      <c r="W100" s="267">
        <v>0.28999999999999998</v>
      </c>
      <c r="X100" s="267">
        <v>0.21</v>
      </c>
      <c r="Y100" s="48">
        <v>386.05999999999744</v>
      </c>
      <c r="Z100" s="48">
        <v>229.33000000000101</v>
      </c>
      <c r="AA100" s="48">
        <v>164.98000000000059</v>
      </c>
      <c r="AB100" s="48">
        <v>780.3699999999991</v>
      </c>
      <c r="AD100" s="47"/>
    </row>
    <row r="101" spans="3:30" s="31" customFormat="1" ht="15" customHeight="1" x14ac:dyDescent="0.25">
      <c r="C101" s="89"/>
      <c r="D101" s="89"/>
      <c r="E101" s="89"/>
      <c r="F101" s="89"/>
      <c r="J101" s="212"/>
      <c r="K101" s="212"/>
      <c r="L101" s="212"/>
      <c r="M101" s="47"/>
      <c r="O101" s="31" t="s">
        <v>39</v>
      </c>
      <c r="P101" s="48">
        <f t="shared" si="12"/>
        <v>0</v>
      </c>
      <c r="Q101" s="48">
        <f t="shared" si="13"/>
        <v>0</v>
      </c>
      <c r="R101" s="48">
        <f t="shared" si="14"/>
        <v>0</v>
      </c>
      <c r="S101" s="48">
        <f t="shared" si="15"/>
        <v>0</v>
      </c>
      <c r="U101" s="31" t="s">
        <v>39</v>
      </c>
      <c r="V101" s="267">
        <v>0.42</v>
      </c>
      <c r="W101" s="267">
        <v>0.39</v>
      </c>
      <c r="X101" s="267">
        <v>0.19</v>
      </c>
      <c r="Y101" s="48">
        <v>112.73</v>
      </c>
      <c r="Z101" s="48">
        <v>106.90000000000002</v>
      </c>
      <c r="AA101" s="48">
        <v>50.95999999999998</v>
      </c>
      <c r="AB101" s="48">
        <v>270.59000000000003</v>
      </c>
      <c r="AD101" s="47"/>
    </row>
    <row r="102" spans="3:30" s="31" customFormat="1" ht="15" customHeight="1" x14ac:dyDescent="0.25">
      <c r="C102" s="89"/>
      <c r="D102" s="89"/>
      <c r="E102" s="89"/>
      <c r="F102" s="89"/>
      <c r="J102" s="212"/>
      <c r="K102" s="212"/>
      <c r="L102" s="212"/>
      <c r="M102" s="47"/>
      <c r="O102" s="31" t="s">
        <v>40</v>
      </c>
      <c r="P102" s="48">
        <f t="shared" si="12"/>
        <v>0</v>
      </c>
      <c r="Q102" s="48">
        <f t="shared" si="13"/>
        <v>0</v>
      </c>
      <c r="R102" s="48">
        <f t="shared" si="14"/>
        <v>0</v>
      </c>
      <c r="S102" s="48">
        <f t="shared" si="15"/>
        <v>0</v>
      </c>
      <c r="U102" s="31" t="s">
        <v>40</v>
      </c>
      <c r="V102" s="267">
        <v>0.43</v>
      </c>
      <c r="W102" s="267">
        <v>0.36</v>
      </c>
      <c r="X102" s="267">
        <v>0.21</v>
      </c>
      <c r="Y102" s="48">
        <v>252.63000000000136</v>
      </c>
      <c r="Z102" s="48">
        <v>209.69000000000162</v>
      </c>
      <c r="AA102" s="48">
        <v>125.24000000000019</v>
      </c>
      <c r="AB102" s="48">
        <v>587.56000000000324</v>
      </c>
      <c r="AD102" s="47"/>
    </row>
    <row r="103" spans="3:30" s="31" customFormat="1" ht="15" customHeight="1" x14ac:dyDescent="0.25">
      <c r="C103" s="89"/>
      <c r="D103" s="89"/>
      <c r="E103" s="89"/>
      <c r="F103" s="89"/>
      <c r="J103" s="212"/>
      <c r="K103" s="212"/>
      <c r="L103" s="212"/>
      <c r="M103" s="47"/>
      <c r="O103" s="31" t="s">
        <v>41</v>
      </c>
      <c r="P103" s="48">
        <f t="shared" si="12"/>
        <v>0</v>
      </c>
      <c r="Q103" s="48">
        <f t="shared" si="13"/>
        <v>0</v>
      </c>
      <c r="R103" s="48">
        <f t="shared" si="14"/>
        <v>0</v>
      </c>
      <c r="S103" s="48">
        <f t="shared" si="15"/>
        <v>0</v>
      </c>
      <c r="U103" s="31" t="s">
        <v>41</v>
      </c>
      <c r="V103" s="267">
        <v>0.39</v>
      </c>
      <c r="W103" s="267">
        <v>0.37</v>
      </c>
      <c r="X103" s="267">
        <v>0.24</v>
      </c>
      <c r="Y103" s="48">
        <v>323.68000000000109</v>
      </c>
      <c r="Z103" s="48">
        <v>313.36000000000041</v>
      </c>
      <c r="AA103" s="48">
        <v>198.88000000000153</v>
      </c>
      <c r="AB103" s="48">
        <v>835.92000000000303</v>
      </c>
      <c r="AD103" s="47"/>
    </row>
    <row r="104" spans="3:30" s="31" customFormat="1" ht="15" customHeight="1" x14ac:dyDescent="0.25">
      <c r="C104" s="89"/>
      <c r="D104" s="89"/>
      <c r="E104" s="89"/>
      <c r="F104" s="89"/>
      <c r="J104" s="212"/>
      <c r="K104" s="212"/>
      <c r="L104" s="212"/>
      <c r="M104" s="47"/>
      <c r="O104" s="31" t="s">
        <v>42</v>
      </c>
      <c r="P104" s="48">
        <f t="shared" si="12"/>
        <v>0</v>
      </c>
      <c r="Q104" s="48">
        <f t="shared" si="13"/>
        <v>0</v>
      </c>
      <c r="R104" s="48">
        <f t="shared" si="14"/>
        <v>0</v>
      </c>
      <c r="S104" s="48">
        <f t="shared" si="15"/>
        <v>0</v>
      </c>
      <c r="U104" s="31" t="s">
        <v>42</v>
      </c>
      <c r="V104" s="267">
        <v>0.47</v>
      </c>
      <c r="W104" s="267">
        <v>0.43</v>
      </c>
      <c r="X104" s="267">
        <v>0.1</v>
      </c>
      <c r="Y104" s="48">
        <v>94.980000000000032</v>
      </c>
      <c r="Z104" s="48">
        <v>85.350000000000037</v>
      </c>
      <c r="AA104" s="48">
        <v>19.909999999999993</v>
      </c>
      <c r="AB104" s="48">
        <v>200.24000000000007</v>
      </c>
      <c r="AD104" s="47"/>
    </row>
    <row r="105" spans="3:30" s="31" customFormat="1" ht="15" customHeight="1" x14ac:dyDescent="0.25">
      <c r="C105" s="89"/>
      <c r="D105" s="89"/>
      <c r="E105" s="89"/>
      <c r="F105" s="89"/>
      <c r="J105" s="212"/>
      <c r="K105" s="212"/>
      <c r="L105" s="212"/>
      <c r="M105" s="47"/>
      <c r="O105" s="31" t="s">
        <v>43</v>
      </c>
      <c r="P105" s="48">
        <f t="shared" si="12"/>
        <v>0</v>
      </c>
      <c r="Q105" s="48">
        <f t="shared" si="13"/>
        <v>0</v>
      </c>
      <c r="R105" s="48">
        <f t="shared" si="14"/>
        <v>0</v>
      </c>
      <c r="S105" s="48">
        <f t="shared" si="15"/>
        <v>0</v>
      </c>
      <c r="U105" s="31" t="s">
        <v>43</v>
      </c>
      <c r="V105" s="267">
        <v>0.45</v>
      </c>
      <c r="W105" s="267">
        <v>0.48</v>
      </c>
      <c r="X105" s="267">
        <v>7.0000000000000007E-2</v>
      </c>
      <c r="Y105" s="48">
        <v>79.210000000000036</v>
      </c>
      <c r="Z105" s="48">
        <v>86.059999999999988</v>
      </c>
      <c r="AA105" s="48">
        <v>12.05</v>
      </c>
      <c r="AB105" s="48">
        <v>177.32000000000005</v>
      </c>
      <c r="AD105" s="47"/>
    </row>
    <row r="106" spans="3:30" s="31" customFormat="1" ht="15" customHeight="1" x14ac:dyDescent="0.25">
      <c r="C106" s="89"/>
      <c r="D106" s="89"/>
      <c r="E106" s="89"/>
      <c r="F106" s="89"/>
      <c r="J106" s="212"/>
      <c r="K106" s="212"/>
      <c r="L106" s="212"/>
      <c r="M106" s="47"/>
      <c r="O106" s="31" t="s">
        <v>44</v>
      </c>
      <c r="P106" s="48">
        <f t="shared" si="12"/>
        <v>0</v>
      </c>
      <c r="Q106" s="48">
        <f t="shared" si="13"/>
        <v>0</v>
      </c>
      <c r="R106" s="48">
        <f t="shared" si="14"/>
        <v>0</v>
      </c>
      <c r="S106" s="48">
        <f t="shared" si="15"/>
        <v>0</v>
      </c>
      <c r="U106" s="31" t="s">
        <v>44</v>
      </c>
      <c r="V106" s="267">
        <v>0.55000000000000004</v>
      </c>
      <c r="W106" s="267">
        <v>0.42</v>
      </c>
      <c r="X106" s="267">
        <v>0.03</v>
      </c>
      <c r="Y106" s="48">
        <v>73.950000000000102</v>
      </c>
      <c r="Z106" s="48">
        <v>57.149999999999991</v>
      </c>
      <c r="AA106" s="48">
        <v>4.25</v>
      </c>
      <c r="AB106" s="48">
        <v>135.35000000000008</v>
      </c>
      <c r="AD106" s="47"/>
    </row>
    <row r="107" spans="3:30" s="31" customFormat="1" ht="15" customHeight="1" x14ac:dyDescent="0.25">
      <c r="C107" s="89"/>
      <c r="D107" s="89"/>
      <c r="E107" s="89"/>
      <c r="F107" s="89"/>
      <c r="J107" s="217"/>
      <c r="K107" s="216"/>
      <c r="L107" s="191"/>
      <c r="M107" s="47"/>
      <c r="O107" s="31" t="s">
        <v>45</v>
      </c>
      <c r="P107" s="48">
        <f t="shared" si="12"/>
        <v>0</v>
      </c>
      <c r="Q107" s="48">
        <f t="shared" si="13"/>
        <v>0</v>
      </c>
      <c r="R107" s="48">
        <f t="shared" si="14"/>
        <v>0</v>
      </c>
      <c r="S107" s="48">
        <f t="shared" si="15"/>
        <v>0</v>
      </c>
      <c r="U107" s="31" t="s">
        <v>45</v>
      </c>
      <c r="V107" s="267">
        <v>0.66</v>
      </c>
      <c r="W107" s="267">
        <v>0.32</v>
      </c>
      <c r="X107" s="267">
        <v>0.02</v>
      </c>
      <c r="Y107" s="48">
        <v>65.310000000000059</v>
      </c>
      <c r="Z107" s="48">
        <v>31.950000000000006</v>
      </c>
      <c r="AA107" s="48">
        <v>2.2800000000000002</v>
      </c>
      <c r="AB107" s="48">
        <v>99.540000000000063</v>
      </c>
      <c r="AD107" s="47"/>
    </row>
    <row r="108" spans="3:30" s="31" customFormat="1" ht="15" customHeight="1" x14ac:dyDescent="0.25">
      <c r="C108" s="89"/>
      <c r="D108" s="89"/>
      <c r="E108" s="89"/>
      <c r="F108" s="89"/>
      <c r="J108" s="212"/>
      <c r="K108" s="212"/>
      <c r="L108" s="212"/>
      <c r="M108" s="47"/>
      <c r="O108" s="31" t="s">
        <v>46</v>
      </c>
      <c r="P108" s="48">
        <f t="shared" si="12"/>
        <v>0</v>
      </c>
      <c r="Q108" s="48">
        <f t="shared" si="13"/>
        <v>0</v>
      </c>
      <c r="R108" s="48">
        <f t="shared" si="14"/>
        <v>0</v>
      </c>
      <c r="S108" s="48">
        <f t="shared" si="15"/>
        <v>0</v>
      </c>
      <c r="U108" s="31" t="s">
        <v>46</v>
      </c>
      <c r="V108" s="267">
        <v>0.47</v>
      </c>
      <c r="W108" s="267">
        <v>0.42</v>
      </c>
      <c r="X108" s="267">
        <v>0.11</v>
      </c>
      <c r="Y108" s="48">
        <v>171.58999999999983</v>
      </c>
      <c r="Z108" s="48">
        <v>152.3299999999999</v>
      </c>
      <c r="AA108" s="48">
        <v>40.879999999999974</v>
      </c>
      <c r="AB108" s="48">
        <v>364.79999999999973</v>
      </c>
      <c r="AD108" s="47"/>
    </row>
    <row r="109" spans="3:30" s="31" customFormat="1" ht="15" customHeight="1" x14ac:dyDescent="0.25">
      <c r="C109" s="89"/>
      <c r="D109" s="89"/>
      <c r="E109" s="89"/>
      <c r="F109" s="89"/>
      <c r="J109" s="212"/>
      <c r="K109" s="212"/>
      <c r="L109" s="212"/>
      <c r="M109" s="47"/>
      <c r="O109" s="31" t="s">
        <v>47</v>
      </c>
      <c r="P109" s="48">
        <f t="shared" si="12"/>
        <v>0</v>
      </c>
      <c r="Q109" s="48">
        <f t="shared" si="13"/>
        <v>0</v>
      </c>
      <c r="R109" s="48">
        <f t="shared" si="14"/>
        <v>0</v>
      </c>
      <c r="S109" s="48">
        <f t="shared" si="15"/>
        <v>0</v>
      </c>
      <c r="U109" s="31" t="s">
        <v>47</v>
      </c>
      <c r="V109" s="267">
        <v>0.49</v>
      </c>
      <c r="W109" s="267">
        <v>0.28000000000000003</v>
      </c>
      <c r="X109" s="267">
        <v>0.23</v>
      </c>
      <c r="Y109" s="48">
        <v>6.42</v>
      </c>
      <c r="Z109" s="48">
        <v>3.7300000000000004</v>
      </c>
      <c r="AA109" s="48">
        <v>2.8800000000000003</v>
      </c>
      <c r="AB109" s="48">
        <v>13.030000000000001</v>
      </c>
      <c r="AD109" s="47"/>
    </row>
    <row r="110" spans="3:30" s="31" customFormat="1" ht="15" customHeight="1" x14ac:dyDescent="0.25">
      <c r="C110" s="89"/>
      <c r="D110" s="89"/>
      <c r="E110" s="89"/>
      <c r="F110" s="89"/>
      <c r="J110" s="212"/>
      <c r="K110" s="212"/>
      <c r="L110" s="212"/>
      <c r="M110" s="47"/>
      <c r="O110" s="31" t="s">
        <v>48</v>
      </c>
      <c r="P110" s="48">
        <f t="shared" si="12"/>
        <v>0</v>
      </c>
      <c r="Q110" s="48">
        <f t="shared" si="13"/>
        <v>0</v>
      </c>
      <c r="R110" s="48">
        <f t="shared" si="14"/>
        <v>0</v>
      </c>
      <c r="S110" s="48">
        <f t="shared" si="15"/>
        <v>0</v>
      </c>
      <c r="U110" s="31" t="s">
        <v>48</v>
      </c>
      <c r="V110" s="267">
        <v>0.44</v>
      </c>
      <c r="W110" s="267">
        <v>0.39</v>
      </c>
      <c r="X110" s="267">
        <v>0.17</v>
      </c>
      <c r="Y110" s="48">
        <v>120.73999999999995</v>
      </c>
      <c r="Z110" s="48">
        <v>106.89999999999985</v>
      </c>
      <c r="AA110" s="48">
        <v>48.39999999999997</v>
      </c>
      <c r="AB110" s="48">
        <v>276.03999999999979</v>
      </c>
      <c r="AD110" s="47"/>
    </row>
    <row r="111" spans="3:30" s="31" customFormat="1" ht="15" customHeight="1" x14ac:dyDescent="0.25">
      <c r="C111" s="89"/>
      <c r="D111" s="89"/>
      <c r="E111" s="89"/>
      <c r="F111" s="89"/>
      <c r="J111" s="212"/>
      <c r="K111" s="212"/>
      <c r="L111" s="212"/>
      <c r="M111" s="47"/>
      <c r="O111" s="31" t="s">
        <v>55</v>
      </c>
      <c r="P111" s="48">
        <f t="shared" si="12"/>
        <v>0</v>
      </c>
      <c r="Q111" s="48">
        <f t="shared" si="13"/>
        <v>0</v>
      </c>
      <c r="R111" s="48">
        <f t="shared" si="14"/>
        <v>0</v>
      </c>
      <c r="S111" s="48">
        <f t="shared" si="15"/>
        <v>0</v>
      </c>
      <c r="U111" s="31" t="s">
        <v>55</v>
      </c>
      <c r="V111" s="267">
        <v>0.36</v>
      </c>
      <c r="W111" s="267">
        <v>0.3</v>
      </c>
      <c r="X111" s="267">
        <v>0.34</v>
      </c>
      <c r="Y111" s="48">
        <v>191.03000000000162</v>
      </c>
      <c r="Z111" s="48">
        <v>158.68000000000089</v>
      </c>
      <c r="AA111" s="48">
        <v>179.11000000000163</v>
      </c>
      <c r="AB111" s="48">
        <v>528.82000000000414</v>
      </c>
      <c r="AD111" s="47"/>
    </row>
    <row r="112" spans="3:30" s="31" customFormat="1" ht="15" customHeight="1" thickBot="1" x14ac:dyDescent="0.3">
      <c r="C112" s="218"/>
      <c r="D112" s="218"/>
      <c r="E112" s="218"/>
      <c r="F112" s="218"/>
      <c r="J112" s="219"/>
      <c r="K112" s="219"/>
      <c r="L112" s="219"/>
      <c r="M112" s="47"/>
      <c r="O112" s="31" t="s">
        <v>3</v>
      </c>
      <c r="P112" s="48">
        <f t="shared" si="12"/>
        <v>0</v>
      </c>
      <c r="Q112" s="48">
        <f t="shared" si="13"/>
        <v>0</v>
      </c>
      <c r="R112" s="48">
        <f t="shared" si="14"/>
        <v>0</v>
      </c>
      <c r="S112" s="48">
        <f t="shared" si="15"/>
        <v>0</v>
      </c>
      <c r="U112" s="31" t="s">
        <v>3</v>
      </c>
      <c r="V112" s="267">
        <v>0.43</v>
      </c>
      <c r="W112" s="267">
        <v>0.36</v>
      </c>
      <c r="X112" s="267">
        <v>0.21</v>
      </c>
      <c r="Y112" s="48">
        <v>2607.9200000000037</v>
      </c>
      <c r="Z112" s="48">
        <v>2234.3900000000035</v>
      </c>
      <c r="AA112" s="48">
        <v>1288.9900000000055</v>
      </c>
      <c r="AB112" s="48">
        <v>6131.3000000000129</v>
      </c>
      <c r="AD112" s="47"/>
    </row>
    <row r="113" spans="1:30" x14ac:dyDescent="0.25">
      <c r="A113" s="31"/>
      <c r="B113" s="31"/>
      <c r="C113" s="31"/>
      <c r="D113" s="31"/>
      <c r="E113" s="31"/>
      <c r="F113" s="31"/>
      <c r="G113" s="31"/>
      <c r="H113" s="31"/>
      <c r="I113" s="31"/>
      <c r="J113" s="31"/>
      <c r="K113" s="31"/>
      <c r="L113" s="31"/>
      <c r="M113" s="31"/>
    </row>
    <row r="114" spans="1:30" x14ac:dyDescent="0.25">
      <c r="A114" s="31"/>
      <c r="B114" s="31"/>
      <c r="C114" s="31"/>
      <c r="D114" s="31"/>
      <c r="E114" s="31"/>
      <c r="F114" s="31"/>
      <c r="G114" s="31"/>
      <c r="H114" s="31"/>
      <c r="I114" s="31"/>
      <c r="J114" s="31"/>
      <c r="K114" s="31"/>
      <c r="L114" s="31"/>
      <c r="M114" s="31"/>
    </row>
    <row r="115" spans="1:30" s="31" customFormat="1" ht="33.75" customHeight="1" x14ac:dyDescent="0.5">
      <c r="A115" s="53"/>
      <c r="O115" s="53" t="s">
        <v>92</v>
      </c>
      <c r="U115" s="221" t="s">
        <v>189</v>
      </c>
      <c r="AD115" s="47"/>
    </row>
    <row r="116" spans="1:30" x14ac:dyDescent="0.25">
      <c r="A116" s="31"/>
      <c r="B116" s="31"/>
      <c r="C116" s="31"/>
      <c r="D116" s="31"/>
      <c r="E116" s="31"/>
      <c r="F116" s="31"/>
      <c r="G116" s="31"/>
      <c r="H116" s="31"/>
      <c r="I116" s="31"/>
      <c r="J116" s="31"/>
      <c r="K116" s="31"/>
      <c r="L116" s="31"/>
      <c r="M116" s="31"/>
      <c r="U116" s="22" t="s">
        <v>72</v>
      </c>
      <c r="V116" s="22" t="s">
        <v>185</v>
      </c>
    </row>
    <row r="117" spans="1:30" x14ac:dyDescent="0.25">
      <c r="A117" s="204"/>
      <c r="B117" s="204"/>
      <c r="C117" s="204"/>
      <c r="D117" s="204"/>
      <c r="E117" s="204"/>
      <c r="F117" s="204"/>
      <c r="G117" s="31"/>
      <c r="H117" s="204"/>
      <c r="I117" s="204"/>
      <c r="J117" s="204"/>
      <c r="K117" s="204"/>
      <c r="L117" s="204"/>
      <c r="M117" s="204"/>
      <c r="O117" s="57" t="s">
        <v>72</v>
      </c>
      <c r="P117" s="57" t="s">
        <v>93</v>
      </c>
      <c r="Q117" s="57"/>
      <c r="R117" s="57"/>
      <c r="S117" s="57"/>
      <c r="T117" s="204"/>
      <c r="U117" s="57" t="s">
        <v>72</v>
      </c>
      <c r="V117" s="57" t="s">
        <v>93</v>
      </c>
      <c r="W117" s="57"/>
      <c r="X117" s="57"/>
      <c r="Y117" s="57"/>
      <c r="Z117" s="57"/>
      <c r="AA117" s="57"/>
      <c r="AB117" s="57"/>
      <c r="AC117" s="57"/>
    </row>
    <row r="118" spans="1:30" ht="15.75" thickBot="1" x14ac:dyDescent="0.3">
      <c r="A118" s="204"/>
      <c r="B118" s="204"/>
      <c r="C118" s="204"/>
      <c r="D118" s="204"/>
      <c r="E118" s="204"/>
      <c r="F118" s="204"/>
      <c r="G118" s="31"/>
      <c r="H118" s="204"/>
      <c r="I118" s="204"/>
      <c r="J118" s="204"/>
      <c r="K118" s="204"/>
      <c r="L118" s="204"/>
      <c r="M118" s="204"/>
      <c r="O118" s="57"/>
      <c r="P118" s="57"/>
      <c r="Q118" s="57"/>
      <c r="R118" s="57"/>
      <c r="S118" s="57"/>
      <c r="T118" s="204"/>
      <c r="U118" s="57"/>
      <c r="V118" s="57"/>
      <c r="W118" s="57"/>
      <c r="X118" s="57"/>
      <c r="Y118" s="57"/>
      <c r="Z118" s="57"/>
      <c r="AA118" s="57"/>
      <c r="AB118" s="57"/>
      <c r="AC118" s="57"/>
    </row>
    <row r="119" spans="1:30" ht="16.5" thickTop="1" thickBot="1" x14ac:dyDescent="0.3">
      <c r="A119" s="204"/>
      <c r="B119" s="204"/>
      <c r="C119" s="204"/>
      <c r="D119" s="204"/>
      <c r="E119" s="204"/>
      <c r="F119" s="204"/>
      <c r="G119" s="31"/>
      <c r="H119" s="204"/>
      <c r="I119" s="204"/>
      <c r="J119" s="204"/>
      <c r="K119" s="204"/>
      <c r="L119" s="204"/>
      <c r="M119" s="204"/>
      <c r="O119" s="57" t="s">
        <v>73</v>
      </c>
      <c r="P119" s="57" t="s">
        <v>74</v>
      </c>
      <c r="Q119" s="57"/>
      <c r="R119" s="57"/>
      <c r="S119" s="57"/>
      <c r="T119" s="204"/>
      <c r="U119" s="58" t="s">
        <v>75</v>
      </c>
      <c r="V119" s="58" t="s">
        <v>74</v>
      </c>
      <c r="W119" s="58"/>
      <c r="X119" s="58"/>
      <c r="Y119" s="57"/>
      <c r="Z119" s="57"/>
      <c r="AA119" s="57"/>
      <c r="AB119" s="57"/>
      <c r="AC119" s="57"/>
    </row>
    <row r="120" spans="1:30" ht="15.75" thickTop="1" x14ac:dyDescent="0.25">
      <c r="A120" s="204"/>
      <c r="B120" s="204"/>
      <c r="C120" s="204"/>
      <c r="D120" s="204"/>
      <c r="E120" s="204"/>
      <c r="F120" s="204"/>
      <c r="G120" s="31"/>
      <c r="H120" s="204"/>
      <c r="I120" s="204"/>
      <c r="J120" s="204"/>
      <c r="K120" s="204"/>
      <c r="L120" s="204"/>
      <c r="M120" s="204"/>
      <c r="O120" s="57" t="s">
        <v>56</v>
      </c>
      <c r="P120" s="57" t="s">
        <v>0</v>
      </c>
      <c r="Q120" s="57" t="s">
        <v>1</v>
      </c>
      <c r="R120" s="57" t="s">
        <v>2</v>
      </c>
      <c r="S120" s="57" t="s">
        <v>3</v>
      </c>
      <c r="T120" s="204"/>
      <c r="U120" s="58" t="s">
        <v>56</v>
      </c>
      <c r="V120" s="58" t="s">
        <v>0</v>
      </c>
      <c r="W120" s="58" t="s">
        <v>1</v>
      </c>
      <c r="X120" s="58" t="s">
        <v>2</v>
      </c>
      <c r="Y120" s="58" t="s">
        <v>76</v>
      </c>
      <c r="Z120" s="58" t="s">
        <v>77</v>
      </c>
      <c r="AA120" s="58" t="s">
        <v>78</v>
      </c>
      <c r="AB120" s="58" t="s">
        <v>79</v>
      </c>
      <c r="AC120" s="57"/>
    </row>
    <row r="121" spans="1:30" x14ac:dyDescent="0.25">
      <c r="A121" s="31"/>
      <c r="B121" s="88"/>
      <c r="C121" s="89"/>
      <c r="D121" s="89"/>
      <c r="E121" s="89"/>
      <c r="F121" s="89"/>
      <c r="G121" s="31"/>
      <c r="H121" s="31"/>
      <c r="I121" s="88"/>
      <c r="J121" s="128"/>
      <c r="K121" s="128"/>
      <c r="L121" s="128"/>
      <c r="M121" s="90"/>
      <c r="O121" s="31" t="s">
        <v>33</v>
      </c>
      <c r="P121" s="48">
        <f>+C121</f>
        <v>0</v>
      </c>
      <c r="Q121" s="48">
        <f t="shared" ref="Q121:Q139" si="16">+D121</f>
        <v>0</v>
      </c>
      <c r="R121" s="48">
        <f t="shared" ref="R121:R139" si="17">+E121</f>
        <v>0</v>
      </c>
      <c r="S121" s="48">
        <f t="shared" ref="S121:S139" si="18">+F121</f>
        <v>0</v>
      </c>
      <c r="U121" s="31" t="s">
        <v>33</v>
      </c>
      <c r="V121" s="56">
        <v>0.42</v>
      </c>
      <c r="W121" s="56">
        <v>0.47</v>
      </c>
      <c r="X121" s="56">
        <v>0.11</v>
      </c>
      <c r="Y121" s="48">
        <v>452.64999999999947</v>
      </c>
      <c r="Z121" s="48">
        <v>490.00000000000045</v>
      </c>
      <c r="AA121" s="48">
        <v>112.00999999999992</v>
      </c>
      <c r="AB121" s="48">
        <v>1054.6599999999999</v>
      </c>
    </row>
    <row r="122" spans="1:30" x14ac:dyDescent="0.25">
      <c r="A122" s="31"/>
      <c r="B122" s="88"/>
      <c r="C122" s="89"/>
      <c r="D122" s="89"/>
      <c r="E122" s="89"/>
      <c r="F122" s="89"/>
      <c r="G122" s="31"/>
      <c r="H122" s="31"/>
      <c r="I122" s="88"/>
      <c r="J122" s="128"/>
      <c r="K122" s="128"/>
      <c r="L122" s="128"/>
      <c r="M122" s="90"/>
      <c r="O122" s="31" t="s">
        <v>34</v>
      </c>
      <c r="P122" s="48">
        <f t="shared" ref="P122:P139" si="19">+C122</f>
        <v>0</v>
      </c>
      <c r="Q122" s="48">
        <f t="shared" si="16"/>
        <v>0</v>
      </c>
      <c r="R122" s="48">
        <f t="shared" si="17"/>
        <v>0</v>
      </c>
      <c r="S122" s="48">
        <f t="shared" si="18"/>
        <v>0</v>
      </c>
      <c r="U122" s="31" t="s">
        <v>34</v>
      </c>
      <c r="V122" s="56">
        <v>0.43</v>
      </c>
      <c r="W122" s="56">
        <v>0.52</v>
      </c>
      <c r="X122" s="56">
        <v>0.05</v>
      </c>
      <c r="Y122" s="48">
        <v>202.62999999999994</v>
      </c>
      <c r="Z122" s="48">
        <v>245.97000000000006</v>
      </c>
      <c r="AA122" s="48">
        <v>24.649999999999995</v>
      </c>
      <c r="AB122" s="48">
        <v>473.25</v>
      </c>
    </row>
    <row r="123" spans="1:30" x14ac:dyDescent="0.25">
      <c r="A123" s="31"/>
      <c r="B123" s="88"/>
      <c r="C123" s="89"/>
      <c r="D123" s="89"/>
      <c r="E123" s="89"/>
      <c r="F123" s="89"/>
      <c r="G123" s="31"/>
      <c r="H123" s="31"/>
      <c r="I123" s="88"/>
      <c r="J123" s="128"/>
      <c r="K123" s="128"/>
      <c r="L123" s="128"/>
      <c r="M123" s="90"/>
      <c r="O123" s="31" t="s">
        <v>53</v>
      </c>
      <c r="P123" s="48">
        <f t="shared" si="19"/>
        <v>0</v>
      </c>
      <c r="Q123" s="48">
        <f t="shared" si="16"/>
        <v>0</v>
      </c>
      <c r="R123" s="48">
        <f t="shared" si="17"/>
        <v>0</v>
      </c>
      <c r="S123" s="48">
        <f t="shared" si="18"/>
        <v>0</v>
      </c>
      <c r="U123" s="31" t="s">
        <v>53</v>
      </c>
      <c r="V123" s="56">
        <v>0.54</v>
      </c>
      <c r="W123" s="56">
        <v>0.4</v>
      </c>
      <c r="X123" s="56">
        <v>0.06</v>
      </c>
      <c r="Y123" s="48">
        <v>150.66000000000011</v>
      </c>
      <c r="Z123" s="48">
        <v>110.59999999999992</v>
      </c>
      <c r="AA123" s="48">
        <v>16.749999999999986</v>
      </c>
      <c r="AB123" s="48">
        <v>278.01000000000005</v>
      </c>
    </row>
    <row r="124" spans="1:30" x14ac:dyDescent="0.25">
      <c r="A124" s="31"/>
      <c r="B124" s="88"/>
      <c r="C124" s="89"/>
      <c r="D124" s="89"/>
      <c r="E124" s="89"/>
      <c r="F124" s="89"/>
      <c r="G124" s="31"/>
      <c r="H124" s="31"/>
      <c r="I124" s="88"/>
      <c r="J124" s="128"/>
      <c r="K124" s="128"/>
      <c r="L124" s="128"/>
      <c r="M124" s="90"/>
      <c r="O124" s="31" t="s">
        <v>54</v>
      </c>
      <c r="P124" s="48">
        <f t="shared" si="19"/>
        <v>0</v>
      </c>
      <c r="Q124" s="48">
        <f t="shared" si="16"/>
        <v>0</v>
      </c>
      <c r="R124" s="48">
        <f t="shared" si="17"/>
        <v>0</v>
      </c>
      <c r="S124" s="48">
        <f t="shared" si="18"/>
        <v>0</v>
      </c>
      <c r="U124" s="31" t="s">
        <v>54</v>
      </c>
      <c r="V124" s="56">
        <v>0.46</v>
      </c>
      <c r="W124" s="56">
        <v>0.4</v>
      </c>
      <c r="X124" s="56">
        <v>0.14000000000000001</v>
      </c>
      <c r="Y124" s="48">
        <v>265.93000000000245</v>
      </c>
      <c r="Z124" s="48">
        <v>232.81000000000137</v>
      </c>
      <c r="AA124" s="48">
        <v>78.509999999999991</v>
      </c>
      <c r="AB124" s="48">
        <v>577.25000000000387</v>
      </c>
    </row>
    <row r="125" spans="1:30" x14ac:dyDescent="0.25">
      <c r="A125" s="31"/>
      <c r="B125" s="88"/>
      <c r="C125" s="89"/>
      <c r="D125" s="89"/>
      <c r="E125" s="89"/>
      <c r="F125" s="89"/>
      <c r="G125" s="31"/>
      <c r="H125" s="31"/>
      <c r="I125" s="88"/>
      <c r="J125" s="128"/>
      <c r="K125" s="128"/>
      <c r="L125" s="128"/>
      <c r="M125" s="90"/>
      <c r="O125" s="31" t="s">
        <v>35</v>
      </c>
      <c r="P125" s="48">
        <f t="shared" si="19"/>
        <v>0</v>
      </c>
      <c r="Q125" s="48">
        <f t="shared" si="16"/>
        <v>0</v>
      </c>
      <c r="R125" s="48">
        <f t="shared" si="17"/>
        <v>0</v>
      </c>
      <c r="S125" s="48">
        <f t="shared" si="18"/>
        <v>0</v>
      </c>
      <c r="U125" s="31" t="s">
        <v>35</v>
      </c>
      <c r="V125" s="56">
        <v>0.34</v>
      </c>
      <c r="W125" s="56">
        <v>0.31</v>
      </c>
      <c r="X125" s="56">
        <v>0.35</v>
      </c>
      <c r="Y125" s="48">
        <v>185.51000000000056</v>
      </c>
      <c r="Z125" s="48">
        <v>172.32000000000008</v>
      </c>
      <c r="AA125" s="48">
        <v>189.64000000000166</v>
      </c>
      <c r="AB125" s="48">
        <v>547.4700000000023</v>
      </c>
    </row>
    <row r="126" spans="1:30" x14ac:dyDescent="0.25">
      <c r="A126" s="31"/>
      <c r="B126" s="88"/>
      <c r="C126" s="89"/>
      <c r="D126" s="89"/>
      <c r="E126" s="89"/>
      <c r="F126" s="89"/>
      <c r="G126" s="31"/>
      <c r="H126" s="31"/>
      <c r="I126" s="88"/>
      <c r="J126" s="128"/>
      <c r="K126" s="128"/>
      <c r="L126" s="128"/>
      <c r="M126" s="90"/>
      <c r="O126" s="31" t="s">
        <v>36</v>
      </c>
      <c r="P126" s="48">
        <f t="shared" si="19"/>
        <v>0</v>
      </c>
      <c r="Q126" s="48">
        <f t="shared" si="16"/>
        <v>0</v>
      </c>
      <c r="R126" s="48">
        <f t="shared" si="17"/>
        <v>0</v>
      </c>
      <c r="S126" s="48">
        <f t="shared" si="18"/>
        <v>0</v>
      </c>
      <c r="U126" s="31" t="s">
        <v>36</v>
      </c>
      <c r="V126" s="56">
        <v>0.7</v>
      </c>
      <c r="W126" s="56">
        <v>0.26</v>
      </c>
      <c r="X126" s="56">
        <v>0.04</v>
      </c>
      <c r="Y126" s="48">
        <v>221.36000000000041</v>
      </c>
      <c r="Z126" s="48">
        <v>83.139999999999944</v>
      </c>
      <c r="AA126" s="48">
        <v>11.12</v>
      </c>
      <c r="AB126" s="48">
        <v>315.62000000000035</v>
      </c>
    </row>
    <row r="127" spans="1:30" x14ac:dyDescent="0.25">
      <c r="A127" s="31"/>
      <c r="B127" s="88"/>
      <c r="C127" s="89"/>
      <c r="D127" s="89"/>
      <c r="E127" s="89"/>
      <c r="F127" s="89"/>
      <c r="G127" s="31"/>
      <c r="H127" s="31"/>
      <c r="I127" s="88"/>
      <c r="J127" s="129"/>
      <c r="K127" s="130"/>
      <c r="L127" s="130"/>
      <c r="M127" s="90"/>
      <c r="O127" s="31" t="s">
        <v>37</v>
      </c>
      <c r="P127" s="48">
        <f t="shared" si="19"/>
        <v>0</v>
      </c>
      <c r="Q127" s="48">
        <f t="shared" si="16"/>
        <v>0</v>
      </c>
      <c r="R127" s="48">
        <f t="shared" si="17"/>
        <v>0</v>
      </c>
      <c r="S127" s="48">
        <f t="shared" si="18"/>
        <v>0</v>
      </c>
      <c r="U127" s="31" t="s">
        <v>37</v>
      </c>
      <c r="V127" s="56">
        <v>0.56000000000000005</v>
      </c>
      <c r="W127" s="56">
        <v>0.26</v>
      </c>
      <c r="X127" s="56">
        <v>0.18</v>
      </c>
      <c r="Y127" s="48">
        <v>387.400000000001</v>
      </c>
      <c r="Z127" s="48">
        <v>179.37000000000009</v>
      </c>
      <c r="AA127" s="48">
        <v>125.9800000000001</v>
      </c>
      <c r="AB127" s="48">
        <v>692.75000000000125</v>
      </c>
    </row>
    <row r="128" spans="1:30" x14ac:dyDescent="0.25">
      <c r="A128" s="31"/>
      <c r="B128" s="88"/>
      <c r="C128" s="89"/>
      <c r="D128" s="89"/>
      <c r="E128" s="89"/>
      <c r="F128" s="89"/>
      <c r="G128" s="31"/>
      <c r="H128" s="31"/>
      <c r="I128" s="88"/>
      <c r="J128" s="128"/>
      <c r="K128" s="128"/>
      <c r="L128" s="128"/>
      <c r="M128" s="90"/>
      <c r="O128" s="31" t="s">
        <v>38</v>
      </c>
      <c r="P128" s="48">
        <f t="shared" si="19"/>
        <v>0</v>
      </c>
      <c r="Q128" s="48">
        <f t="shared" si="16"/>
        <v>0</v>
      </c>
      <c r="R128" s="48">
        <f t="shared" si="17"/>
        <v>0</v>
      </c>
      <c r="S128" s="48">
        <f t="shared" si="18"/>
        <v>0</v>
      </c>
      <c r="U128" s="31" t="s">
        <v>38</v>
      </c>
      <c r="V128" s="56">
        <v>0.57999999999999996</v>
      </c>
      <c r="W128" s="56">
        <v>0.28000000000000003</v>
      </c>
      <c r="X128" s="56">
        <v>0.14000000000000001</v>
      </c>
      <c r="Y128" s="48">
        <v>833.39999999998815</v>
      </c>
      <c r="Z128" s="48">
        <v>394.5799999999997</v>
      </c>
      <c r="AA128" s="48">
        <v>195.07000000000085</v>
      </c>
      <c r="AB128" s="48">
        <v>1423.0499999999886</v>
      </c>
    </row>
    <row r="129" spans="1:37" x14ac:dyDescent="0.25">
      <c r="A129" s="31"/>
      <c r="B129" s="88"/>
      <c r="C129" s="89"/>
      <c r="D129" s="89"/>
      <c r="E129" s="89"/>
      <c r="F129" s="89"/>
      <c r="G129" s="31"/>
      <c r="H129" s="31"/>
      <c r="I129" s="88"/>
      <c r="J129" s="128"/>
      <c r="K129" s="128"/>
      <c r="L129" s="128"/>
      <c r="M129" s="90"/>
      <c r="O129" s="31" t="s">
        <v>39</v>
      </c>
      <c r="P129" s="48">
        <f t="shared" si="19"/>
        <v>0</v>
      </c>
      <c r="Q129" s="48">
        <f t="shared" si="16"/>
        <v>0</v>
      </c>
      <c r="R129" s="48">
        <f t="shared" si="17"/>
        <v>0</v>
      </c>
      <c r="S129" s="48">
        <f t="shared" si="18"/>
        <v>0</v>
      </c>
      <c r="U129" s="31" t="s">
        <v>39</v>
      </c>
      <c r="V129" s="56">
        <v>0.51</v>
      </c>
      <c r="W129" s="56">
        <v>0.39</v>
      </c>
      <c r="X129" s="56">
        <v>0.1</v>
      </c>
      <c r="Y129" s="48">
        <v>409.0199999999997</v>
      </c>
      <c r="Z129" s="48">
        <v>311.07999999999936</v>
      </c>
      <c r="AA129" s="48">
        <v>82.61</v>
      </c>
      <c r="AB129" s="48">
        <v>802.70999999999901</v>
      </c>
    </row>
    <row r="130" spans="1:37" x14ac:dyDescent="0.25">
      <c r="A130" s="31"/>
      <c r="B130" s="88"/>
      <c r="C130" s="89"/>
      <c r="D130" s="89"/>
      <c r="E130" s="89"/>
      <c r="F130" s="89"/>
      <c r="G130" s="31"/>
      <c r="H130" s="31"/>
      <c r="I130" s="88"/>
      <c r="J130" s="128"/>
      <c r="K130" s="128"/>
      <c r="L130" s="128"/>
      <c r="M130" s="90"/>
      <c r="O130" s="31" t="s">
        <v>40</v>
      </c>
      <c r="P130" s="48">
        <f t="shared" si="19"/>
        <v>0</v>
      </c>
      <c r="Q130" s="48">
        <f t="shared" si="16"/>
        <v>0</v>
      </c>
      <c r="R130" s="48">
        <f t="shared" si="17"/>
        <v>0</v>
      </c>
      <c r="S130" s="48">
        <f t="shared" si="18"/>
        <v>0</v>
      </c>
      <c r="U130" s="31" t="s">
        <v>40</v>
      </c>
      <c r="V130" s="56">
        <v>0.48</v>
      </c>
      <c r="W130" s="56">
        <v>0.38</v>
      </c>
      <c r="X130" s="56">
        <v>0.14000000000000001</v>
      </c>
      <c r="Y130" s="48">
        <v>608.35999999999569</v>
      </c>
      <c r="Z130" s="48">
        <v>481.72999999999917</v>
      </c>
      <c r="AA130" s="48">
        <v>173.75000000000011</v>
      </c>
      <c r="AB130" s="48">
        <v>1263.8399999999951</v>
      </c>
    </row>
    <row r="131" spans="1:37" x14ac:dyDescent="0.25">
      <c r="A131" s="31"/>
      <c r="B131" s="88"/>
      <c r="C131" s="89"/>
      <c r="D131" s="89"/>
      <c r="E131" s="89"/>
      <c r="F131" s="89"/>
      <c r="G131" s="31"/>
      <c r="H131" s="31"/>
      <c r="I131" s="88"/>
      <c r="J131" s="130"/>
      <c r="K131" s="129"/>
      <c r="L131" s="130"/>
      <c r="M131" s="90"/>
      <c r="O131" s="31" t="s">
        <v>41</v>
      </c>
      <c r="P131" s="48">
        <f t="shared" si="19"/>
        <v>0</v>
      </c>
      <c r="Q131" s="48">
        <f t="shared" si="16"/>
        <v>0</v>
      </c>
      <c r="R131" s="48">
        <f t="shared" si="17"/>
        <v>0</v>
      </c>
      <c r="S131" s="48">
        <f t="shared" si="18"/>
        <v>0</v>
      </c>
      <c r="U131" s="31" t="s">
        <v>41</v>
      </c>
      <c r="V131" s="56">
        <v>0.46</v>
      </c>
      <c r="W131" s="56">
        <v>0.39</v>
      </c>
      <c r="X131" s="56">
        <v>0.15</v>
      </c>
      <c r="Y131" s="48">
        <v>738.62999999999352</v>
      </c>
      <c r="Z131" s="48">
        <v>614.31999999999834</v>
      </c>
      <c r="AA131" s="48">
        <v>246.04000000000136</v>
      </c>
      <c r="AB131" s="48">
        <v>1598.9899999999932</v>
      </c>
    </row>
    <row r="132" spans="1:37" x14ac:dyDescent="0.25">
      <c r="A132" s="31"/>
      <c r="B132" s="88"/>
      <c r="C132" s="89"/>
      <c r="D132" s="89"/>
      <c r="E132" s="89"/>
      <c r="F132" s="89"/>
      <c r="G132" s="31"/>
      <c r="H132" s="31"/>
      <c r="I132" s="88"/>
      <c r="J132" s="128"/>
      <c r="K132" s="128"/>
      <c r="L132" s="128"/>
      <c r="M132" s="90"/>
      <c r="O132" s="31" t="s">
        <v>42</v>
      </c>
      <c r="P132" s="48">
        <f t="shared" si="19"/>
        <v>0</v>
      </c>
      <c r="Q132" s="48">
        <f t="shared" si="16"/>
        <v>0</v>
      </c>
      <c r="R132" s="48">
        <f t="shared" si="17"/>
        <v>0</v>
      </c>
      <c r="S132" s="48">
        <f t="shared" si="18"/>
        <v>0</v>
      </c>
      <c r="U132" s="31" t="s">
        <v>42</v>
      </c>
      <c r="V132" s="56">
        <v>0.55000000000000004</v>
      </c>
      <c r="W132" s="56">
        <v>0.39</v>
      </c>
      <c r="X132" s="56">
        <v>0.06</v>
      </c>
      <c r="Y132" s="48">
        <v>313.13999999999982</v>
      </c>
      <c r="Z132" s="48">
        <v>224.73999999999998</v>
      </c>
      <c r="AA132" s="48">
        <v>35.739999999999981</v>
      </c>
      <c r="AB132" s="48">
        <v>573.61999999999978</v>
      </c>
    </row>
    <row r="133" spans="1:37" x14ac:dyDescent="0.25">
      <c r="A133" s="31"/>
      <c r="B133" s="88"/>
      <c r="C133" s="89"/>
      <c r="D133" s="89"/>
      <c r="E133" s="89"/>
      <c r="F133" s="89"/>
      <c r="G133" s="31"/>
      <c r="H133" s="31"/>
      <c r="I133" s="88"/>
      <c r="J133" s="128"/>
      <c r="K133" s="128"/>
      <c r="L133" s="128"/>
      <c r="M133" s="90"/>
      <c r="O133" s="31" t="s">
        <v>43</v>
      </c>
      <c r="P133" s="48">
        <f t="shared" si="19"/>
        <v>0</v>
      </c>
      <c r="Q133" s="48">
        <f t="shared" si="16"/>
        <v>0</v>
      </c>
      <c r="R133" s="48">
        <f t="shared" si="17"/>
        <v>0</v>
      </c>
      <c r="S133" s="48">
        <f t="shared" si="18"/>
        <v>0</v>
      </c>
      <c r="U133" s="31" t="s">
        <v>43</v>
      </c>
      <c r="V133" s="56">
        <v>0.55000000000000004</v>
      </c>
      <c r="W133" s="56">
        <v>0.41</v>
      </c>
      <c r="X133" s="56">
        <v>0.04</v>
      </c>
      <c r="Y133" s="48">
        <v>340.22999999999894</v>
      </c>
      <c r="Z133" s="48">
        <v>251.77999999999972</v>
      </c>
      <c r="AA133" s="48">
        <v>25.039999999999992</v>
      </c>
      <c r="AB133" s="48">
        <v>617.04999999999859</v>
      </c>
    </row>
    <row r="134" spans="1:37" x14ac:dyDescent="0.25">
      <c r="A134" s="31"/>
      <c r="B134" s="88"/>
      <c r="C134" s="89"/>
      <c r="D134" s="89"/>
      <c r="E134" s="89"/>
      <c r="F134" s="89"/>
      <c r="G134" s="31"/>
      <c r="H134" s="31"/>
      <c r="I134" s="88"/>
      <c r="J134" s="130"/>
      <c r="K134" s="130"/>
      <c r="L134" s="129"/>
      <c r="M134" s="90"/>
      <c r="O134" s="31" t="s">
        <v>44</v>
      </c>
      <c r="P134" s="48">
        <f t="shared" si="19"/>
        <v>0</v>
      </c>
      <c r="Q134" s="48">
        <f t="shared" si="16"/>
        <v>0</v>
      </c>
      <c r="R134" s="48">
        <f t="shared" si="17"/>
        <v>0</v>
      </c>
      <c r="S134" s="48">
        <f t="shared" si="18"/>
        <v>0</v>
      </c>
      <c r="U134" s="31" t="s">
        <v>44</v>
      </c>
      <c r="V134" s="56">
        <v>0.61</v>
      </c>
      <c r="W134" s="56">
        <v>0.36</v>
      </c>
      <c r="X134" s="56">
        <v>0.03</v>
      </c>
      <c r="Y134" s="48">
        <v>226.01999999999978</v>
      </c>
      <c r="Z134" s="48">
        <v>135.37999999999985</v>
      </c>
      <c r="AA134" s="48">
        <v>10.569999999999995</v>
      </c>
      <c r="AB134" s="48">
        <v>371.96999999999963</v>
      </c>
    </row>
    <row r="135" spans="1:37" x14ac:dyDescent="0.25">
      <c r="A135" s="31"/>
      <c r="B135" s="88"/>
      <c r="C135" s="89"/>
      <c r="D135" s="89"/>
      <c r="E135" s="89"/>
      <c r="F135" s="89"/>
      <c r="G135" s="31"/>
      <c r="H135" s="31"/>
      <c r="I135" s="88"/>
      <c r="J135" s="128"/>
      <c r="K135" s="128"/>
      <c r="L135" s="128"/>
      <c r="M135" s="90"/>
      <c r="O135" s="31" t="s">
        <v>45</v>
      </c>
      <c r="P135" s="48">
        <f t="shared" si="19"/>
        <v>0</v>
      </c>
      <c r="Q135" s="48">
        <f t="shared" si="16"/>
        <v>0</v>
      </c>
      <c r="R135" s="48">
        <f t="shared" si="17"/>
        <v>0</v>
      </c>
      <c r="S135" s="48">
        <f t="shared" si="18"/>
        <v>0</v>
      </c>
      <c r="U135" s="31" t="s">
        <v>45</v>
      </c>
      <c r="V135" s="56">
        <v>0.64</v>
      </c>
      <c r="W135" s="56">
        <v>0.34</v>
      </c>
      <c r="X135" s="56">
        <v>0.02</v>
      </c>
      <c r="Y135" s="48">
        <v>162.57000000000008</v>
      </c>
      <c r="Z135" s="48">
        <v>84.57</v>
      </c>
      <c r="AA135" s="48">
        <v>5.1400000000000023</v>
      </c>
      <c r="AB135" s="48">
        <v>252.28000000000009</v>
      </c>
    </row>
    <row r="136" spans="1:37" x14ac:dyDescent="0.25">
      <c r="A136" s="31"/>
      <c r="B136" s="88"/>
      <c r="C136" s="89"/>
      <c r="D136" s="89"/>
      <c r="E136" s="89"/>
      <c r="F136" s="89"/>
      <c r="G136" s="31"/>
      <c r="H136" s="31"/>
      <c r="I136" s="88"/>
      <c r="J136" s="130"/>
      <c r="K136" s="130"/>
      <c r="L136" s="129"/>
      <c r="M136" s="90"/>
      <c r="O136" s="31" t="s">
        <v>46</v>
      </c>
      <c r="P136" s="48">
        <f t="shared" si="19"/>
        <v>0</v>
      </c>
      <c r="Q136" s="48">
        <f t="shared" si="16"/>
        <v>0</v>
      </c>
      <c r="R136" s="48">
        <f t="shared" si="17"/>
        <v>0</v>
      </c>
      <c r="S136" s="48">
        <f t="shared" si="18"/>
        <v>0</v>
      </c>
      <c r="U136" s="31" t="s">
        <v>46</v>
      </c>
      <c r="V136" s="56">
        <v>0.55000000000000004</v>
      </c>
      <c r="W136" s="56">
        <v>0.38</v>
      </c>
      <c r="X136" s="56">
        <v>7.0000000000000007E-2</v>
      </c>
      <c r="Y136" s="48">
        <v>467.37999999999903</v>
      </c>
      <c r="Z136" s="48">
        <v>316.60000000000019</v>
      </c>
      <c r="AA136" s="48">
        <v>57.419999999999987</v>
      </c>
      <c r="AB136" s="48">
        <v>841.39999999999918</v>
      </c>
    </row>
    <row r="137" spans="1:37" x14ac:dyDescent="0.25">
      <c r="A137" s="31"/>
      <c r="B137" s="88"/>
      <c r="C137" s="89"/>
      <c r="D137" s="89"/>
      <c r="E137" s="89"/>
      <c r="F137" s="89"/>
      <c r="G137" s="31"/>
      <c r="H137" s="31"/>
      <c r="I137" s="88"/>
      <c r="J137" s="130"/>
      <c r="K137" s="129"/>
      <c r="L137" s="130"/>
      <c r="M137" s="90"/>
      <c r="O137" s="31" t="s">
        <v>47</v>
      </c>
      <c r="P137" s="48">
        <f t="shared" si="19"/>
        <v>0</v>
      </c>
      <c r="Q137" s="48">
        <f t="shared" si="16"/>
        <v>0</v>
      </c>
      <c r="R137" s="48">
        <f t="shared" si="17"/>
        <v>0</v>
      </c>
      <c r="S137" s="48">
        <f t="shared" si="18"/>
        <v>0</v>
      </c>
      <c r="U137" s="31" t="s">
        <v>47</v>
      </c>
      <c r="V137" s="56">
        <v>0.63</v>
      </c>
      <c r="W137" s="56">
        <v>0.28999999999999998</v>
      </c>
      <c r="X137" s="56">
        <v>0.08</v>
      </c>
      <c r="Y137" s="48">
        <v>37.409999999999989</v>
      </c>
      <c r="Z137" s="48">
        <v>17.63</v>
      </c>
      <c r="AA137" s="48">
        <v>4.620000000000001</v>
      </c>
      <c r="AB137" s="48">
        <v>59.66</v>
      </c>
    </row>
    <row r="138" spans="1:37" x14ac:dyDescent="0.25">
      <c r="A138" s="31"/>
      <c r="B138" s="88"/>
      <c r="C138" s="89"/>
      <c r="D138" s="89"/>
      <c r="E138" s="89"/>
      <c r="F138" s="89"/>
      <c r="G138" s="31"/>
      <c r="H138" s="31"/>
      <c r="I138" s="88"/>
      <c r="J138" s="128"/>
      <c r="K138" s="128"/>
      <c r="L138" s="128"/>
      <c r="M138" s="90"/>
      <c r="O138" s="31" t="s">
        <v>48</v>
      </c>
      <c r="P138" s="48">
        <f t="shared" si="19"/>
        <v>0</v>
      </c>
      <c r="Q138" s="48">
        <f t="shared" si="16"/>
        <v>0</v>
      </c>
      <c r="R138" s="48">
        <f t="shared" si="17"/>
        <v>0</v>
      </c>
      <c r="S138" s="48">
        <f t="shared" si="18"/>
        <v>0</v>
      </c>
      <c r="U138" s="31" t="s">
        <v>48</v>
      </c>
      <c r="V138" s="56">
        <v>0.5</v>
      </c>
      <c r="W138" s="56">
        <v>0.39</v>
      </c>
      <c r="X138" s="56">
        <v>0.11</v>
      </c>
      <c r="Y138" s="48">
        <v>260.4300000000016</v>
      </c>
      <c r="Z138" s="48">
        <v>202.59000000000094</v>
      </c>
      <c r="AA138" s="48">
        <v>60.079999999999984</v>
      </c>
      <c r="AB138" s="48">
        <v>523.10000000000252</v>
      </c>
    </row>
    <row r="139" spans="1:37" x14ac:dyDescent="0.25">
      <c r="A139" s="31"/>
      <c r="B139" s="88"/>
      <c r="C139" s="89"/>
      <c r="D139" s="89"/>
      <c r="E139" s="89"/>
      <c r="F139" s="89"/>
      <c r="G139" s="31"/>
      <c r="H139" s="31"/>
      <c r="I139" s="88"/>
      <c r="J139" s="128"/>
      <c r="K139" s="128"/>
      <c r="L139" s="128"/>
      <c r="M139" s="90"/>
      <c r="O139" s="31" t="s">
        <v>55</v>
      </c>
      <c r="P139" s="48">
        <f t="shared" si="19"/>
        <v>0</v>
      </c>
      <c r="Q139" s="48">
        <f t="shared" si="16"/>
        <v>0</v>
      </c>
      <c r="R139" s="48">
        <f t="shared" si="17"/>
        <v>0</v>
      </c>
      <c r="S139" s="48">
        <f t="shared" si="18"/>
        <v>0</v>
      </c>
      <c r="U139" s="31" t="s">
        <v>55</v>
      </c>
      <c r="V139" s="56">
        <v>0.46</v>
      </c>
      <c r="W139" s="56">
        <v>0.3</v>
      </c>
      <c r="X139" s="56">
        <v>0.24</v>
      </c>
      <c r="Y139" s="48">
        <v>367.69000000000119</v>
      </c>
      <c r="Z139" s="48">
        <v>245.05000000000277</v>
      </c>
      <c r="AA139" s="48">
        <v>196.53000000000179</v>
      </c>
      <c r="AB139" s="48">
        <v>809.27000000000578</v>
      </c>
    </row>
    <row r="140" spans="1:37" x14ac:dyDescent="0.25">
      <c r="A140" s="31"/>
      <c r="B140" s="88"/>
      <c r="C140" s="89"/>
      <c r="D140" s="89"/>
      <c r="E140" s="89"/>
      <c r="F140" s="89"/>
      <c r="G140" s="31"/>
      <c r="H140" s="31"/>
      <c r="I140" s="88"/>
      <c r="J140" s="128"/>
      <c r="K140" s="128"/>
      <c r="L140" s="128"/>
      <c r="M140" s="90"/>
      <c r="O140" s="31" t="s">
        <v>95</v>
      </c>
      <c r="P140" s="48">
        <f t="shared" ref="P140:S141" si="20">+C140</f>
        <v>0</v>
      </c>
      <c r="Q140" s="48">
        <f t="shared" si="20"/>
        <v>0</v>
      </c>
      <c r="R140" s="48">
        <f t="shared" si="20"/>
        <v>0</v>
      </c>
      <c r="S140" s="48">
        <f t="shared" si="20"/>
        <v>0</v>
      </c>
      <c r="U140" s="86" t="s">
        <v>3</v>
      </c>
      <c r="V140" s="56">
        <v>0.5</v>
      </c>
      <c r="W140" s="56">
        <v>0.37</v>
      </c>
      <c r="X140" s="56">
        <v>0.13</v>
      </c>
      <c r="Y140" s="48">
        <v>6630.4199999999792</v>
      </c>
      <c r="Z140" s="48">
        <v>4794.260000000002</v>
      </c>
      <c r="AA140" s="48">
        <v>1651.2700000000057</v>
      </c>
      <c r="AB140" s="48">
        <v>13075.949999999988</v>
      </c>
    </row>
    <row r="141" spans="1:37" x14ac:dyDescent="0.25">
      <c r="A141" s="86"/>
      <c r="B141" s="179"/>
      <c r="C141" s="232"/>
      <c r="D141" s="232"/>
      <c r="E141" s="232"/>
      <c r="F141" s="232"/>
      <c r="G141" s="86"/>
      <c r="H141" s="86"/>
      <c r="I141" s="86"/>
      <c r="J141" s="131"/>
      <c r="K141" s="131"/>
      <c r="L141" s="131"/>
      <c r="M141" s="233"/>
      <c r="N141" s="87"/>
      <c r="O141" s="86" t="s">
        <v>3</v>
      </c>
      <c r="P141" s="48">
        <f t="shared" si="20"/>
        <v>0</v>
      </c>
      <c r="Q141" s="48">
        <f t="shared" si="20"/>
        <v>0</v>
      </c>
      <c r="R141" s="48">
        <f t="shared" si="20"/>
        <v>0</v>
      </c>
      <c r="S141" s="48">
        <f t="shared" si="20"/>
        <v>0</v>
      </c>
      <c r="T141" s="87"/>
      <c r="U141" s="86"/>
      <c r="V141" s="56"/>
      <c r="W141" s="56"/>
      <c r="X141" s="56"/>
      <c r="Y141" s="48"/>
      <c r="Z141" s="48"/>
      <c r="AA141" s="48"/>
      <c r="AB141" s="48"/>
    </row>
    <row r="142" spans="1:37" x14ac:dyDescent="0.25">
      <c r="A142" s="144"/>
      <c r="B142" s="144"/>
      <c r="C142" s="144"/>
      <c r="D142" s="144"/>
      <c r="E142" s="144"/>
      <c r="F142" s="144"/>
      <c r="G142" s="144"/>
      <c r="H142" s="144"/>
      <c r="I142" s="144"/>
      <c r="J142" s="144"/>
      <c r="K142" s="144"/>
      <c r="L142" s="144"/>
      <c r="M142" s="144"/>
    </row>
    <row r="143" spans="1:37" x14ac:dyDescent="0.25">
      <c r="A143" s="144"/>
      <c r="B143" s="144"/>
      <c r="C143" s="144"/>
      <c r="D143" s="144"/>
      <c r="E143" s="144"/>
      <c r="F143" s="144"/>
      <c r="G143" s="144"/>
      <c r="H143" s="144"/>
      <c r="I143" s="144"/>
      <c r="J143" s="144"/>
      <c r="K143" s="144"/>
      <c r="L143" s="144"/>
      <c r="M143" s="144"/>
    </row>
    <row r="144" spans="1:37" ht="33.75" x14ac:dyDescent="0.5">
      <c r="A144" s="144"/>
      <c r="B144" s="144"/>
      <c r="C144" s="144"/>
      <c r="D144" s="144"/>
      <c r="E144" s="144"/>
      <c r="F144" s="144"/>
      <c r="G144" s="144"/>
      <c r="H144" s="144"/>
      <c r="I144" s="144"/>
      <c r="J144" s="144"/>
      <c r="K144" s="144"/>
      <c r="L144" s="144"/>
      <c r="M144" s="144"/>
      <c r="U144" s="53" t="s">
        <v>112</v>
      </c>
      <c r="AC144" s="53" t="s">
        <v>112</v>
      </c>
      <c r="AK144" s="53" t="s">
        <v>112</v>
      </c>
    </row>
    <row r="145" spans="1:44" s="31" customFormat="1" ht="33.75" customHeight="1" thickBot="1" x14ac:dyDescent="0.55000000000000004">
      <c r="A145" s="234"/>
      <c r="B145" s="144"/>
      <c r="C145" s="144"/>
      <c r="D145" s="144"/>
      <c r="E145" s="144"/>
      <c r="F145" s="144"/>
      <c r="G145" s="144"/>
      <c r="H145" s="144"/>
      <c r="I145" s="144"/>
      <c r="J145" s="144"/>
      <c r="K145" s="144"/>
      <c r="L145" s="144"/>
      <c r="M145" s="144"/>
      <c r="O145" s="53" t="s">
        <v>101</v>
      </c>
      <c r="U145" s="53" t="s">
        <v>100</v>
      </c>
      <c r="AC145" s="53" t="s">
        <v>111</v>
      </c>
      <c r="AD145" s="53" t="s">
        <v>110</v>
      </c>
      <c r="AE145" s="53" t="s">
        <v>75</v>
      </c>
      <c r="AF145" s="31" t="s">
        <v>160</v>
      </c>
      <c r="AK145" s="53" t="s">
        <v>111</v>
      </c>
      <c r="AL145" s="53" t="s">
        <v>113</v>
      </c>
      <c r="AM145" s="53" t="s">
        <v>75</v>
      </c>
      <c r="AN145" s="367" t="s">
        <v>161</v>
      </c>
      <c r="AO145" s="368"/>
    </row>
    <row r="146" spans="1:44" ht="16.5" thickTop="1" thickBot="1" x14ac:dyDescent="0.3">
      <c r="A146" s="144"/>
      <c r="B146" s="144"/>
      <c r="C146" s="235"/>
      <c r="D146" s="235"/>
      <c r="E146" s="235"/>
      <c r="F146" s="235"/>
      <c r="G146" s="144"/>
      <c r="H146" s="144"/>
      <c r="I146" s="144"/>
      <c r="J146" s="235"/>
      <c r="K146" s="235"/>
      <c r="L146" s="235"/>
      <c r="M146" s="235"/>
      <c r="O146" s="57" t="s">
        <v>73</v>
      </c>
      <c r="P146" s="57" t="s">
        <v>74</v>
      </c>
      <c r="Q146" s="57"/>
      <c r="R146" s="57"/>
      <c r="S146" s="57"/>
      <c r="U146" s="58" t="s">
        <v>75</v>
      </c>
      <c r="V146" s="58" t="s">
        <v>74</v>
      </c>
      <c r="W146" s="58"/>
      <c r="X146" s="58"/>
      <c r="Y146" s="57"/>
      <c r="Z146" s="57"/>
      <c r="AA146" s="57"/>
      <c r="AB146" s="57"/>
      <c r="AC146" s="55" t="s">
        <v>75</v>
      </c>
      <c r="AD146" s="55" t="s">
        <v>74</v>
      </c>
      <c r="AE146" s="55"/>
      <c r="AF146" s="55"/>
      <c r="AG146" s="54"/>
      <c r="AH146" s="54"/>
      <c r="AI146" s="54"/>
      <c r="AJ146" s="54"/>
      <c r="AK146" s="55" t="s">
        <v>75</v>
      </c>
      <c r="AL146" s="55" t="s">
        <v>74</v>
      </c>
      <c r="AM146" s="55"/>
      <c r="AN146" s="55"/>
      <c r="AO146" s="54"/>
      <c r="AP146" s="54"/>
      <c r="AQ146" s="54"/>
      <c r="AR146" s="54"/>
    </row>
    <row r="147" spans="1:44" ht="15.75" thickTop="1" x14ac:dyDescent="0.25">
      <c r="A147" s="236"/>
      <c r="B147" s="179"/>
      <c r="C147" s="235"/>
      <c r="D147" s="235"/>
      <c r="E147" s="235"/>
      <c r="F147" s="235"/>
      <c r="G147" s="144"/>
      <c r="H147" s="236"/>
      <c r="I147" s="179"/>
      <c r="J147" s="235"/>
      <c r="K147" s="235"/>
      <c r="L147" s="235"/>
      <c r="M147" s="235"/>
      <c r="O147" s="57" t="s">
        <v>56</v>
      </c>
      <c r="P147" s="57" t="s">
        <v>0</v>
      </c>
      <c r="Q147" s="57" t="s">
        <v>1</v>
      </c>
      <c r="R147" s="57" t="s">
        <v>2</v>
      </c>
      <c r="S147" s="57" t="s">
        <v>3</v>
      </c>
      <c r="U147" s="58" t="s">
        <v>56</v>
      </c>
      <c r="V147" s="58" t="s">
        <v>0</v>
      </c>
      <c r="W147" s="58" t="s">
        <v>1</v>
      </c>
      <c r="X147" s="58" t="s">
        <v>2</v>
      </c>
      <c r="Y147" s="58" t="s">
        <v>76</v>
      </c>
      <c r="Z147" s="58" t="s">
        <v>77</v>
      </c>
      <c r="AA147" s="58" t="s">
        <v>78</v>
      </c>
      <c r="AB147" s="58" t="s">
        <v>79</v>
      </c>
      <c r="AC147" s="55" t="s">
        <v>56</v>
      </c>
      <c r="AD147" s="55" t="s">
        <v>0</v>
      </c>
      <c r="AE147" s="55" t="s">
        <v>1</v>
      </c>
      <c r="AF147" s="55" t="s">
        <v>2</v>
      </c>
      <c r="AG147" s="55" t="s">
        <v>76</v>
      </c>
      <c r="AH147" s="55" t="s">
        <v>77</v>
      </c>
      <c r="AI147" s="55" t="s">
        <v>78</v>
      </c>
      <c r="AJ147" s="55" t="s">
        <v>79</v>
      </c>
      <c r="AK147" s="55" t="s">
        <v>56</v>
      </c>
      <c r="AL147" s="55" t="s">
        <v>0</v>
      </c>
      <c r="AM147" s="55" t="s">
        <v>1</v>
      </c>
      <c r="AN147" s="55" t="s">
        <v>2</v>
      </c>
      <c r="AO147" s="55" t="s">
        <v>76</v>
      </c>
      <c r="AP147" s="55" t="s">
        <v>77</v>
      </c>
      <c r="AQ147" s="55" t="s">
        <v>78</v>
      </c>
      <c r="AR147" s="55" t="s">
        <v>79</v>
      </c>
    </row>
    <row r="148" spans="1:44" x14ac:dyDescent="0.25">
      <c r="A148" s="237"/>
      <c r="B148" s="238"/>
      <c r="C148" s="144"/>
      <c r="D148" s="144"/>
      <c r="E148" s="144"/>
      <c r="F148" s="144"/>
      <c r="G148" s="144"/>
      <c r="H148" s="237"/>
      <c r="I148" s="238"/>
      <c r="J148" s="239"/>
      <c r="K148" s="240"/>
      <c r="L148" s="241"/>
      <c r="M148" s="189"/>
      <c r="O148" s="31" t="s">
        <v>33</v>
      </c>
      <c r="P148" s="48">
        <f>+C148</f>
        <v>0</v>
      </c>
      <c r="Q148" s="48">
        <f t="shared" ref="Q148:Q156" si="21">+D148</f>
        <v>0</v>
      </c>
      <c r="R148" s="48">
        <f t="shared" ref="R148:R156" si="22">+E148</f>
        <v>0</v>
      </c>
      <c r="S148" s="48">
        <f t="shared" ref="S148:S156" si="23">+F148</f>
        <v>0</v>
      </c>
      <c r="U148" s="303" t="s">
        <v>33</v>
      </c>
      <c r="V148" s="304">
        <v>7.0000000000000007E-2</v>
      </c>
      <c r="W148" s="304">
        <v>0.21</v>
      </c>
      <c r="X148" s="304">
        <v>0.72</v>
      </c>
      <c r="Y148" s="305">
        <v>2.4400000000000004</v>
      </c>
      <c r="Z148" s="305">
        <v>7.54</v>
      </c>
      <c r="AA148" s="305">
        <v>25.900000000000002</v>
      </c>
      <c r="AB148" s="305">
        <v>35.880000000000003</v>
      </c>
      <c r="AC148" s="303" t="s">
        <v>33</v>
      </c>
      <c r="AD148" s="308">
        <v>0.04</v>
      </c>
      <c r="AE148" s="308">
        <v>0.12</v>
      </c>
      <c r="AF148" s="308">
        <v>0.84</v>
      </c>
      <c r="AG148" s="306">
        <v>0.8</v>
      </c>
      <c r="AH148" s="306">
        <v>2.79</v>
      </c>
      <c r="AI148" s="306">
        <v>18.559999999999995</v>
      </c>
      <c r="AJ148" s="306">
        <v>22.149999999999995</v>
      </c>
      <c r="AK148" s="303" t="s">
        <v>33</v>
      </c>
      <c r="AL148" s="312">
        <v>0.12</v>
      </c>
      <c r="AM148" s="312">
        <v>0.35</v>
      </c>
      <c r="AN148" s="312">
        <v>0.53</v>
      </c>
      <c r="AO148" s="305">
        <v>1.6400000000000001</v>
      </c>
      <c r="AP148" s="305">
        <v>4.75</v>
      </c>
      <c r="AQ148" s="305">
        <v>7.3400000000000025</v>
      </c>
      <c r="AR148" s="305">
        <v>13.730000000000004</v>
      </c>
    </row>
    <row r="149" spans="1:44" x14ac:dyDescent="0.25">
      <c r="A149" s="237"/>
      <c r="B149" s="238"/>
      <c r="C149" s="144"/>
      <c r="D149" s="144"/>
      <c r="E149" s="144"/>
      <c r="F149" s="144"/>
      <c r="G149" s="144"/>
      <c r="H149" s="237"/>
      <c r="I149" s="238"/>
      <c r="J149" s="242"/>
      <c r="K149" s="242"/>
      <c r="L149" s="187"/>
      <c r="M149" s="189"/>
      <c r="O149" s="31" t="s">
        <v>34</v>
      </c>
      <c r="P149" s="48">
        <f t="shared" ref="P149:P156" si="24">+C149</f>
        <v>0</v>
      </c>
      <c r="Q149" s="48">
        <f t="shared" si="21"/>
        <v>0</v>
      </c>
      <c r="R149" s="48">
        <f t="shared" si="22"/>
        <v>0</v>
      </c>
      <c r="S149" s="48">
        <f t="shared" si="23"/>
        <v>0</v>
      </c>
      <c r="U149" s="303" t="s">
        <v>34</v>
      </c>
      <c r="V149" s="304">
        <v>0.17</v>
      </c>
      <c r="W149" s="304">
        <v>0.44</v>
      </c>
      <c r="X149" s="304">
        <v>0.39</v>
      </c>
      <c r="Y149" s="305">
        <v>12.670000000000002</v>
      </c>
      <c r="Z149" s="305">
        <v>32.74</v>
      </c>
      <c r="AA149" s="305">
        <v>28.779999999999998</v>
      </c>
      <c r="AB149" s="305">
        <v>74.19</v>
      </c>
      <c r="AC149" s="303" t="s">
        <v>34</v>
      </c>
      <c r="AD149" s="308">
        <v>0.21</v>
      </c>
      <c r="AE149" s="308">
        <v>0.45</v>
      </c>
      <c r="AF149" s="308">
        <v>0.34</v>
      </c>
      <c r="AG149" s="306">
        <v>7.34</v>
      </c>
      <c r="AH149" s="306">
        <v>15.749999999999998</v>
      </c>
      <c r="AI149" s="306">
        <v>12.01</v>
      </c>
      <c r="AJ149" s="306">
        <v>35.099999999999994</v>
      </c>
      <c r="AK149" s="303" t="s">
        <v>34</v>
      </c>
      <c r="AL149" s="312">
        <v>0.14000000000000001</v>
      </c>
      <c r="AM149" s="312">
        <v>0.43</v>
      </c>
      <c r="AN149" s="312">
        <v>0.43</v>
      </c>
      <c r="AO149" s="305">
        <v>5.33</v>
      </c>
      <c r="AP149" s="305">
        <v>16.989999999999995</v>
      </c>
      <c r="AQ149" s="305">
        <v>16.769999999999996</v>
      </c>
      <c r="AR149" s="305">
        <v>39.089999999999989</v>
      </c>
    </row>
    <row r="150" spans="1:44" x14ac:dyDescent="0.25">
      <c r="A150" s="237"/>
      <c r="B150" s="238"/>
      <c r="C150" s="144"/>
      <c r="D150" s="144"/>
      <c r="E150" s="144"/>
      <c r="F150" s="144"/>
      <c r="G150" s="144"/>
      <c r="H150" s="237"/>
      <c r="I150" s="238"/>
      <c r="J150" s="242"/>
      <c r="K150" s="242"/>
      <c r="L150" s="187"/>
      <c r="M150" s="189"/>
      <c r="O150" s="31" t="s">
        <v>53</v>
      </c>
      <c r="P150" s="48">
        <f t="shared" si="24"/>
        <v>0</v>
      </c>
      <c r="Q150" s="48">
        <f t="shared" si="21"/>
        <v>0</v>
      </c>
      <c r="R150" s="48">
        <f t="shared" si="22"/>
        <v>0</v>
      </c>
      <c r="S150" s="48">
        <f t="shared" si="23"/>
        <v>0</v>
      </c>
      <c r="U150" s="303" t="s">
        <v>53</v>
      </c>
      <c r="V150" s="304">
        <v>0.15</v>
      </c>
      <c r="W150" s="304">
        <v>0.45</v>
      </c>
      <c r="X150" s="304">
        <v>0.4</v>
      </c>
      <c r="Y150" s="305">
        <v>10.91</v>
      </c>
      <c r="Z150" s="305">
        <v>33.03</v>
      </c>
      <c r="AA150" s="305">
        <v>29.01</v>
      </c>
      <c r="AB150" s="305">
        <v>72.95</v>
      </c>
      <c r="AC150" s="303" t="s">
        <v>53</v>
      </c>
      <c r="AD150" s="308">
        <v>0.25</v>
      </c>
      <c r="AE150" s="308">
        <v>0.47</v>
      </c>
      <c r="AF150" s="308">
        <v>0.28000000000000003</v>
      </c>
      <c r="AG150" s="306">
        <v>10.59</v>
      </c>
      <c r="AH150" s="306">
        <v>19.740000000000002</v>
      </c>
      <c r="AI150" s="306">
        <v>12.090000000000002</v>
      </c>
      <c r="AJ150" s="306">
        <v>42.42</v>
      </c>
      <c r="AK150" s="303" t="s">
        <v>53</v>
      </c>
      <c r="AL150" s="312">
        <v>0.01</v>
      </c>
      <c r="AM150" s="312">
        <v>0.44</v>
      </c>
      <c r="AN150" s="312">
        <v>0.55000000000000004</v>
      </c>
      <c r="AO150" s="305">
        <v>0.32</v>
      </c>
      <c r="AP150" s="305">
        <v>13.290000000000001</v>
      </c>
      <c r="AQ150" s="305">
        <v>16.919999999999998</v>
      </c>
      <c r="AR150" s="305">
        <v>30.53</v>
      </c>
    </row>
    <row r="151" spans="1:44" x14ac:dyDescent="0.25">
      <c r="A151" s="237"/>
      <c r="B151" s="238"/>
      <c r="C151" s="144"/>
      <c r="D151" s="144"/>
      <c r="E151" s="144"/>
      <c r="F151" s="144"/>
      <c r="G151" s="144"/>
      <c r="H151" s="237"/>
      <c r="I151" s="238"/>
      <c r="J151" s="242"/>
      <c r="K151" s="242"/>
      <c r="L151" s="187"/>
      <c r="M151" s="189"/>
      <c r="O151" s="31" t="s">
        <v>54</v>
      </c>
      <c r="P151" s="48">
        <f t="shared" si="24"/>
        <v>0</v>
      </c>
      <c r="Q151" s="48">
        <f t="shared" si="21"/>
        <v>0</v>
      </c>
      <c r="R151" s="48">
        <f t="shared" si="22"/>
        <v>0</v>
      </c>
      <c r="S151" s="48">
        <f t="shared" si="23"/>
        <v>0</v>
      </c>
      <c r="U151" s="303" t="s">
        <v>54</v>
      </c>
      <c r="V151" s="304">
        <v>0.04</v>
      </c>
      <c r="W151" s="304">
        <v>0.32</v>
      </c>
      <c r="X151" s="304">
        <v>0.64</v>
      </c>
      <c r="Y151" s="305">
        <v>0.36</v>
      </c>
      <c r="Z151" s="305">
        <v>2.6699999999999995</v>
      </c>
      <c r="AA151" s="305">
        <v>5.3999999999999995</v>
      </c>
      <c r="AB151" s="305">
        <v>8.43</v>
      </c>
      <c r="AC151" s="303" t="s">
        <v>54</v>
      </c>
      <c r="AD151" s="308">
        <v>7.0000000000000007E-2</v>
      </c>
      <c r="AE151" s="308">
        <v>0.81</v>
      </c>
      <c r="AF151" s="308">
        <v>0.12</v>
      </c>
      <c r="AG151" s="306">
        <v>0.2</v>
      </c>
      <c r="AH151" s="306">
        <v>2.4299999999999997</v>
      </c>
      <c r="AI151" s="306">
        <v>0.37</v>
      </c>
      <c r="AJ151" s="306">
        <v>3</v>
      </c>
      <c r="AK151" s="303" t="s">
        <v>54</v>
      </c>
      <c r="AL151" s="312">
        <v>0.03</v>
      </c>
      <c r="AM151" s="312">
        <v>0.04</v>
      </c>
      <c r="AN151" s="312">
        <v>0.93</v>
      </c>
      <c r="AO151" s="305">
        <v>0.16</v>
      </c>
      <c r="AP151" s="305">
        <v>0.24</v>
      </c>
      <c r="AQ151" s="305">
        <v>5.03</v>
      </c>
      <c r="AR151" s="305">
        <v>5.4300000000000006</v>
      </c>
    </row>
    <row r="152" spans="1:44" x14ac:dyDescent="0.25">
      <c r="A152" s="237"/>
      <c r="B152" s="238"/>
      <c r="C152" s="144"/>
      <c r="D152" s="144"/>
      <c r="E152" s="144"/>
      <c r="F152" s="144"/>
      <c r="G152" s="144"/>
      <c r="H152" s="237"/>
      <c r="I152" s="238"/>
      <c r="J152" s="242"/>
      <c r="K152" s="242"/>
      <c r="L152" s="187"/>
      <c r="M152" s="189"/>
      <c r="O152" s="31" t="s">
        <v>35</v>
      </c>
      <c r="P152" s="48">
        <f t="shared" si="24"/>
        <v>0</v>
      </c>
      <c r="Q152" s="48">
        <f t="shared" si="21"/>
        <v>0</v>
      </c>
      <c r="R152" s="48">
        <f t="shared" si="22"/>
        <v>0</v>
      </c>
      <c r="S152" s="48">
        <f t="shared" si="23"/>
        <v>0</v>
      </c>
      <c r="U152" s="303" t="s">
        <v>35</v>
      </c>
      <c r="V152" s="304">
        <v>0.16</v>
      </c>
      <c r="W152" s="304">
        <v>0.52</v>
      </c>
      <c r="X152" s="304">
        <v>0.32</v>
      </c>
      <c r="Y152" s="305">
        <v>36.490000000000009</v>
      </c>
      <c r="Z152" s="305">
        <v>120.02000000000001</v>
      </c>
      <c r="AA152" s="305">
        <v>73.850000000000023</v>
      </c>
      <c r="AB152" s="305">
        <v>230.36000000000004</v>
      </c>
      <c r="AC152" s="303" t="s">
        <v>35</v>
      </c>
      <c r="AD152" s="308">
        <v>0.1</v>
      </c>
      <c r="AE152" s="308">
        <v>0.79</v>
      </c>
      <c r="AF152" s="308">
        <v>0.11</v>
      </c>
      <c r="AG152" s="306">
        <v>4.9499999999999993</v>
      </c>
      <c r="AH152" s="306">
        <v>37.04</v>
      </c>
      <c r="AI152" s="306">
        <v>5.13</v>
      </c>
      <c r="AJ152" s="306">
        <v>47.12</v>
      </c>
      <c r="AK152" s="303" t="s">
        <v>35</v>
      </c>
      <c r="AL152" s="312">
        <v>0.17</v>
      </c>
      <c r="AM152" s="312">
        <v>0.45</v>
      </c>
      <c r="AN152" s="312">
        <v>0.38</v>
      </c>
      <c r="AO152" s="305">
        <v>31.540000000000003</v>
      </c>
      <c r="AP152" s="305">
        <v>82.980000000000032</v>
      </c>
      <c r="AQ152" s="305">
        <v>68.72</v>
      </c>
      <c r="AR152" s="305">
        <v>183.24000000000004</v>
      </c>
    </row>
    <row r="153" spans="1:44" x14ac:dyDescent="0.25">
      <c r="A153" s="237"/>
      <c r="B153" s="238"/>
      <c r="C153" s="144"/>
      <c r="D153" s="144"/>
      <c r="E153" s="144"/>
      <c r="F153" s="144"/>
      <c r="G153" s="144"/>
      <c r="H153" s="237"/>
      <c r="I153" s="238"/>
      <c r="J153" s="242"/>
      <c r="K153" s="242"/>
      <c r="L153" s="187"/>
      <c r="M153" s="189"/>
      <c r="O153" s="31" t="s">
        <v>41</v>
      </c>
      <c r="P153" s="48">
        <f t="shared" si="24"/>
        <v>0</v>
      </c>
      <c r="Q153" s="48">
        <f t="shared" si="21"/>
        <v>0</v>
      </c>
      <c r="R153" s="48">
        <f t="shared" si="22"/>
        <v>0</v>
      </c>
      <c r="S153" s="48">
        <f t="shared" si="23"/>
        <v>0</v>
      </c>
      <c r="U153" s="303" t="s">
        <v>41</v>
      </c>
      <c r="V153" s="304">
        <v>0.12</v>
      </c>
      <c r="W153" s="304">
        <v>0.53</v>
      </c>
      <c r="X153" s="304">
        <v>0.35</v>
      </c>
      <c r="Y153" s="305">
        <v>11.09</v>
      </c>
      <c r="Z153" s="305">
        <v>50.860000000000014</v>
      </c>
      <c r="AA153" s="305">
        <v>33.86999999999999</v>
      </c>
      <c r="AB153" s="305">
        <v>95.820000000000007</v>
      </c>
      <c r="AC153" s="303" t="s">
        <v>41</v>
      </c>
      <c r="AD153" s="308">
        <v>0.08</v>
      </c>
      <c r="AE153" s="308">
        <v>0.5</v>
      </c>
      <c r="AF153" s="308">
        <v>0.42</v>
      </c>
      <c r="AG153" s="306">
        <v>3.9999999999999996</v>
      </c>
      <c r="AH153" s="306">
        <v>24.949999999999996</v>
      </c>
      <c r="AI153" s="306">
        <v>20.96</v>
      </c>
      <c r="AJ153" s="306">
        <v>49.91</v>
      </c>
      <c r="AK153" s="303" t="s">
        <v>41</v>
      </c>
      <c r="AL153" s="312">
        <v>0.16</v>
      </c>
      <c r="AM153" s="312">
        <v>0.56000000000000005</v>
      </c>
      <c r="AN153" s="312">
        <v>0.28000000000000003</v>
      </c>
      <c r="AO153" s="305">
        <v>7.0900000000000007</v>
      </c>
      <c r="AP153" s="305">
        <v>25.909999999999997</v>
      </c>
      <c r="AQ153" s="305">
        <v>12.909999999999997</v>
      </c>
      <c r="AR153" s="305">
        <v>45.91</v>
      </c>
    </row>
    <row r="154" spans="1:44" x14ac:dyDescent="0.25">
      <c r="A154" s="237"/>
      <c r="B154" s="238"/>
      <c r="C154" s="144"/>
      <c r="D154" s="144"/>
      <c r="E154" s="144"/>
      <c r="F154" s="144"/>
      <c r="G154" s="144"/>
      <c r="H154" s="237"/>
      <c r="I154" s="238"/>
      <c r="J154" s="240"/>
      <c r="K154" s="240"/>
      <c r="L154" s="243"/>
      <c r="M154" s="189"/>
      <c r="O154" s="31" t="s">
        <v>55</v>
      </c>
      <c r="P154" s="48">
        <f t="shared" si="24"/>
        <v>0</v>
      </c>
      <c r="Q154" s="48">
        <f t="shared" si="21"/>
        <v>0</v>
      </c>
      <c r="R154" s="48">
        <f t="shared" si="22"/>
        <v>0</v>
      </c>
      <c r="S154" s="48">
        <f t="shared" si="23"/>
        <v>0</v>
      </c>
      <c r="U154" s="303" t="s">
        <v>55</v>
      </c>
      <c r="V154" s="304">
        <v>0.05</v>
      </c>
      <c r="W154" s="304">
        <v>0.47</v>
      </c>
      <c r="X154" s="304">
        <v>0.48</v>
      </c>
      <c r="Y154" s="305">
        <v>12.880000000000003</v>
      </c>
      <c r="Z154" s="305">
        <v>108.61999999999998</v>
      </c>
      <c r="AA154" s="305">
        <v>110.60000000000007</v>
      </c>
      <c r="AB154" s="305">
        <v>232.10000000000002</v>
      </c>
      <c r="AC154" s="303" t="s">
        <v>55</v>
      </c>
      <c r="AD154" s="308">
        <v>0.1</v>
      </c>
      <c r="AE154" s="308">
        <v>0.53</v>
      </c>
      <c r="AF154" s="308">
        <v>0.37</v>
      </c>
      <c r="AG154" s="306">
        <v>8.1700000000000017</v>
      </c>
      <c r="AH154" s="306">
        <v>41.840000000000018</v>
      </c>
      <c r="AI154" s="306">
        <v>29.38</v>
      </c>
      <c r="AJ154" s="306">
        <v>79.390000000000015</v>
      </c>
      <c r="AK154" s="303" t="s">
        <v>55</v>
      </c>
      <c r="AL154" s="312">
        <v>0.03</v>
      </c>
      <c r="AM154" s="312">
        <v>0.44</v>
      </c>
      <c r="AN154" s="312">
        <v>0.53</v>
      </c>
      <c r="AO154" s="305">
        <v>4.71</v>
      </c>
      <c r="AP154" s="305">
        <v>66.779999999999973</v>
      </c>
      <c r="AQ154" s="305">
        <v>81.220000000000041</v>
      </c>
      <c r="AR154" s="305">
        <v>152.71</v>
      </c>
    </row>
    <row r="155" spans="1:44" x14ac:dyDescent="0.25">
      <c r="A155" s="237"/>
      <c r="B155" s="238"/>
      <c r="C155" s="144"/>
      <c r="D155" s="144"/>
      <c r="E155" s="144"/>
      <c r="F155" s="144"/>
      <c r="G155" s="144"/>
      <c r="H155" s="237"/>
      <c r="I155" s="238"/>
      <c r="J155" s="242"/>
      <c r="K155" s="242"/>
      <c r="L155" s="187"/>
      <c r="M155" s="189"/>
      <c r="O155" s="31" t="s">
        <v>95</v>
      </c>
      <c r="P155" s="48">
        <f t="shared" si="24"/>
        <v>0</v>
      </c>
      <c r="Q155" s="48">
        <f t="shared" si="21"/>
        <v>0</v>
      </c>
      <c r="R155" s="48">
        <f t="shared" si="22"/>
        <v>0</v>
      </c>
      <c r="S155" s="48">
        <f t="shared" si="23"/>
        <v>0</v>
      </c>
      <c r="U155" s="303" t="s">
        <v>95</v>
      </c>
      <c r="V155" s="304">
        <v>0.08</v>
      </c>
      <c r="W155" s="304">
        <v>0.32</v>
      </c>
      <c r="X155" s="304">
        <v>0.6</v>
      </c>
      <c r="Y155" s="305">
        <v>28.32</v>
      </c>
      <c r="Z155" s="305">
        <v>113.02</v>
      </c>
      <c r="AA155" s="305">
        <v>215.91000000000011</v>
      </c>
      <c r="AB155" s="305">
        <v>357.25000000000011</v>
      </c>
      <c r="AC155" s="303" t="s">
        <v>95</v>
      </c>
      <c r="AD155" s="308">
        <v>0.14000000000000001</v>
      </c>
      <c r="AE155" s="308">
        <v>0.19</v>
      </c>
      <c r="AF155" s="308">
        <v>0.67</v>
      </c>
      <c r="AG155" s="306">
        <v>18.809999999999995</v>
      </c>
      <c r="AH155" s="306">
        <v>25.019999999999996</v>
      </c>
      <c r="AI155" s="306">
        <v>86.899999999999977</v>
      </c>
      <c r="AJ155" s="306">
        <v>130.72999999999996</v>
      </c>
      <c r="AK155" s="303" t="s">
        <v>95</v>
      </c>
      <c r="AL155" s="312">
        <v>0.04</v>
      </c>
      <c r="AM155" s="312">
        <v>0.39</v>
      </c>
      <c r="AN155" s="312">
        <v>0.56999999999999995</v>
      </c>
      <c r="AO155" s="305">
        <v>9.51</v>
      </c>
      <c r="AP155" s="305">
        <v>88.000000000000028</v>
      </c>
      <c r="AQ155" s="305">
        <v>129.01000000000005</v>
      </c>
      <c r="AR155" s="305">
        <v>226.5200000000001</v>
      </c>
    </row>
    <row r="156" spans="1:44" ht="15.75" thickBot="1" x14ac:dyDescent="0.3">
      <c r="A156" s="244"/>
      <c r="B156" s="179"/>
      <c r="C156" s="232"/>
      <c r="D156" s="232"/>
      <c r="E156" s="232"/>
      <c r="F156" s="232"/>
      <c r="G156" s="144"/>
      <c r="H156" s="244"/>
      <c r="I156" s="179"/>
      <c r="J156" s="245"/>
      <c r="K156" s="245"/>
      <c r="L156" s="246"/>
      <c r="M156" s="189"/>
      <c r="O156" s="86" t="s">
        <v>3</v>
      </c>
      <c r="P156" s="48">
        <f t="shared" si="24"/>
        <v>0</v>
      </c>
      <c r="Q156" s="48">
        <f t="shared" si="21"/>
        <v>0</v>
      </c>
      <c r="R156" s="48">
        <f t="shared" si="22"/>
        <v>0</v>
      </c>
      <c r="S156" s="48">
        <f t="shared" si="23"/>
        <v>0</v>
      </c>
      <c r="U156" s="305" t="s">
        <v>3</v>
      </c>
      <c r="V156" s="304">
        <v>0.11</v>
      </c>
      <c r="W156" s="304">
        <v>0.42</v>
      </c>
      <c r="X156" s="304">
        <v>0.47</v>
      </c>
      <c r="Y156" s="305">
        <v>115.16</v>
      </c>
      <c r="Z156" s="305">
        <v>468.5</v>
      </c>
      <c r="AA156" s="305">
        <v>523.32000000000016</v>
      </c>
      <c r="AB156" s="305">
        <v>1106.9800000000002</v>
      </c>
      <c r="AC156" s="307" t="s">
        <v>3</v>
      </c>
      <c r="AD156" s="308">
        <v>0.14000000000000001</v>
      </c>
      <c r="AE156" s="311">
        <v>0.41</v>
      </c>
      <c r="AF156" s="311">
        <v>0.45</v>
      </c>
      <c r="AG156" s="310">
        <v>54.859999999999992</v>
      </c>
      <c r="AH156" s="310">
        <v>169.56</v>
      </c>
      <c r="AI156" s="310">
        <v>185.39999999999998</v>
      </c>
      <c r="AJ156" s="310">
        <v>409.82</v>
      </c>
      <c r="AK156" s="307" t="s">
        <v>3</v>
      </c>
      <c r="AL156" s="311">
        <v>0.09</v>
      </c>
      <c r="AM156" s="311">
        <v>0.43</v>
      </c>
      <c r="AN156" s="311">
        <v>0.48</v>
      </c>
      <c r="AO156" s="313">
        <v>60.300000000000004</v>
      </c>
      <c r="AP156" s="313">
        <v>298.94000000000005</v>
      </c>
      <c r="AQ156" s="313">
        <v>337.92000000000007</v>
      </c>
      <c r="AR156" s="313">
        <v>697.1600000000002</v>
      </c>
    </row>
    <row r="159" spans="1:44" ht="34.5" thickBot="1" x14ac:dyDescent="0.55000000000000004">
      <c r="A159" s="234"/>
      <c r="B159" s="144"/>
      <c r="C159" s="144"/>
      <c r="D159" s="144"/>
      <c r="E159" s="144"/>
      <c r="F159" s="144"/>
      <c r="G159" s="144"/>
      <c r="H159" s="144"/>
      <c r="I159" s="144"/>
      <c r="J159" s="144"/>
      <c r="K159" s="144"/>
      <c r="L159" s="144"/>
      <c r="M159" s="144"/>
      <c r="N159" s="31"/>
      <c r="O159" s="53" t="s">
        <v>102</v>
      </c>
      <c r="P159" s="31"/>
      <c r="Q159" s="31"/>
      <c r="R159" s="31"/>
      <c r="S159" s="31"/>
      <c r="T159" s="31"/>
      <c r="U159" s="53" t="s">
        <v>103</v>
      </c>
      <c r="V159" s="31"/>
      <c r="W159" s="31"/>
      <c r="X159" s="31"/>
      <c r="Y159" s="31"/>
      <c r="Z159" s="31"/>
      <c r="AA159" s="31"/>
      <c r="AB159" s="31"/>
      <c r="AC159" s="53" t="s">
        <v>108</v>
      </c>
      <c r="AD159" s="53" t="s">
        <v>110</v>
      </c>
      <c r="AE159" s="53" t="s">
        <v>75</v>
      </c>
      <c r="AF159" s="22" t="s">
        <v>160</v>
      </c>
      <c r="AK159" s="53" t="s">
        <v>108</v>
      </c>
      <c r="AL159" s="53" t="s">
        <v>113</v>
      </c>
      <c r="AM159" s="53" t="s">
        <v>75</v>
      </c>
      <c r="AN159" s="367" t="s">
        <v>161</v>
      </c>
      <c r="AO159" s="368"/>
      <c r="AP159" s="48"/>
      <c r="AQ159" s="48"/>
      <c r="AR159" s="48"/>
    </row>
    <row r="160" spans="1:44" ht="16.5" thickTop="1" thickBot="1" x14ac:dyDescent="0.3">
      <c r="A160" s="144"/>
      <c r="B160" s="144"/>
      <c r="C160" s="235"/>
      <c r="D160" s="235"/>
      <c r="E160" s="235"/>
      <c r="F160" s="235"/>
      <c r="G160" s="144"/>
      <c r="H160" s="144"/>
      <c r="I160" s="144"/>
      <c r="J160" s="235"/>
      <c r="K160" s="235"/>
      <c r="L160" s="235"/>
      <c r="M160" s="235"/>
      <c r="O160" s="57" t="s">
        <v>73</v>
      </c>
      <c r="P160" s="57" t="s">
        <v>74</v>
      </c>
      <c r="Q160" s="57"/>
      <c r="R160" s="57"/>
      <c r="S160" s="57"/>
      <c r="U160" s="58" t="s">
        <v>75</v>
      </c>
      <c r="V160" s="58" t="s">
        <v>74</v>
      </c>
      <c r="W160" s="58" t="s">
        <v>112</v>
      </c>
      <c r="X160" s="58"/>
      <c r="Y160" s="57"/>
      <c r="Z160" s="57"/>
      <c r="AA160" s="57"/>
      <c r="AB160" s="57"/>
      <c r="AC160" s="58" t="s">
        <v>75</v>
      </c>
      <c r="AD160" s="58" t="s">
        <v>74</v>
      </c>
      <c r="AE160" s="58"/>
      <c r="AF160" s="58"/>
      <c r="AG160" s="57"/>
      <c r="AH160" s="57"/>
      <c r="AI160" s="57"/>
      <c r="AJ160" s="57"/>
      <c r="AK160" s="58" t="s">
        <v>75</v>
      </c>
      <c r="AL160" s="58" t="s">
        <v>74</v>
      </c>
      <c r="AM160" s="58"/>
      <c r="AN160" s="58"/>
      <c r="AO160" s="57"/>
      <c r="AP160" s="57"/>
      <c r="AQ160" s="57"/>
      <c r="AR160" s="57"/>
    </row>
    <row r="161" spans="1:52" ht="15.75" thickTop="1" x14ac:dyDescent="0.25">
      <c r="A161" s="236"/>
      <c r="B161" s="179"/>
      <c r="C161" s="235"/>
      <c r="D161" s="235"/>
      <c r="E161" s="235"/>
      <c r="F161" s="235"/>
      <c r="G161" s="144"/>
      <c r="H161" s="236"/>
      <c r="I161" s="179"/>
      <c r="J161" s="235"/>
      <c r="K161" s="235"/>
      <c r="L161" s="235"/>
      <c r="M161" s="235"/>
      <c r="O161" s="57" t="s">
        <v>56</v>
      </c>
      <c r="P161" s="57" t="s">
        <v>0</v>
      </c>
      <c r="Q161" s="57" t="s">
        <v>1</v>
      </c>
      <c r="R161" s="57" t="s">
        <v>2</v>
      </c>
      <c r="S161" s="57" t="s">
        <v>3</v>
      </c>
      <c r="U161" s="58" t="s">
        <v>56</v>
      </c>
      <c r="V161" s="58" t="s">
        <v>114</v>
      </c>
      <c r="W161" s="58" t="s">
        <v>115</v>
      </c>
      <c r="X161" s="58" t="s">
        <v>116</v>
      </c>
      <c r="Y161" s="58" t="s">
        <v>117</v>
      </c>
      <c r="Z161" s="58" t="s">
        <v>118</v>
      </c>
      <c r="AA161" s="58" t="s">
        <v>119</v>
      </c>
      <c r="AB161" s="58" t="s">
        <v>120</v>
      </c>
      <c r="AC161" s="58" t="s">
        <v>121</v>
      </c>
      <c r="AD161" s="58" t="s">
        <v>122</v>
      </c>
      <c r="AE161" s="58" t="s">
        <v>123</v>
      </c>
      <c r="AF161" s="58" t="s">
        <v>124</v>
      </c>
      <c r="AG161" s="58" t="s">
        <v>125</v>
      </c>
      <c r="AH161" s="58" t="s">
        <v>126</v>
      </c>
      <c r="AI161" s="58" t="s">
        <v>127</v>
      </c>
      <c r="AJ161" s="58" t="s">
        <v>128</v>
      </c>
      <c r="AK161" s="58" t="s">
        <v>56</v>
      </c>
      <c r="AL161" s="58" t="s">
        <v>129</v>
      </c>
      <c r="AM161" s="58" t="s">
        <v>130</v>
      </c>
      <c r="AN161" s="58" t="s">
        <v>131</v>
      </c>
      <c r="AO161" s="58" t="s">
        <v>212</v>
      </c>
      <c r="AP161" s="58" t="s">
        <v>133</v>
      </c>
      <c r="AQ161" s="58" t="s">
        <v>134</v>
      </c>
      <c r="AR161" s="58" t="s">
        <v>135</v>
      </c>
      <c r="AS161" s="58" t="s">
        <v>56</v>
      </c>
      <c r="AT161" s="58" t="s">
        <v>129</v>
      </c>
      <c r="AU161" s="58" t="s">
        <v>130</v>
      </c>
      <c r="AV161" s="58" t="s">
        <v>131</v>
      </c>
      <c r="AW161" s="58" t="s">
        <v>212</v>
      </c>
      <c r="AX161" s="58" t="s">
        <v>133</v>
      </c>
      <c r="AY161" s="58" t="s">
        <v>134</v>
      </c>
      <c r="AZ161" s="58" t="s">
        <v>135</v>
      </c>
    </row>
    <row r="162" spans="1:52" x14ac:dyDescent="0.25">
      <c r="A162" s="237"/>
      <c r="B162" s="238"/>
      <c r="C162" s="247"/>
      <c r="D162" s="144"/>
      <c r="E162" s="144"/>
      <c r="F162" s="144"/>
      <c r="G162" s="144"/>
      <c r="H162" s="237"/>
      <c r="I162" s="238"/>
      <c r="J162" s="132"/>
      <c r="K162" s="132"/>
      <c r="L162" s="132"/>
      <c r="M162" s="189"/>
      <c r="O162" s="31" t="s">
        <v>33</v>
      </c>
      <c r="P162" s="48">
        <f>+C162</f>
        <v>0</v>
      </c>
      <c r="Q162" s="48">
        <f t="shared" ref="Q162:Q169" si="25">+D162</f>
        <v>0</v>
      </c>
      <c r="R162" s="48">
        <f t="shared" ref="R162:R169" si="26">+E162</f>
        <v>0</v>
      </c>
      <c r="S162" s="48">
        <f t="shared" ref="S162:S169" si="27">+F162</f>
        <v>0</v>
      </c>
      <c r="U162" s="305" t="s">
        <v>33</v>
      </c>
      <c r="V162" s="309">
        <v>0.17</v>
      </c>
      <c r="W162" s="309">
        <v>0.1</v>
      </c>
      <c r="X162" s="309">
        <v>0.73</v>
      </c>
      <c r="Y162" s="305">
        <v>0.65999999999999992</v>
      </c>
      <c r="Z162" s="305">
        <v>0.38</v>
      </c>
      <c r="AA162" s="305">
        <v>2.8699999999999997</v>
      </c>
      <c r="AB162" s="305">
        <v>3.9099999999999997</v>
      </c>
      <c r="AC162" s="305" t="s">
        <v>33</v>
      </c>
      <c r="AD162" s="312">
        <v>0.22</v>
      </c>
      <c r="AE162" s="312">
        <v>0.11</v>
      </c>
      <c r="AF162" s="312">
        <v>0.67</v>
      </c>
      <c r="AG162" s="305">
        <v>0.65999999999999992</v>
      </c>
      <c r="AH162" s="305">
        <v>0.34</v>
      </c>
      <c r="AI162" s="305">
        <v>2</v>
      </c>
      <c r="AJ162" s="305">
        <v>3</v>
      </c>
      <c r="AK162" s="305" t="s">
        <v>33</v>
      </c>
      <c r="AL162" s="305">
        <v>0</v>
      </c>
      <c r="AM162" s="305">
        <v>0.04</v>
      </c>
      <c r="AN162" s="305">
        <v>0.96</v>
      </c>
      <c r="AO162" s="305">
        <v>0</v>
      </c>
      <c r="AP162" s="305">
        <v>0.04</v>
      </c>
      <c r="AQ162" s="305">
        <v>0.87</v>
      </c>
      <c r="AR162" s="305">
        <v>0.91</v>
      </c>
      <c r="AS162" s="305" t="s">
        <v>33</v>
      </c>
      <c r="AT162" s="305">
        <v>0</v>
      </c>
      <c r="AU162" s="305">
        <v>0.04</v>
      </c>
      <c r="AV162" s="305">
        <v>0.96</v>
      </c>
      <c r="AW162" s="305">
        <v>0</v>
      </c>
      <c r="AX162" s="305">
        <v>0.04</v>
      </c>
      <c r="AY162" s="305">
        <v>0.87</v>
      </c>
      <c r="AZ162" s="305">
        <v>0.91</v>
      </c>
    </row>
    <row r="163" spans="1:52" x14ac:dyDescent="0.25">
      <c r="A163" s="237"/>
      <c r="B163" s="238"/>
      <c r="C163" s="247"/>
      <c r="D163" s="144"/>
      <c r="E163" s="247"/>
      <c r="F163" s="144"/>
      <c r="G163" s="144"/>
      <c r="H163" s="237"/>
      <c r="I163" s="238"/>
      <c r="J163" s="132"/>
      <c r="K163" s="132"/>
      <c r="L163" s="132"/>
      <c r="M163" s="189"/>
      <c r="O163" s="31" t="s">
        <v>34</v>
      </c>
      <c r="P163" s="48">
        <f t="shared" ref="P163:P169" si="28">+C163</f>
        <v>0</v>
      </c>
      <c r="Q163" s="48">
        <f t="shared" si="25"/>
        <v>0</v>
      </c>
      <c r="R163" s="48">
        <f t="shared" si="26"/>
        <v>0</v>
      </c>
      <c r="S163" s="48">
        <f t="shared" si="27"/>
        <v>0</v>
      </c>
      <c r="U163" s="305" t="s">
        <v>34</v>
      </c>
      <c r="V163" s="309">
        <v>0.47</v>
      </c>
      <c r="W163" s="309">
        <v>0.53</v>
      </c>
      <c r="X163" s="309">
        <v>0</v>
      </c>
      <c r="Y163" s="305">
        <v>6.1599999999999993</v>
      </c>
      <c r="Z163" s="305">
        <v>7.0799999999999992</v>
      </c>
      <c r="AA163" s="305">
        <v>0</v>
      </c>
      <c r="AB163" s="305">
        <v>13.239999999999998</v>
      </c>
      <c r="AC163" s="305" t="s">
        <v>34</v>
      </c>
      <c r="AD163" s="312">
        <v>0.47</v>
      </c>
      <c r="AE163" s="312">
        <v>0.53</v>
      </c>
      <c r="AF163" s="312">
        <v>0</v>
      </c>
      <c r="AG163" s="305">
        <v>6.1599999999999993</v>
      </c>
      <c r="AH163" s="305">
        <v>7.0799999999999992</v>
      </c>
      <c r="AI163" s="305">
        <v>0</v>
      </c>
      <c r="AJ163" s="305">
        <v>13.239999999999998</v>
      </c>
      <c r="AK163" s="305"/>
      <c r="AL163" s="305"/>
      <c r="AM163" s="305"/>
      <c r="AN163" s="305"/>
      <c r="AO163" s="305"/>
      <c r="AP163" s="305"/>
      <c r="AQ163" s="305"/>
      <c r="AR163" s="305"/>
      <c r="AS163" s="305" t="s">
        <v>35</v>
      </c>
      <c r="AT163" s="305">
        <v>0.49</v>
      </c>
      <c r="AU163" s="305">
        <v>0.38</v>
      </c>
      <c r="AV163" s="305">
        <v>0.13</v>
      </c>
      <c r="AW163" s="305">
        <v>7.48</v>
      </c>
      <c r="AX163" s="305">
        <v>5.75</v>
      </c>
      <c r="AY163" s="305">
        <v>2.06</v>
      </c>
      <c r="AZ163" s="305">
        <v>15.290000000000001</v>
      </c>
    </row>
    <row r="164" spans="1:52" x14ac:dyDescent="0.25">
      <c r="A164" s="237"/>
      <c r="B164" s="238"/>
      <c r="C164" s="247"/>
      <c r="D164" s="144"/>
      <c r="E164" s="144"/>
      <c r="F164" s="144"/>
      <c r="G164" s="144"/>
      <c r="H164" s="237"/>
      <c r="I164" s="238"/>
      <c r="J164" s="132"/>
      <c r="K164" s="132"/>
      <c r="L164" s="132"/>
      <c r="M164" s="189"/>
      <c r="O164" s="31" t="s">
        <v>53</v>
      </c>
      <c r="P164" s="48">
        <f t="shared" si="28"/>
        <v>0</v>
      </c>
      <c r="Q164" s="48">
        <f t="shared" si="25"/>
        <v>0</v>
      </c>
      <c r="R164" s="48">
        <f t="shared" si="26"/>
        <v>0</v>
      </c>
      <c r="S164" s="48">
        <f t="shared" si="27"/>
        <v>0</v>
      </c>
      <c r="U164" s="305" t="s">
        <v>53</v>
      </c>
      <c r="V164" s="309">
        <v>0.39</v>
      </c>
      <c r="W164" s="309">
        <v>0.53</v>
      </c>
      <c r="X164" s="309">
        <v>0.08</v>
      </c>
      <c r="Y164" s="305">
        <v>10.159999999999998</v>
      </c>
      <c r="Z164" s="305">
        <v>14.05</v>
      </c>
      <c r="AA164" s="305">
        <v>2.06</v>
      </c>
      <c r="AB164" s="305">
        <v>26.27</v>
      </c>
      <c r="AC164" s="305" t="s">
        <v>53</v>
      </c>
      <c r="AD164" s="312">
        <v>0.39</v>
      </c>
      <c r="AE164" s="312">
        <v>0.53</v>
      </c>
      <c r="AF164" s="312">
        <v>0.08</v>
      </c>
      <c r="AG164" s="305">
        <v>10.159999999999998</v>
      </c>
      <c r="AH164" s="305">
        <v>14.05</v>
      </c>
      <c r="AI164" s="305">
        <v>2.06</v>
      </c>
      <c r="AJ164" s="305">
        <v>26.27</v>
      </c>
      <c r="AK164" s="305"/>
      <c r="AL164" s="305"/>
      <c r="AM164" s="305"/>
      <c r="AN164" s="305"/>
      <c r="AO164" s="305"/>
      <c r="AP164" s="305"/>
      <c r="AQ164" s="305"/>
      <c r="AR164" s="305"/>
      <c r="AS164" s="305" t="s">
        <v>95</v>
      </c>
      <c r="AT164" s="305">
        <v>0</v>
      </c>
      <c r="AU164" s="305">
        <v>0.3</v>
      </c>
      <c r="AV164" s="305">
        <v>0.7</v>
      </c>
      <c r="AW164" s="305">
        <v>0</v>
      </c>
      <c r="AX164" s="305">
        <v>28.520000000000003</v>
      </c>
      <c r="AY164" s="305">
        <v>67.44</v>
      </c>
      <c r="AZ164" s="305">
        <v>95.960000000000008</v>
      </c>
    </row>
    <row r="165" spans="1:52" x14ac:dyDescent="0.25">
      <c r="A165" s="237"/>
      <c r="B165" s="238"/>
      <c r="C165" s="144"/>
      <c r="D165" s="144"/>
      <c r="E165" s="144"/>
      <c r="F165" s="144"/>
      <c r="G165" s="144"/>
      <c r="H165" s="237"/>
      <c r="I165" s="238"/>
      <c r="J165" s="132"/>
      <c r="K165" s="132"/>
      <c r="L165" s="132"/>
      <c r="M165" s="189"/>
      <c r="O165" s="31" t="s">
        <v>35</v>
      </c>
      <c r="P165" s="48">
        <f t="shared" si="28"/>
        <v>0</v>
      </c>
      <c r="Q165" s="48">
        <f t="shared" si="25"/>
        <v>0</v>
      </c>
      <c r="R165" s="48">
        <f t="shared" si="26"/>
        <v>0</v>
      </c>
      <c r="S165" s="48">
        <f t="shared" si="27"/>
        <v>0</v>
      </c>
      <c r="U165" s="305" t="s">
        <v>35</v>
      </c>
      <c r="V165" s="309">
        <v>0.2</v>
      </c>
      <c r="W165" s="309">
        <v>0.69</v>
      </c>
      <c r="X165" s="309">
        <v>0.11</v>
      </c>
      <c r="Y165" s="305">
        <v>10.799999999999999</v>
      </c>
      <c r="Z165" s="305">
        <v>37.65</v>
      </c>
      <c r="AA165" s="305">
        <v>5.8900000000000006</v>
      </c>
      <c r="AB165" s="305">
        <v>54.339999999999996</v>
      </c>
      <c r="AC165" s="305" t="s">
        <v>35</v>
      </c>
      <c r="AD165" s="312">
        <v>0.09</v>
      </c>
      <c r="AE165" s="312">
        <v>0.82</v>
      </c>
      <c r="AF165" s="312">
        <v>0.09</v>
      </c>
      <c r="AG165" s="305">
        <v>3.32</v>
      </c>
      <c r="AH165" s="305">
        <v>30.45</v>
      </c>
      <c r="AI165" s="305">
        <v>3.27</v>
      </c>
      <c r="AJ165" s="305">
        <v>37.04</v>
      </c>
      <c r="AK165" s="305" t="s">
        <v>35</v>
      </c>
      <c r="AL165" s="305">
        <v>0.43</v>
      </c>
      <c r="AM165" s="305">
        <v>0.42</v>
      </c>
      <c r="AN165" s="305">
        <v>0.15</v>
      </c>
      <c r="AO165" s="305">
        <v>7.48</v>
      </c>
      <c r="AP165" s="305">
        <v>7.2</v>
      </c>
      <c r="AQ165" s="305">
        <v>2.62</v>
      </c>
      <c r="AR165" s="305">
        <v>17.3</v>
      </c>
      <c r="AS165" s="121"/>
      <c r="AT165" s="121"/>
    </row>
    <row r="166" spans="1:52" x14ac:dyDescent="0.25">
      <c r="A166" s="237"/>
      <c r="B166" s="238"/>
      <c r="C166" s="144"/>
      <c r="D166" s="144"/>
      <c r="E166" s="144"/>
      <c r="F166" s="144"/>
      <c r="G166" s="144"/>
      <c r="H166" s="237"/>
      <c r="I166" s="238"/>
      <c r="J166" s="132"/>
      <c r="K166" s="132"/>
      <c r="L166" s="132"/>
      <c r="M166" s="189"/>
      <c r="O166" s="31" t="s">
        <v>41</v>
      </c>
      <c r="P166" s="48">
        <f t="shared" si="28"/>
        <v>0</v>
      </c>
      <c r="Q166" s="48">
        <f t="shared" si="25"/>
        <v>0</v>
      </c>
      <c r="R166" s="48">
        <f t="shared" si="26"/>
        <v>0</v>
      </c>
      <c r="S166" s="48">
        <f t="shared" si="27"/>
        <v>0</v>
      </c>
      <c r="U166" s="305" t="s">
        <v>41</v>
      </c>
      <c r="V166" s="309">
        <v>0</v>
      </c>
      <c r="W166" s="309">
        <v>0.98</v>
      </c>
      <c r="X166" s="309">
        <v>0.02</v>
      </c>
      <c r="Y166" s="305">
        <v>0</v>
      </c>
      <c r="Z166" s="305">
        <v>9.4500000000000011</v>
      </c>
      <c r="AA166" s="305">
        <v>0.22000000000000003</v>
      </c>
      <c r="AB166" s="305">
        <v>9.6700000000000017</v>
      </c>
      <c r="AC166" s="305" t="s">
        <v>41</v>
      </c>
      <c r="AD166" s="312">
        <v>0</v>
      </c>
      <c r="AE166" s="312">
        <v>0.98</v>
      </c>
      <c r="AF166" s="312">
        <v>0.02</v>
      </c>
      <c r="AG166" s="305">
        <v>0</v>
      </c>
      <c r="AH166" s="305">
        <v>9.4500000000000011</v>
      </c>
      <c r="AI166" s="305">
        <v>0.22000000000000003</v>
      </c>
      <c r="AJ166" s="305">
        <v>9.6700000000000017</v>
      </c>
      <c r="AK166" s="303"/>
      <c r="AL166" s="314"/>
      <c r="AM166" s="314"/>
      <c r="AN166" s="314"/>
      <c r="AO166" s="303"/>
      <c r="AP166" s="303"/>
      <c r="AQ166" s="303"/>
      <c r="AR166" s="303"/>
      <c r="AS166" s="121"/>
      <c r="AT166" s="121"/>
    </row>
    <row r="167" spans="1:52" x14ac:dyDescent="0.25">
      <c r="A167" s="237"/>
      <c r="B167" s="238"/>
      <c r="C167" s="144"/>
      <c r="D167" s="144"/>
      <c r="E167" s="144"/>
      <c r="F167" s="144"/>
      <c r="G167" s="144"/>
      <c r="H167" s="237"/>
      <c r="I167" s="238"/>
      <c r="J167" s="248"/>
      <c r="K167" s="188"/>
      <c r="L167" s="188"/>
      <c r="M167" s="189"/>
      <c r="O167" s="31" t="s">
        <v>55</v>
      </c>
      <c r="P167" s="48">
        <f t="shared" si="28"/>
        <v>0</v>
      </c>
      <c r="Q167" s="48">
        <f t="shared" si="25"/>
        <v>0</v>
      </c>
      <c r="R167" s="48">
        <f t="shared" si="26"/>
        <v>0</v>
      </c>
      <c r="S167" s="48">
        <f t="shared" si="27"/>
        <v>0</v>
      </c>
      <c r="U167" s="305" t="s">
        <v>55</v>
      </c>
      <c r="V167" s="309">
        <v>0.01</v>
      </c>
      <c r="W167" s="309">
        <v>0.99</v>
      </c>
      <c r="X167" s="309">
        <v>0</v>
      </c>
      <c r="Y167" s="305">
        <v>0.11</v>
      </c>
      <c r="Z167" s="305">
        <v>27.289999999999992</v>
      </c>
      <c r="AA167" s="305">
        <v>0</v>
      </c>
      <c r="AB167" s="305">
        <v>27.399999999999991</v>
      </c>
      <c r="AC167" s="305" t="s">
        <v>55</v>
      </c>
      <c r="AD167" s="312">
        <v>0.01</v>
      </c>
      <c r="AE167" s="312">
        <v>0.99</v>
      </c>
      <c r="AF167" s="312">
        <v>0</v>
      </c>
      <c r="AG167" s="305">
        <v>0.11</v>
      </c>
      <c r="AH167" s="305">
        <v>27.289999999999992</v>
      </c>
      <c r="AI167" s="305">
        <v>0</v>
      </c>
      <c r="AJ167" s="305">
        <v>27.399999999999991</v>
      </c>
      <c r="AK167" s="303"/>
      <c r="AL167" s="314"/>
      <c r="AM167" s="314"/>
      <c r="AN167" s="314"/>
      <c r="AO167" s="303"/>
      <c r="AP167" s="303"/>
      <c r="AQ167" s="303"/>
      <c r="AR167" s="303"/>
      <c r="AS167" s="121"/>
      <c r="AT167" s="121"/>
    </row>
    <row r="168" spans="1:52" x14ac:dyDescent="0.25">
      <c r="A168" s="237"/>
      <c r="B168" s="238"/>
      <c r="C168" s="144"/>
      <c r="D168" s="144"/>
      <c r="E168" s="144"/>
      <c r="F168" s="144"/>
      <c r="G168" s="144"/>
      <c r="H168" s="237"/>
      <c r="I168" s="238"/>
      <c r="J168" s="188"/>
      <c r="K168" s="188"/>
      <c r="L168" s="248"/>
      <c r="M168" s="189"/>
      <c r="O168" s="31" t="s">
        <v>95</v>
      </c>
      <c r="P168" s="48">
        <f t="shared" si="28"/>
        <v>0</v>
      </c>
      <c r="Q168" s="48">
        <f t="shared" si="25"/>
        <v>0</v>
      </c>
      <c r="R168" s="48">
        <f t="shared" si="26"/>
        <v>0</v>
      </c>
      <c r="S168" s="48">
        <f t="shared" si="27"/>
        <v>0</v>
      </c>
      <c r="U168" s="305" t="s">
        <v>95</v>
      </c>
      <c r="V168" s="309">
        <v>0.09</v>
      </c>
      <c r="W168" s="309">
        <v>0.25</v>
      </c>
      <c r="X168" s="309">
        <v>0.66</v>
      </c>
      <c r="Y168" s="305">
        <v>18.940000000000001</v>
      </c>
      <c r="Z168" s="305">
        <v>55.999999999999993</v>
      </c>
      <c r="AA168" s="305">
        <v>148.02000000000004</v>
      </c>
      <c r="AB168" s="305">
        <v>222.96000000000004</v>
      </c>
      <c r="AC168" s="305" t="s">
        <v>95</v>
      </c>
      <c r="AD168" s="312">
        <v>0.15</v>
      </c>
      <c r="AE168" s="312">
        <v>0.2</v>
      </c>
      <c r="AF168" s="312">
        <v>0.65</v>
      </c>
      <c r="AG168" s="305">
        <v>18.699999999999996</v>
      </c>
      <c r="AH168" s="305">
        <v>23.99</v>
      </c>
      <c r="AI168" s="305">
        <v>78.029999999999987</v>
      </c>
      <c r="AJ168" s="305">
        <v>120.71999999999998</v>
      </c>
      <c r="AK168" s="305" t="s">
        <v>95</v>
      </c>
      <c r="AL168" s="305">
        <v>0.01</v>
      </c>
      <c r="AM168" s="305">
        <v>0.31</v>
      </c>
      <c r="AN168" s="305">
        <v>0.68</v>
      </c>
      <c r="AO168" s="305">
        <v>0.24</v>
      </c>
      <c r="AP168" s="305">
        <v>32.01</v>
      </c>
      <c r="AQ168" s="305">
        <v>69.989999999999981</v>
      </c>
      <c r="AR168" s="305">
        <v>102.23999999999998</v>
      </c>
      <c r="AS168" s="121"/>
      <c r="AT168" s="121"/>
    </row>
    <row r="169" spans="1:52" x14ac:dyDescent="0.25">
      <c r="A169" s="244"/>
      <c r="B169" s="179"/>
      <c r="C169" s="232"/>
      <c r="D169" s="232"/>
      <c r="E169" s="232"/>
      <c r="F169" s="232"/>
      <c r="G169" s="144"/>
      <c r="H169" s="244"/>
      <c r="I169" s="179"/>
      <c r="J169" s="201"/>
      <c r="K169" s="201"/>
      <c r="L169" s="201"/>
      <c r="M169" s="189"/>
      <c r="O169" s="86" t="s">
        <v>3</v>
      </c>
      <c r="P169" s="48">
        <f t="shared" si="28"/>
        <v>0</v>
      </c>
      <c r="Q169" s="48">
        <f t="shared" si="25"/>
        <v>0</v>
      </c>
      <c r="R169" s="48">
        <f t="shared" si="26"/>
        <v>0</v>
      </c>
      <c r="S169" s="48">
        <f t="shared" si="27"/>
        <v>0</v>
      </c>
      <c r="U169" s="305" t="s">
        <v>3</v>
      </c>
      <c r="V169" s="309">
        <v>0.13</v>
      </c>
      <c r="W169" s="309">
        <v>0.43</v>
      </c>
      <c r="X169" s="309">
        <v>0.44</v>
      </c>
      <c r="Y169" s="305">
        <v>46.83</v>
      </c>
      <c r="Z169" s="305">
        <v>151.89999999999998</v>
      </c>
      <c r="AA169" s="305">
        <v>159.06000000000003</v>
      </c>
      <c r="AB169" s="305">
        <v>357.79</v>
      </c>
      <c r="AC169" s="305" t="s">
        <v>3</v>
      </c>
      <c r="AD169" s="312">
        <v>0.17</v>
      </c>
      <c r="AE169" s="312">
        <v>0.47</v>
      </c>
      <c r="AF169" s="312">
        <v>0.36</v>
      </c>
      <c r="AG169" s="305">
        <v>39.109999999999992</v>
      </c>
      <c r="AH169" s="305">
        <v>112.64999999999999</v>
      </c>
      <c r="AI169" s="305">
        <v>85.579999999999984</v>
      </c>
      <c r="AJ169" s="305">
        <v>237.33999999999997</v>
      </c>
      <c r="AK169" s="305" t="s">
        <v>3</v>
      </c>
      <c r="AL169" s="305">
        <v>0.06</v>
      </c>
      <c r="AM169" s="305">
        <v>0.33</v>
      </c>
      <c r="AN169" s="305">
        <v>0.61</v>
      </c>
      <c r="AO169" s="305">
        <v>7.7200000000000006</v>
      </c>
      <c r="AP169" s="305">
        <v>39.25</v>
      </c>
      <c r="AQ169" s="305">
        <v>73.479999999999976</v>
      </c>
      <c r="AR169" s="305">
        <v>120.44999999999999</v>
      </c>
      <c r="AS169" s="121"/>
      <c r="AT169" s="121"/>
    </row>
    <row r="172" spans="1:52" s="31" customFormat="1" ht="33.75" customHeight="1" thickBot="1" x14ac:dyDescent="0.55000000000000004">
      <c r="A172" s="234"/>
      <c r="B172" s="144"/>
      <c r="C172" s="144"/>
      <c r="D172" s="144"/>
      <c r="E172" s="144"/>
      <c r="F172" s="144"/>
      <c r="G172" s="144"/>
      <c r="H172" s="144"/>
      <c r="I172" s="144"/>
      <c r="J172" s="144"/>
      <c r="K172" s="144"/>
      <c r="L172" s="144"/>
      <c r="M172" s="144"/>
      <c r="O172" s="53" t="s">
        <v>104</v>
      </c>
      <c r="U172" s="53" t="s">
        <v>105</v>
      </c>
      <c r="AC172" s="53" t="s">
        <v>109</v>
      </c>
      <c r="AD172" s="53" t="s">
        <v>110</v>
      </c>
      <c r="AE172" s="53" t="s">
        <v>75</v>
      </c>
      <c r="AF172" s="22" t="s">
        <v>160</v>
      </c>
      <c r="AG172" s="22"/>
      <c r="AH172" s="22"/>
      <c r="AI172" s="22"/>
      <c r="AJ172" s="22"/>
      <c r="AK172" s="53" t="s">
        <v>109</v>
      </c>
      <c r="AL172" s="53" t="s">
        <v>113</v>
      </c>
      <c r="AM172" s="53" t="s">
        <v>75</v>
      </c>
      <c r="AN172" s="367" t="s">
        <v>161</v>
      </c>
      <c r="AO172" s="368"/>
      <c r="AP172" s="48"/>
      <c r="AQ172" s="48"/>
      <c r="AR172" s="48"/>
    </row>
    <row r="173" spans="1:52" ht="16.5" thickTop="1" thickBot="1" x14ac:dyDescent="0.3">
      <c r="A173" s="144"/>
      <c r="B173" s="144"/>
      <c r="C173" s="235"/>
      <c r="D173" s="235"/>
      <c r="E173" s="235"/>
      <c r="F173" s="235"/>
      <c r="G173" s="144"/>
      <c r="H173" s="144"/>
      <c r="I173" s="144"/>
      <c r="J173" s="235"/>
      <c r="K173" s="235"/>
      <c r="L173" s="235"/>
      <c r="M173" s="235"/>
      <c r="O173" s="57" t="s">
        <v>73</v>
      </c>
      <c r="P173" s="57" t="s">
        <v>74</v>
      </c>
      <c r="Q173" s="57"/>
      <c r="R173" s="57"/>
      <c r="S173" s="57"/>
      <c r="U173" s="58" t="s">
        <v>75</v>
      </c>
      <c r="V173" s="58" t="s">
        <v>74</v>
      </c>
      <c r="W173" s="58"/>
      <c r="X173" s="58"/>
      <c r="Y173" s="57"/>
      <c r="Z173" s="57"/>
      <c r="AA173" s="57"/>
      <c r="AB173" s="57"/>
      <c r="AC173" s="58" t="s">
        <v>75</v>
      </c>
      <c r="AD173" s="58" t="s">
        <v>74</v>
      </c>
      <c r="AE173" s="58"/>
      <c r="AF173" s="58"/>
      <c r="AG173" s="57"/>
      <c r="AH173" s="57"/>
      <c r="AI173" s="57"/>
      <c r="AJ173" s="57"/>
      <c r="AK173" s="58" t="s">
        <v>75</v>
      </c>
      <c r="AL173" s="58" t="s">
        <v>74</v>
      </c>
      <c r="AM173" s="58"/>
      <c r="AN173" s="58"/>
      <c r="AO173" s="57"/>
      <c r="AP173" s="57"/>
      <c r="AQ173" s="57"/>
      <c r="AR173" s="57"/>
    </row>
    <row r="174" spans="1:52" ht="15.75" thickTop="1" x14ac:dyDescent="0.25">
      <c r="A174" s="236"/>
      <c r="B174" s="179"/>
      <c r="C174" s="235"/>
      <c r="D174" s="235"/>
      <c r="E174" s="235"/>
      <c r="F174" s="235"/>
      <c r="G174" s="144"/>
      <c r="H174" s="236"/>
      <c r="I174" s="179"/>
      <c r="J174" s="235"/>
      <c r="K174" s="235"/>
      <c r="L174" s="235"/>
      <c r="M174" s="235"/>
      <c r="O174" s="57" t="s">
        <v>56</v>
      </c>
      <c r="P174" s="57" t="s">
        <v>0</v>
      </c>
      <c r="Q174" s="57" t="s">
        <v>1</v>
      </c>
      <c r="R174" s="57" t="s">
        <v>2</v>
      </c>
      <c r="S174" s="57" t="s">
        <v>3</v>
      </c>
      <c r="U174" s="58" t="s">
        <v>56</v>
      </c>
      <c r="V174" s="58" t="s">
        <v>0</v>
      </c>
      <c r="W174" s="58" t="s">
        <v>1</v>
      </c>
      <c r="X174" s="58" t="s">
        <v>2</v>
      </c>
      <c r="Y174" s="58" t="s">
        <v>76</v>
      </c>
      <c r="Z174" s="58" t="s">
        <v>77</v>
      </c>
      <c r="AA174" s="58" t="s">
        <v>78</v>
      </c>
      <c r="AB174" s="58" t="s">
        <v>79</v>
      </c>
      <c r="AC174" s="58" t="s">
        <v>121</v>
      </c>
      <c r="AD174" s="58" t="s">
        <v>122</v>
      </c>
      <c r="AE174" s="58" t="s">
        <v>123</v>
      </c>
      <c r="AF174" s="58" t="s">
        <v>124</v>
      </c>
      <c r="AG174" s="58" t="s">
        <v>125</v>
      </c>
      <c r="AH174" s="58" t="s">
        <v>126</v>
      </c>
      <c r="AI174" s="58" t="s">
        <v>127</v>
      </c>
      <c r="AJ174" s="58" t="s">
        <v>128</v>
      </c>
      <c r="AK174" s="58" t="s">
        <v>56</v>
      </c>
      <c r="AL174" s="58" t="s">
        <v>129</v>
      </c>
      <c r="AM174" s="58" t="s">
        <v>130</v>
      </c>
      <c r="AN174" s="58" t="s">
        <v>131</v>
      </c>
      <c r="AO174" s="58" t="s">
        <v>132</v>
      </c>
      <c r="AP174" s="58" t="s">
        <v>133</v>
      </c>
      <c r="AQ174" s="58" t="s">
        <v>134</v>
      </c>
      <c r="AR174" s="58" t="s">
        <v>135</v>
      </c>
    </row>
    <row r="175" spans="1:52" x14ac:dyDescent="0.25">
      <c r="A175" s="237"/>
      <c r="B175" s="238"/>
      <c r="C175" s="144"/>
      <c r="D175" s="144"/>
      <c r="E175" s="144"/>
      <c r="F175" s="144"/>
      <c r="G175" s="144"/>
      <c r="H175" s="237"/>
      <c r="I175" s="238"/>
      <c r="J175" s="242"/>
      <c r="K175" s="242"/>
      <c r="L175" s="242"/>
      <c r="M175" s="189"/>
      <c r="O175" s="31" t="s">
        <v>33</v>
      </c>
      <c r="P175" s="48">
        <f>+C175</f>
        <v>0</v>
      </c>
      <c r="Q175" s="48">
        <f t="shared" ref="Q175:Q183" si="29">+D175</f>
        <v>0</v>
      </c>
      <c r="R175" s="48">
        <f t="shared" ref="R175:R183" si="30">+E175</f>
        <v>0</v>
      </c>
      <c r="S175" s="48">
        <f t="shared" ref="S175:S183" si="31">+F175</f>
        <v>0</v>
      </c>
      <c r="U175" s="303" t="s">
        <v>33</v>
      </c>
      <c r="V175" s="304">
        <v>0.06</v>
      </c>
      <c r="W175" s="304">
        <v>0.22</v>
      </c>
      <c r="X175" s="304">
        <v>0.72</v>
      </c>
      <c r="Y175" s="305">
        <v>1.7800000000000002</v>
      </c>
      <c r="Z175" s="305">
        <v>7.16</v>
      </c>
      <c r="AA175" s="305">
        <v>23.030000000000005</v>
      </c>
      <c r="AB175" s="305">
        <v>31.970000000000006</v>
      </c>
      <c r="AC175" s="303" t="s">
        <v>33</v>
      </c>
      <c r="AD175" s="312">
        <v>0.01</v>
      </c>
      <c r="AE175" s="312">
        <v>0.13</v>
      </c>
      <c r="AF175" s="312">
        <v>0.86</v>
      </c>
      <c r="AG175" s="305">
        <v>0.14000000000000001</v>
      </c>
      <c r="AH175" s="305">
        <v>2.4499999999999997</v>
      </c>
      <c r="AI175" s="305">
        <v>16.559999999999992</v>
      </c>
      <c r="AJ175" s="305">
        <v>19.149999999999991</v>
      </c>
      <c r="AK175" s="303" t="s">
        <v>33</v>
      </c>
      <c r="AL175" s="312">
        <v>0.13</v>
      </c>
      <c r="AM175" s="312">
        <v>0.37</v>
      </c>
      <c r="AN175" s="312">
        <v>0.5</v>
      </c>
      <c r="AO175" s="305">
        <v>1.6400000000000001</v>
      </c>
      <c r="AP175" s="305">
        <v>4.71</v>
      </c>
      <c r="AQ175" s="305">
        <v>6.4700000000000024</v>
      </c>
      <c r="AR175" s="305">
        <v>12.820000000000002</v>
      </c>
    </row>
    <row r="176" spans="1:52" x14ac:dyDescent="0.25">
      <c r="A176" s="237"/>
      <c r="B176" s="238"/>
      <c r="C176" s="144"/>
      <c r="D176" s="144"/>
      <c r="E176" s="144"/>
      <c r="F176" s="144"/>
      <c r="G176" s="144"/>
      <c r="H176" s="237"/>
      <c r="I176" s="238"/>
      <c r="J176" s="242"/>
      <c r="K176" s="242"/>
      <c r="L176" s="242"/>
      <c r="M176" s="189"/>
      <c r="O176" s="31" t="s">
        <v>34</v>
      </c>
      <c r="P176" s="48">
        <f t="shared" ref="P176:P183" si="32">+C176</f>
        <v>0</v>
      </c>
      <c r="Q176" s="48">
        <f t="shared" si="29"/>
        <v>0</v>
      </c>
      <c r="R176" s="48">
        <f t="shared" si="30"/>
        <v>0</v>
      </c>
      <c r="S176" s="48">
        <f t="shared" si="31"/>
        <v>0</v>
      </c>
      <c r="U176" s="303" t="s">
        <v>34</v>
      </c>
      <c r="V176" s="304">
        <v>0.11</v>
      </c>
      <c r="W176" s="304">
        <v>0.42</v>
      </c>
      <c r="X176" s="304">
        <v>0.47</v>
      </c>
      <c r="Y176" s="305">
        <v>6.5099999999999989</v>
      </c>
      <c r="Z176" s="305">
        <v>25.66</v>
      </c>
      <c r="AA176" s="305">
        <v>28.779999999999998</v>
      </c>
      <c r="AB176" s="305">
        <v>60.95</v>
      </c>
      <c r="AC176" s="303" t="s">
        <v>34</v>
      </c>
      <c r="AD176" s="312">
        <v>0.05</v>
      </c>
      <c r="AE176" s="312">
        <v>0.4</v>
      </c>
      <c r="AF176" s="312">
        <v>0.55000000000000004</v>
      </c>
      <c r="AG176" s="305">
        <v>1.18</v>
      </c>
      <c r="AH176" s="305">
        <v>8.6699999999999964</v>
      </c>
      <c r="AI176" s="305">
        <v>12.01</v>
      </c>
      <c r="AJ176" s="305">
        <v>21.859999999999996</v>
      </c>
      <c r="AK176" s="303" t="s">
        <v>34</v>
      </c>
      <c r="AL176" s="312">
        <v>0.14000000000000001</v>
      </c>
      <c r="AM176" s="312">
        <v>0.43</v>
      </c>
      <c r="AN176" s="312">
        <v>0.43</v>
      </c>
      <c r="AO176" s="305">
        <v>5.33</v>
      </c>
      <c r="AP176" s="305">
        <v>16.989999999999995</v>
      </c>
      <c r="AQ176" s="305">
        <v>16.769999999999996</v>
      </c>
      <c r="AR176" s="305">
        <v>39.089999999999989</v>
      </c>
    </row>
    <row r="177" spans="1:44" x14ac:dyDescent="0.25">
      <c r="A177" s="237"/>
      <c r="B177" s="238"/>
      <c r="C177" s="144"/>
      <c r="D177" s="144"/>
      <c r="E177" s="144"/>
      <c r="F177" s="144"/>
      <c r="G177" s="144"/>
      <c r="H177" s="237"/>
      <c r="I177" s="238"/>
      <c r="J177" s="242"/>
      <c r="K177" s="242"/>
      <c r="L177" s="242"/>
      <c r="M177" s="189"/>
      <c r="O177" s="31" t="s">
        <v>53</v>
      </c>
      <c r="P177" s="48">
        <f t="shared" si="32"/>
        <v>0</v>
      </c>
      <c r="Q177" s="48">
        <f t="shared" si="29"/>
        <v>0</v>
      </c>
      <c r="R177" s="48">
        <f t="shared" si="30"/>
        <v>0</v>
      </c>
      <c r="S177" s="48">
        <f t="shared" si="31"/>
        <v>0</v>
      </c>
      <c r="U177" s="303" t="s">
        <v>53</v>
      </c>
      <c r="V177" s="304">
        <v>0.01</v>
      </c>
      <c r="W177" s="304">
        <v>0.41</v>
      </c>
      <c r="X177" s="304">
        <v>0.57999999999999996</v>
      </c>
      <c r="Y177" s="305">
        <v>0.75</v>
      </c>
      <c r="Z177" s="305">
        <v>18.979999999999997</v>
      </c>
      <c r="AA177" s="305">
        <v>26.950000000000003</v>
      </c>
      <c r="AB177" s="305">
        <v>46.68</v>
      </c>
      <c r="AC177" s="303" t="s">
        <v>53</v>
      </c>
      <c r="AD177" s="312">
        <v>0.03</v>
      </c>
      <c r="AE177" s="312">
        <v>0.35</v>
      </c>
      <c r="AF177" s="312">
        <v>0.62</v>
      </c>
      <c r="AG177" s="305">
        <v>0.43</v>
      </c>
      <c r="AH177" s="305">
        <v>5.6900000000000013</v>
      </c>
      <c r="AI177" s="305">
        <v>10.030000000000001</v>
      </c>
      <c r="AJ177" s="305">
        <v>16.150000000000002</v>
      </c>
      <c r="AK177" s="303" t="s">
        <v>53</v>
      </c>
      <c r="AL177" s="312">
        <v>0.01</v>
      </c>
      <c r="AM177" s="312">
        <v>0.44</v>
      </c>
      <c r="AN177" s="312">
        <v>0.55000000000000004</v>
      </c>
      <c r="AO177" s="305">
        <v>0.32</v>
      </c>
      <c r="AP177" s="305">
        <v>13.290000000000001</v>
      </c>
      <c r="AQ177" s="305">
        <v>16.919999999999998</v>
      </c>
      <c r="AR177" s="305">
        <v>30.53</v>
      </c>
    </row>
    <row r="178" spans="1:44" x14ac:dyDescent="0.25">
      <c r="A178" s="237"/>
      <c r="B178" s="238"/>
      <c r="C178" s="144"/>
      <c r="D178" s="144"/>
      <c r="E178" s="144"/>
      <c r="F178" s="144"/>
      <c r="G178" s="144"/>
      <c r="H178" s="237"/>
      <c r="I178" s="238"/>
      <c r="J178" s="242"/>
      <c r="K178" s="242"/>
      <c r="L178" s="242"/>
      <c r="M178" s="189"/>
      <c r="O178" s="31" t="s">
        <v>54</v>
      </c>
      <c r="P178" s="48">
        <f t="shared" si="32"/>
        <v>0</v>
      </c>
      <c r="Q178" s="48">
        <f t="shared" si="29"/>
        <v>0</v>
      </c>
      <c r="R178" s="48">
        <f t="shared" si="30"/>
        <v>0</v>
      </c>
      <c r="S178" s="48">
        <f t="shared" si="31"/>
        <v>0</v>
      </c>
      <c r="U178" s="303" t="s">
        <v>54</v>
      </c>
      <c r="V178" s="304">
        <v>0.04</v>
      </c>
      <c r="W178" s="304">
        <v>0.32</v>
      </c>
      <c r="X178" s="304">
        <v>0.64</v>
      </c>
      <c r="Y178" s="305">
        <v>0.36</v>
      </c>
      <c r="Z178" s="305">
        <v>2.6699999999999995</v>
      </c>
      <c r="AA178" s="305">
        <v>5.3999999999999995</v>
      </c>
      <c r="AB178" s="305">
        <v>8.43</v>
      </c>
      <c r="AC178" s="303" t="s">
        <v>54</v>
      </c>
      <c r="AD178" s="312">
        <v>7.0000000000000007E-2</v>
      </c>
      <c r="AE178" s="312">
        <v>0.81</v>
      </c>
      <c r="AF178" s="312">
        <v>0.12</v>
      </c>
      <c r="AG178" s="305">
        <v>0.2</v>
      </c>
      <c r="AH178" s="305">
        <v>2.4299999999999997</v>
      </c>
      <c r="AI178" s="305">
        <v>0.37</v>
      </c>
      <c r="AJ178" s="305">
        <v>3</v>
      </c>
      <c r="AK178" s="303" t="s">
        <v>54</v>
      </c>
      <c r="AL178" s="312">
        <v>0.03</v>
      </c>
      <c r="AM178" s="312">
        <v>0.04</v>
      </c>
      <c r="AN178" s="312">
        <v>0.93</v>
      </c>
      <c r="AO178" s="305">
        <v>0.16</v>
      </c>
      <c r="AP178" s="305">
        <v>0.24</v>
      </c>
      <c r="AQ178" s="305">
        <v>5.03</v>
      </c>
      <c r="AR178" s="305">
        <v>5.4300000000000006</v>
      </c>
    </row>
    <row r="179" spans="1:44" x14ac:dyDescent="0.25">
      <c r="A179" s="237"/>
      <c r="B179" s="238"/>
      <c r="C179" s="144"/>
      <c r="D179" s="144"/>
      <c r="E179" s="144"/>
      <c r="F179" s="144"/>
      <c r="G179" s="144"/>
      <c r="H179" s="237"/>
      <c r="I179" s="238"/>
      <c r="J179" s="242"/>
      <c r="K179" s="242"/>
      <c r="L179" s="242"/>
      <c r="M179" s="189"/>
      <c r="O179" s="31" t="s">
        <v>35</v>
      </c>
      <c r="P179" s="48">
        <f t="shared" si="32"/>
        <v>0</v>
      </c>
      <c r="Q179" s="48">
        <f t="shared" si="29"/>
        <v>0</v>
      </c>
      <c r="R179" s="48">
        <f t="shared" si="30"/>
        <v>0</v>
      </c>
      <c r="S179" s="48">
        <f t="shared" si="31"/>
        <v>0</v>
      </c>
      <c r="U179" s="303" t="s">
        <v>35</v>
      </c>
      <c r="V179" s="304">
        <v>0.14000000000000001</v>
      </c>
      <c r="W179" s="304">
        <v>0.47</v>
      </c>
      <c r="X179" s="304">
        <v>0.39</v>
      </c>
      <c r="Y179" s="305">
        <v>25.69</v>
      </c>
      <c r="Z179" s="305">
        <v>82.370000000000019</v>
      </c>
      <c r="AA179" s="305">
        <v>67.960000000000008</v>
      </c>
      <c r="AB179" s="305">
        <v>176.02000000000004</v>
      </c>
      <c r="AC179" s="303" t="s">
        <v>35</v>
      </c>
      <c r="AD179" s="312">
        <v>0.16</v>
      </c>
      <c r="AE179" s="312">
        <v>0.65</v>
      </c>
      <c r="AF179" s="312">
        <v>0.19</v>
      </c>
      <c r="AG179" s="305">
        <v>1.6300000000000001</v>
      </c>
      <c r="AH179" s="305">
        <v>6.589999999999999</v>
      </c>
      <c r="AI179" s="305">
        <v>1.8599999999999999</v>
      </c>
      <c r="AJ179" s="305">
        <v>10.079999999999998</v>
      </c>
      <c r="AK179" s="303" t="s">
        <v>35</v>
      </c>
      <c r="AL179" s="312">
        <v>0.14000000000000001</v>
      </c>
      <c r="AM179" s="312">
        <v>0.46</v>
      </c>
      <c r="AN179" s="312">
        <v>0.4</v>
      </c>
      <c r="AO179" s="305">
        <v>24.060000000000002</v>
      </c>
      <c r="AP179" s="305">
        <v>75.780000000000015</v>
      </c>
      <c r="AQ179" s="305">
        <v>66.100000000000023</v>
      </c>
      <c r="AR179" s="305">
        <v>165.94000000000005</v>
      </c>
    </row>
    <row r="180" spans="1:44" x14ac:dyDescent="0.25">
      <c r="A180" s="237"/>
      <c r="B180" s="238"/>
      <c r="C180" s="144"/>
      <c r="D180" s="144"/>
      <c r="E180" s="144"/>
      <c r="F180" s="144"/>
      <c r="G180" s="144"/>
      <c r="H180" s="237"/>
      <c r="I180" s="238"/>
      <c r="J180" s="242"/>
      <c r="K180" s="242"/>
      <c r="L180" s="242"/>
      <c r="M180" s="189"/>
      <c r="O180" s="31" t="s">
        <v>41</v>
      </c>
      <c r="P180" s="48">
        <f t="shared" si="32"/>
        <v>0</v>
      </c>
      <c r="Q180" s="48">
        <f t="shared" si="29"/>
        <v>0</v>
      </c>
      <c r="R180" s="48">
        <f t="shared" si="30"/>
        <v>0</v>
      </c>
      <c r="S180" s="48">
        <f t="shared" si="31"/>
        <v>0</v>
      </c>
      <c r="U180" s="303" t="s">
        <v>41</v>
      </c>
      <c r="V180" s="304">
        <v>0.13</v>
      </c>
      <c r="W180" s="304">
        <v>0.48</v>
      </c>
      <c r="X180" s="304">
        <v>0.39</v>
      </c>
      <c r="Y180" s="305">
        <v>11.09</v>
      </c>
      <c r="Z180" s="305">
        <v>41.410000000000004</v>
      </c>
      <c r="AA180" s="305">
        <v>33.649999999999991</v>
      </c>
      <c r="AB180" s="305">
        <v>86.149999999999991</v>
      </c>
      <c r="AC180" s="303" t="s">
        <v>41</v>
      </c>
      <c r="AD180" s="312">
        <v>0.1</v>
      </c>
      <c r="AE180" s="315">
        <v>0.38</v>
      </c>
      <c r="AF180" s="312">
        <v>0.52</v>
      </c>
      <c r="AG180" s="305">
        <v>3.9999999999999996</v>
      </c>
      <c r="AH180" s="305">
        <v>15.500000000000004</v>
      </c>
      <c r="AI180" s="305">
        <v>20.740000000000002</v>
      </c>
      <c r="AJ180" s="305">
        <v>40.240000000000009</v>
      </c>
      <c r="AK180" s="303" t="s">
        <v>41</v>
      </c>
      <c r="AL180" s="312">
        <v>0.16</v>
      </c>
      <c r="AM180" s="312">
        <v>0.56000000000000005</v>
      </c>
      <c r="AN180" s="312">
        <v>0.28000000000000003</v>
      </c>
      <c r="AO180" s="305">
        <v>7.0900000000000007</v>
      </c>
      <c r="AP180" s="305">
        <v>25.909999999999997</v>
      </c>
      <c r="AQ180" s="305">
        <v>12.909999999999997</v>
      </c>
      <c r="AR180" s="305">
        <v>45.91</v>
      </c>
    </row>
    <row r="181" spans="1:44" x14ac:dyDescent="0.25">
      <c r="A181" s="237"/>
      <c r="B181" s="238"/>
      <c r="C181" s="144"/>
      <c r="D181" s="144"/>
      <c r="E181" s="144"/>
      <c r="F181" s="144"/>
      <c r="G181" s="144"/>
      <c r="H181" s="237"/>
      <c r="I181" s="238"/>
      <c r="J181" s="242"/>
      <c r="K181" s="242"/>
      <c r="L181" s="242"/>
      <c r="M181" s="189"/>
      <c r="O181" s="31" t="s">
        <v>55</v>
      </c>
      <c r="P181" s="48">
        <f t="shared" si="32"/>
        <v>0</v>
      </c>
      <c r="Q181" s="48">
        <f t="shared" si="29"/>
        <v>0</v>
      </c>
      <c r="R181" s="48">
        <f t="shared" si="30"/>
        <v>0</v>
      </c>
      <c r="S181" s="48">
        <f t="shared" si="31"/>
        <v>0</v>
      </c>
      <c r="U181" s="303" t="s">
        <v>55</v>
      </c>
      <c r="V181" s="304">
        <v>0.06</v>
      </c>
      <c r="W181" s="304">
        <v>0.4</v>
      </c>
      <c r="X181" s="304">
        <v>0.54</v>
      </c>
      <c r="Y181" s="305">
        <v>12.770000000000001</v>
      </c>
      <c r="Z181" s="305">
        <v>81.330000000000027</v>
      </c>
      <c r="AA181" s="305">
        <v>110.60000000000007</v>
      </c>
      <c r="AB181" s="305">
        <v>204.7000000000001</v>
      </c>
      <c r="AC181" s="303" t="s">
        <v>55</v>
      </c>
      <c r="AD181" s="312">
        <v>0.15</v>
      </c>
      <c r="AE181" s="312">
        <v>0.28000000000000003</v>
      </c>
      <c r="AF181" s="312">
        <v>0.56999999999999995</v>
      </c>
      <c r="AG181" s="305">
        <v>8.0599999999999987</v>
      </c>
      <c r="AH181" s="305">
        <v>14.549999999999999</v>
      </c>
      <c r="AI181" s="305">
        <v>29.38</v>
      </c>
      <c r="AJ181" s="305">
        <v>51.989999999999995</v>
      </c>
      <c r="AK181" s="303" t="s">
        <v>55</v>
      </c>
      <c r="AL181" s="312">
        <v>0.03</v>
      </c>
      <c r="AM181" s="312">
        <v>0.44</v>
      </c>
      <c r="AN181" s="312">
        <v>0.53</v>
      </c>
      <c r="AO181" s="305">
        <v>4.71</v>
      </c>
      <c r="AP181" s="305">
        <v>66.779999999999973</v>
      </c>
      <c r="AQ181" s="305">
        <v>81.220000000000041</v>
      </c>
      <c r="AR181" s="305">
        <v>152.71</v>
      </c>
    </row>
    <row r="182" spans="1:44" x14ac:dyDescent="0.25">
      <c r="A182" s="237"/>
      <c r="B182" s="238"/>
      <c r="C182" s="144"/>
      <c r="D182" s="144"/>
      <c r="E182" s="144"/>
      <c r="F182" s="144"/>
      <c r="G182" s="144"/>
      <c r="H182" s="237"/>
      <c r="I182" s="238"/>
      <c r="J182" s="240"/>
      <c r="K182" s="240"/>
      <c r="L182" s="239"/>
      <c r="M182" s="189"/>
      <c r="O182" s="31" t="s">
        <v>95</v>
      </c>
      <c r="P182" s="48">
        <f t="shared" si="32"/>
        <v>0</v>
      </c>
      <c r="Q182" s="48">
        <f t="shared" si="29"/>
        <v>0</v>
      </c>
      <c r="R182" s="48">
        <f t="shared" si="30"/>
        <v>0</v>
      </c>
      <c r="S182" s="48">
        <f t="shared" si="31"/>
        <v>0</v>
      </c>
      <c r="U182" s="303" t="s">
        <v>95</v>
      </c>
      <c r="V182" s="304">
        <v>7.0000000000000007E-2</v>
      </c>
      <c r="W182" s="304">
        <v>0.42</v>
      </c>
      <c r="X182" s="304">
        <v>0.51</v>
      </c>
      <c r="Y182" s="305">
        <v>9.379999999999999</v>
      </c>
      <c r="Z182" s="305">
        <v>57.02</v>
      </c>
      <c r="AA182" s="305">
        <v>67.890000000000015</v>
      </c>
      <c r="AB182" s="305">
        <v>134.29000000000002</v>
      </c>
      <c r="AC182" s="303" t="s">
        <v>95</v>
      </c>
      <c r="AD182" s="312">
        <v>0.01</v>
      </c>
      <c r="AE182" s="312">
        <v>0.1</v>
      </c>
      <c r="AF182" s="312">
        <v>0.89</v>
      </c>
      <c r="AG182" s="305">
        <v>0.11</v>
      </c>
      <c r="AH182" s="305">
        <v>1.03</v>
      </c>
      <c r="AI182" s="305">
        <v>8.8699999999999992</v>
      </c>
      <c r="AJ182" s="305">
        <v>10.01</v>
      </c>
      <c r="AK182" s="303" t="s">
        <v>95</v>
      </c>
      <c r="AL182" s="312">
        <v>7.0000000000000007E-2</v>
      </c>
      <c r="AM182" s="312">
        <v>0.45</v>
      </c>
      <c r="AN182" s="312">
        <v>0.48</v>
      </c>
      <c r="AO182" s="305">
        <v>9.27</v>
      </c>
      <c r="AP182" s="305">
        <v>55.99</v>
      </c>
      <c r="AQ182" s="305">
        <v>59.020000000000017</v>
      </c>
      <c r="AR182" s="305">
        <v>124.28000000000003</v>
      </c>
    </row>
    <row r="183" spans="1:44" x14ac:dyDescent="0.25">
      <c r="A183" s="244"/>
      <c r="B183" s="179"/>
      <c r="C183" s="232"/>
      <c r="D183" s="232"/>
      <c r="E183" s="232"/>
      <c r="F183" s="232"/>
      <c r="G183" s="144"/>
      <c r="H183" s="244"/>
      <c r="I183" s="179"/>
      <c r="J183" s="239"/>
      <c r="K183" s="240"/>
      <c r="L183" s="240"/>
      <c r="M183" s="189"/>
      <c r="O183" s="86" t="s">
        <v>3</v>
      </c>
      <c r="P183" s="48">
        <f t="shared" si="32"/>
        <v>0</v>
      </c>
      <c r="Q183" s="48">
        <f t="shared" si="29"/>
        <v>0</v>
      </c>
      <c r="R183" s="48">
        <f t="shared" si="30"/>
        <v>0</v>
      </c>
      <c r="S183" s="48">
        <f t="shared" si="31"/>
        <v>0</v>
      </c>
      <c r="U183" s="303" t="s">
        <v>3</v>
      </c>
      <c r="V183" s="304">
        <v>0.09</v>
      </c>
      <c r="W183" s="304">
        <v>0.42</v>
      </c>
      <c r="X183" s="304">
        <v>0.49</v>
      </c>
      <c r="Y183" s="305">
        <v>68.330000000000013</v>
      </c>
      <c r="Z183" s="305">
        <v>316.60000000000002</v>
      </c>
      <c r="AA183" s="305">
        <v>364.2600000000001</v>
      </c>
      <c r="AB183" s="305">
        <v>749.19</v>
      </c>
      <c r="AC183" s="307" t="s">
        <v>3</v>
      </c>
      <c r="AD183" s="315">
        <v>0.09</v>
      </c>
      <c r="AE183" s="315">
        <v>0.33</v>
      </c>
      <c r="AF183" s="315">
        <v>0.57999999999999996</v>
      </c>
      <c r="AG183" s="316">
        <v>15.749999999999998</v>
      </c>
      <c r="AH183" s="316">
        <v>56.91</v>
      </c>
      <c r="AI183" s="316">
        <v>99.82</v>
      </c>
      <c r="AJ183" s="316">
        <v>172.48</v>
      </c>
      <c r="AK183" s="307" t="s">
        <v>3</v>
      </c>
      <c r="AL183" s="315">
        <v>0.09</v>
      </c>
      <c r="AM183" s="315">
        <v>0.45</v>
      </c>
      <c r="AN183" s="315">
        <v>0.46</v>
      </c>
      <c r="AO183" s="316">
        <v>52.580000000000013</v>
      </c>
      <c r="AP183" s="316">
        <v>259.69</v>
      </c>
      <c r="AQ183" s="316">
        <v>264.44000000000011</v>
      </c>
      <c r="AR183" s="316">
        <v>576.71</v>
      </c>
    </row>
    <row r="189" spans="1:44" s="31" customFormat="1" ht="33.75" customHeight="1" x14ac:dyDescent="0.5">
      <c r="A189" s="234"/>
      <c r="B189" s="144"/>
      <c r="C189" s="144"/>
      <c r="D189" s="144"/>
      <c r="E189" s="144"/>
      <c r="F189" s="144"/>
      <c r="G189" s="144"/>
      <c r="H189" s="144"/>
      <c r="I189" s="144"/>
      <c r="J189" s="144"/>
      <c r="K189" s="144"/>
      <c r="L189" s="144"/>
      <c r="M189" s="144"/>
      <c r="O189" s="53" t="s">
        <v>92</v>
      </c>
      <c r="U189" s="221" t="s">
        <v>187</v>
      </c>
      <c r="V189"/>
      <c r="AD189" s="47"/>
    </row>
    <row r="190" spans="1:44" x14ac:dyDescent="0.25">
      <c r="A190" s="144"/>
      <c r="B190" s="144"/>
      <c r="C190" s="144"/>
      <c r="D190" s="144"/>
      <c r="E190" s="144"/>
      <c r="F190" s="144"/>
      <c r="G190" s="144"/>
      <c r="H190" s="144"/>
      <c r="I190" s="144"/>
      <c r="J190" s="144"/>
      <c r="K190" s="144"/>
      <c r="L190" s="144"/>
      <c r="M190" s="144"/>
      <c r="U190" s="22" t="s">
        <v>72</v>
      </c>
      <c r="V190" s="22" t="s">
        <v>188</v>
      </c>
    </row>
    <row r="191" spans="1:44" x14ac:dyDescent="0.25">
      <c r="A191" s="235"/>
      <c r="B191" s="235"/>
      <c r="C191" s="235"/>
      <c r="D191" s="235"/>
      <c r="E191" s="235"/>
      <c r="F191" s="235"/>
      <c r="G191" s="144"/>
      <c r="H191" s="235"/>
      <c r="I191" s="235"/>
      <c r="J191" s="235"/>
      <c r="K191" s="235"/>
      <c r="L191" s="235"/>
      <c r="M191" s="235"/>
      <c r="O191" s="57" t="s">
        <v>72</v>
      </c>
      <c r="P191" s="57" t="s">
        <v>93</v>
      </c>
      <c r="Q191" s="57"/>
      <c r="R191" s="57"/>
      <c r="S191" s="57"/>
      <c r="T191" s="57"/>
      <c r="U191" s="57" t="s">
        <v>72</v>
      </c>
      <c r="V191" s="57" t="s">
        <v>93</v>
      </c>
      <c r="W191" s="57"/>
      <c r="X191" s="57"/>
      <c r="Y191" s="57"/>
      <c r="Z191" s="57"/>
      <c r="AA191" s="57"/>
      <c r="AB191" s="57"/>
      <c r="AC191" s="57"/>
    </row>
    <row r="192" spans="1:44" ht="15.75" thickBot="1" x14ac:dyDescent="0.3">
      <c r="A192" s="235"/>
      <c r="B192" s="235"/>
      <c r="C192" s="235"/>
      <c r="D192" s="235"/>
      <c r="E192" s="235"/>
      <c r="F192" s="235"/>
      <c r="G192" s="144"/>
      <c r="H192" s="235"/>
      <c r="I192" s="235"/>
      <c r="J192" s="235"/>
      <c r="K192" s="235"/>
      <c r="L192" s="235"/>
      <c r="M192" s="235"/>
      <c r="O192" s="57"/>
      <c r="P192" s="57"/>
      <c r="Q192" s="57"/>
      <c r="R192" s="57"/>
      <c r="S192" s="57"/>
      <c r="T192" s="57"/>
      <c r="U192" s="57"/>
      <c r="V192" s="57"/>
      <c r="W192" s="57"/>
      <c r="X192" s="57"/>
      <c r="Y192" s="57"/>
      <c r="Z192" s="57"/>
      <c r="AA192" s="57"/>
      <c r="AB192" s="57"/>
      <c r="AC192" s="57"/>
    </row>
    <row r="193" spans="1:29" ht="16.5" thickTop="1" thickBot="1" x14ac:dyDescent="0.3">
      <c r="A193" s="235"/>
      <c r="B193" s="235"/>
      <c r="C193" s="235"/>
      <c r="D193" s="235"/>
      <c r="E193" s="235"/>
      <c r="F193" s="235"/>
      <c r="G193" s="144"/>
      <c r="H193" s="235"/>
      <c r="I193" s="235"/>
      <c r="J193" s="235"/>
      <c r="K193" s="235"/>
      <c r="L193" s="235"/>
      <c r="M193" s="235"/>
      <c r="O193" s="57" t="s">
        <v>73</v>
      </c>
      <c r="P193" s="57" t="s">
        <v>74</v>
      </c>
      <c r="Q193" s="57"/>
      <c r="R193" s="57"/>
      <c r="S193" s="57"/>
      <c r="T193" s="57"/>
      <c r="U193" s="58" t="s">
        <v>75</v>
      </c>
      <c r="V193" s="58" t="s">
        <v>74</v>
      </c>
      <c r="W193" s="58"/>
      <c r="X193" s="58"/>
      <c r="Y193" s="57"/>
      <c r="Z193" s="57"/>
      <c r="AA193" s="57"/>
      <c r="AB193" s="57"/>
      <c r="AC193" s="57"/>
    </row>
    <row r="194" spans="1:29" ht="15.75" thickTop="1" x14ac:dyDescent="0.25">
      <c r="A194" s="235"/>
      <c r="B194" s="235"/>
      <c r="C194" s="235"/>
      <c r="D194" s="235"/>
      <c r="E194" s="235"/>
      <c r="F194" s="235"/>
      <c r="G194" s="144"/>
      <c r="H194" s="235"/>
      <c r="I194" s="235"/>
      <c r="J194" s="235"/>
      <c r="K194" s="235"/>
      <c r="L194" s="235"/>
      <c r="M194" s="235"/>
      <c r="O194" s="57" t="s">
        <v>56</v>
      </c>
      <c r="P194" s="57" t="s">
        <v>0</v>
      </c>
      <c r="Q194" s="57" t="s">
        <v>1</v>
      </c>
      <c r="R194" s="57" t="s">
        <v>2</v>
      </c>
      <c r="S194" s="57" t="s">
        <v>3</v>
      </c>
      <c r="T194" s="57"/>
      <c r="U194" s="58" t="s">
        <v>56</v>
      </c>
      <c r="V194" s="58" t="s">
        <v>0</v>
      </c>
      <c r="W194" s="58" t="s">
        <v>1</v>
      </c>
      <c r="X194" s="58" t="s">
        <v>2</v>
      </c>
      <c r="Y194" s="58" t="s">
        <v>76</v>
      </c>
      <c r="Z194" s="58" t="s">
        <v>77</v>
      </c>
      <c r="AA194" s="58" t="s">
        <v>78</v>
      </c>
      <c r="AB194" s="58" t="s">
        <v>79</v>
      </c>
      <c r="AC194" s="57"/>
    </row>
    <row r="195" spans="1:29" x14ac:dyDescent="0.25">
      <c r="A195" s="144"/>
      <c r="B195" s="238"/>
      <c r="C195" s="263"/>
      <c r="D195" s="263"/>
      <c r="E195" s="263"/>
      <c r="F195" s="263"/>
      <c r="G195" s="144"/>
      <c r="H195" s="144"/>
      <c r="I195" s="238"/>
      <c r="J195" s="132"/>
      <c r="K195" s="132"/>
      <c r="L195" s="132"/>
      <c r="M195" s="189"/>
      <c r="O195" s="31" t="s">
        <v>33</v>
      </c>
      <c r="P195" s="48">
        <f>+C195</f>
        <v>0</v>
      </c>
      <c r="Q195" s="48">
        <f t="shared" ref="Q195:Q213" si="33">+D195</f>
        <v>0</v>
      </c>
      <c r="R195" s="48">
        <f t="shared" ref="R195:R213" si="34">+E195</f>
        <v>0</v>
      </c>
      <c r="S195" s="48">
        <f t="shared" ref="S195:S213" si="35">+F195</f>
        <v>0</v>
      </c>
      <c r="U195" s="31" t="s">
        <v>33</v>
      </c>
      <c r="V195" s="267">
        <v>0.41</v>
      </c>
      <c r="W195" s="267">
        <v>0.46</v>
      </c>
      <c r="X195" s="267">
        <v>0.13</v>
      </c>
      <c r="Y195" s="1">
        <v>455.08999999999946</v>
      </c>
      <c r="Z195" s="1">
        <v>497.54000000000036</v>
      </c>
      <c r="AA195" s="1">
        <v>137.90999999999988</v>
      </c>
      <c r="AB195" s="1">
        <v>1090.5399999999997</v>
      </c>
    </row>
    <row r="196" spans="1:29" x14ac:dyDescent="0.25">
      <c r="A196" s="144"/>
      <c r="B196" s="238"/>
      <c r="C196" s="263"/>
      <c r="D196" s="263"/>
      <c r="E196" s="263"/>
      <c r="F196" s="263"/>
      <c r="G196" s="144"/>
      <c r="H196" s="144"/>
      <c r="I196" s="238"/>
      <c r="J196" s="248"/>
      <c r="K196" s="188"/>
      <c r="L196" s="188"/>
      <c r="M196" s="189"/>
      <c r="O196" s="31" t="s">
        <v>34</v>
      </c>
      <c r="P196" s="48">
        <f t="shared" ref="P196:P213" si="36">+C196</f>
        <v>0</v>
      </c>
      <c r="Q196" s="48">
        <f t="shared" si="33"/>
        <v>0</v>
      </c>
      <c r="R196" s="48">
        <f t="shared" si="34"/>
        <v>0</v>
      </c>
      <c r="S196" s="48">
        <f t="shared" si="35"/>
        <v>0</v>
      </c>
      <c r="U196" s="31" t="s">
        <v>34</v>
      </c>
      <c r="V196" s="267">
        <v>0.39</v>
      </c>
      <c r="W196" s="267">
        <v>0.51</v>
      </c>
      <c r="X196" s="267">
        <v>0.1</v>
      </c>
      <c r="Y196" s="1">
        <v>215.3</v>
      </c>
      <c r="Z196" s="1">
        <v>278.70999999999975</v>
      </c>
      <c r="AA196" s="1">
        <v>53.430000000000049</v>
      </c>
      <c r="AB196" s="1">
        <v>547.43999999999983</v>
      </c>
    </row>
    <row r="197" spans="1:29" x14ac:dyDescent="0.25">
      <c r="A197" s="144"/>
      <c r="B197" s="238"/>
      <c r="C197" s="263"/>
      <c r="D197" s="263"/>
      <c r="E197" s="263"/>
      <c r="F197" s="263"/>
      <c r="G197" s="144"/>
      <c r="H197" s="144"/>
      <c r="I197" s="238"/>
      <c r="J197" s="132"/>
      <c r="K197" s="132"/>
      <c r="L197" s="132"/>
      <c r="M197" s="189"/>
      <c r="O197" s="31" t="s">
        <v>53</v>
      </c>
      <c r="P197" s="48">
        <f t="shared" si="36"/>
        <v>0</v>
      </c>
      <c r="Q197" s="48">
        <f t="shared" si="33"/>
        <v>0</v>
      </c>
      <c r="R197" s="48">
        <f t="shared" si="34"/>
        <v>0</v>
      </c>
      <c r="S197" s="48">
        <f t="shared" si="35"/>
        <v>0</v>
      </c>
      <c r="U197" s="31" t="s">
        <v>53</v>
      </c>
      <c r="V197" s="267">
        <v>0.46</v>
      </c>
      <c r="W197" s="267">
        <v>0.41</v>
      </c>
      <c r="X197" s="267">
        <v>0.13</v>
      </c>
      <c r="Y197" s="1">
        <v>161.57000000000011</v>
      </c>
      <c r="Z197" s="1">
        <v>143.62999999999985</v>
      </c>
      <c r="AA197" s="1">
        <v>45.760000000000012</v>
      </c>
      <c r="AB197" s="1">
        <v>350.95999999999992</v>
      </c>
    </row>
    <row r="198" spans="1:29" x14ac:dyDescent="0.25">
      <c r="A198" s="144"/>
      <c r="B198" s="238"/>
      <c r="C198" s="263"/>
      <c r="D198" s="263"/>
      <c r="E198" s="263"/>
      <c r="F198" s="263"/>
      <c r="G198" s="144"/>
      <c r="H198" s="144"/>
      <c r="I198" s="238"/>
      <c r="J198" s="188"/>
      <c r="K198" s="188"/>
      <c r="L198" s="248"/>
      <c r="M198" s="189"/>
      <c r="O198" s="31" t="s">
        <v>54</v>
      </c>
      <c r="P198" s="48">
        <f t="shared" si="36"/>
        <v>0</v>
      </c>
      <c r="Q198" s="48">
        <f t="shared" si="33"/>
        <v>0</v>
      </c>
      <c r="R198" s="48">
        <f t="shared" si="34"/>
        <v>0</v>
      </c>
      <c r="S198" s="48">
        <f t="shared" si="35"/>
        <v>0</v>
      </c>
      <c r="U198" s="31" t="s">
        <v>54</v>
      </c>
      <c r="V198" s="267">
        <v>0.46</v>
      </c>
      <c r="W198" s="267">
        <v>0.4</v>
      </c>
      <c r="X198" s="267">
        <v>0.14000000000000001</v>
      </c>
      <c r="Y198" s="1">
        <v>266.29000000000241</v>
      </c>
      <c r="Z198" s="1">
        <v>235.48000000000135</v>
      </c>
      <c r="AA198" s="1">
        <v>83.910000000000039</v>
      </c>
      <c r="AB198" s="1">
        <v>585.68000000000382</v>
      </c>
      <c r="AC198" s="31"/>
    </row>
    <row r="199" spans="1:29" x14ac:dyDescent="0.25">
      <c r="A199" s="144"/>
      <c r="B199" s="238"/>
      <c r="C199" s="263"/>
      <c r="D199" s="263"/>
      <c r="E199" s="263"/>
      <c r="F199" s="263"/>
      <c r="G199" s="144"/>
      <c r="H199" s="144"/>
      <c r="I199" s="238"/>
      <c r="J199" s="132"/>
      <c r="K199" s="132"/>
      <c r="L199" s="132"/>
      <c r="M199" s="189"/>
      <c r="O199" s="31" t="s">
        <v>35</v>
      </c>
      <c r="P199" s="48">
        <f t="shared" si="36"/>
        <v>0</v>
      </c>
      <c r="Q199" s="48">
        <f t="shared" si="33"/>
        <v>0</v>
      </c>
      <c r="R199" s="48">
        <f t="shared" si="34"/>
        <v>0</v>
      </c>
      <c r="S199" s="48">
        <f t="shared" si="35"/>
        <v>0</v>
      </c>
      <c r="U199" s="31" t="s">
        <v>35</v>
      </c>
      <c r="V199" s="267">
        <v>0.28000000000000003</v>
      </c>
      <c r="W199" s="267">
        <v>0.38</v>
      </c>
      <c r="X199" s="267">
        <v>0.34</v>
      </c>
      <c r="Y199" s="1">
        <v>222.00000000000057</v>
      </c>
      <c r="Z199" s="1">
        <v>292.34000000000037</v>
      </c>
      <c r="AA199" s="1">
        <v>263.4900000000016</v>
      </c>
      <c r="AB199" s="1">
        <v>777.83000000000254</v>
      </c>
      <c r="AC199" s="31"/>
    </row>
    <row r="200" spans="1:29" x14ac:dyDescent="0.25">
      <c r="A200" s="144"/>
      <c r="B200" s="238"/>
      <c r="C200" s="263"/>
      <c r="D200" s="263"/>
      <c r="E200" s="263"/>
      <c r="F200" s="263"/>
      <c r="G200" s="144"/>
      <c r="H200" s="144"/>
      <c r="I200" s="238"/>
      <c r="J200" s="132"/>
      <c r="K200" s="132"/>
      <c r="L200" s="132"/>
      <c r="M200" s="189"/>
      <c r="O200" s="31" t="s">
        <v>36</v>
      </c>
      <c r="P200" s="48">
        <f t="shared" si="36"/>
        <v>0</v>
      </c>
      <c r="Q200" s="48">
        <f t="shared" si="33"/>
        <v>0</v>
      </c>
      <c r="R200" s="48">
        <f t="shared" si="34"/>
        <v>0</v>
      </c>
      <c r="S200" s="48">
        <f t="shared" si="35"/>
        <v>0</v>
      </c>
      <c r="U200" s="31" t="s">
        <v>36</v>
      </c>
      <c r="V200" s="267">
        <v>0.7</v>
      </c>
      <c r="W200" s="267">
        <v>0.26</v>
      </c>
      <c r="X200" s="267">
        <v>0.04</v>
      </c>
      <c r="Y200" s="1">
        <v>221.36000000000041</v>
      </c>
      <c r="Z200" s="1">
        <v>83.139999999999944</v>
      </c>
      <c r="AA200" s="1">
        <v>11.12</v>
      </c>
      <c r="AB200" s="1">
        <v>315.62000000000035</v>
      </c>
      <c r="AC200" s="31"/>
    </row>
    <row r="201" spans="1:29" x14ac:dyDescent="0.25">
      <c r="A201" s="144"/>
      <c r="B201" s="238"/>
      <c r="C201" s="263"/>
      <c r="D201" s="263"/>
      <c r="E201" s="263"/>
      <c r="F201" s="263"/>
      <c r="G201" s="144"/>
      <c r="H201" s="144"/>
      <c r="I201" s="238"/>
      <c r="J201" s="132"/>
      <c r="K201" s="132"/>
      <c r="L201" s="132"/>
      <c r="M201" s="189"/>
      <c r="O201" s="31" t="s">
        <v>37</v>
      </c>
      <c r="P201" s="48">
        <f t="shared" si="36"/>
        <v>0</v>
      </c>
      <c r="Q201" s="48">
        <f t="shared" si="33"/>
        <v>0</v>
      </c>
      <c r="R201" s="48">
        <f t="shared" si="34"/>
        <v>0</v>
      </c>
      <c r="S201" s="48">
        <f t="shared" si="35"/>
        <v>0</v>
      </c>
      <c r="U201" s="31" t="s">
        <v>37</v>
      </c>
      <c r="V201" s="267">
        <v>0.56000000000000005</v>
      </c>
      <c r="W201" s="267">
        <v>0.26</v>
      </c>
      <c r="X201" s="267">
        <v>0.18</v>
      </c>
      <c r="Y201" s="1">
        <v>387.400000000001</v>
      </c>
      <c r="Z201" s="1">
        <v>179.37000000000009</v>
      </c>
      <c r="AA201" s="1">
        <v>125.9800000000001</v>
      </c>
      <c r="AB201" s="1">
        <v>692.75000000000125</v>
      </c>
      <c r="AC201" s="31"/>
    </row>
    <row r="202" spans="1:29" x14ac:dyDescent="0.25">
      <c r="A202" s="144"/>
      <c r="B202" s="238"/>
      <c r="C202" s="263"/>
      <c r="D202" s="263"/>
      <c r="E202" s="263"/>
      <c r="F202" s="263"/>
      <c r="G202" s="144"/>
      <c r="H202" s="144"/>
      <c r="I202" s="238"/>
      <c r="J202" s="132"/>
      <c r="K202" s="132"/>
      <c r="L202" s="132"/>
      <c r="M202" s="189"/>
      <c r="O202" s="31" t="s">
        <v>38</v>
      </c>
      <c r="P202" s="48">
        <f t="shared" si="36"/>
        <v>0</v>
      </c>
      <c r="Q202" s="48">
        <f t="shared" si="33"/>
        <v>0</v>
      </c>
      <c r="R202" s="48">
        <f t="shared" si="34"/>
        <v>0</v>
      </c>
      <c r="S202" s="48">
        <f t="shared" si="35"/>
        <v>0</v>
      </c>
      <c r="U202" s="31" t="s">
        <v>38</v>
      </c>
      <c r="V202" s="267">
        <v>0.57999999999999996</v>
      </c>
      <c r="W202" s="267">
        <v>0.28000000000000003</v>
      </c>
      <c r="X202" s="267">
        <v>0.14000000000000001</v>
      </c>
      <c r="Y202" s="1">
        <v>833.39999999998815</v>
      </c>
      <c r="Z202" s="1">
        <v>394.5799999999997</v>
      </c>
      <c r="AA202" s="1">
        <v>195.07000000000085</v>
      </c>
      <c r="AB202" s="1">
        <v>1423.0499999999886</v>
      </c>
      <c r="AC202" s="31"/>
    </row>
    <row r="203" spans="1:29" x14ac:dyDescent="0.25">
      <c r="A203" s="144"/>
      <c r="B203" s="238"/>
      <c r="C203" s="263"/>
      <c r="D203" s="263"/>
      <c r="E203" s="263"/>
      <c r="F203" s="263"/>
      <c r="G203" s="144"/>
      <c r="H203" s="144"/>
      <c r="I203" s="238"/>
      <c r="J203" s="188"/>
      <c r="K203" s="188"/>
      <c r="L203" s="248"/>
      <c r="M203" s="189"/>
      <c r="O203" s="31" t="s">
        <v>39</v>
      </c>
      <c r="P203" s="48">
        <f t="shared" si="36"/>
        <v>0</v>
      </c>
      <c r="Q203" s="48">
        <f t="shared" si="33"/>
        <v>0</v>
      </c>
      <c r="R203" s="48">
        <f t="shared" si="34"/>
        <v>0</v>
      </c>
      <c r="S203" s="48">
        <f t="shared" si="35"/>
        <v>0</v>
      </c>
      <c r="U203" s="31" t="s">
        <v>39</v>
      </c>
      <c r="V203" s="267">
        <v>0.51</v>
      </c>
      <c r="W203" s="267">
        <v>0.39</v>
      </c>
      <c r="X203" s="267">
        <v>0.1</v>
      </c>
      <c r="Y203" s="1">
        <v>409.0199999999997</v>
      </c>
      <c r="Z203" s="1">
        <v>311.07999999999936</v>
      </c>
      <c r="AA203" s="1">
        <v>82.61</v>
      </c>
      <c r="AB203" s="1">
        <v>802.70999999999901</v>
      </c>
      <c r="AC203" s="31"/>
    </row>
    <row r="204" spans="1:29" x14ac:dyDescent="0.25">
      <c r="A204" s="144"/>
      <c r="B204" s="238"/>
      <c r="C204" s="263"/>
      <c r="D204" s="263"/>
      <c r="E204" s="263"/>
      <c r="F204" s="263"/>
      <c r="G204" s="144"/>
      <c r="H204" s="144"/>
      <c r="I204" s="238"/>
      <c r="J204" s="132"/>
      <c r="K204" s="132"/>
      <c r="L204" s="132"/>
      <c r="M204" s="189"/>
      <c r="O204" s="31" t="s">
        <v>40</v>
      </c>
      <c r="P204" s="48">
        <f t="shared" si="36"/>
        <v>0</v>
      </c>
      <c r="Q204" s="48">
        <f t="shared" si="33"/>
        <v>0</v>
      </c>
      <c r="R204" s="48">
        <f t="shared" si="34"/>
        <v>0</v>
      </c>
      <c r="S204" s="48">
        <f t="shared" si="35"/>
        <v>0</v>
      </c>
      <c r="U204" s="31" t="s">
        <v>40</v>
      </c>
      <c r="V204" s="267">
        <v>0.48</v>
      </c>
      <c r="W204" s="267">
        <v>0.38</v>
      </c>
      <c r="X204" s="267">
        <v>0.14000000000000001</v>
      </c>
      <c r="Y204" s="1">
        <v>608.35999999999569</v>
      </c>
      <c r="Z204" s="1">
        <v>481.72999999999917</v>
      </c>
      <c r="AA204" s="1">
        <v>173.75000000000011</v>
      </c>
      <c r="AB204" s="1">
        <v>1263.8399999999951</v>
      </c>
      <c r="AC204" s="31"/>
    </row>
    <row r="205" spans="1:29" x14ac:dyDescent="0.25">
      <c r="A205" s="144"/>
      <c r="B205" s="238"/>
      <c r="C205" s="263"/>
      <c r="D205" s="263"/>
      <c r="E205" s="263"/>
      <c r="F205" s="263"/>
      <c r="G205" s="144"/>
      <c r="H205" s="144"/>
      <c r="I205" s="238"/>
      <c r="J205" s="132"/>
      <c r="K205" s="132"/>
      <c r="L205" s="132"/>
      <c r="M205" s="189"/>
      <c r="O205" s="31" t="s">
        <v>41</v>
      </c>
      <c r="P205" s="48">
        <f t="shared" si="36"/>
        <v>0</v>
      </c>
      <c r="Q205" s="48">
        <f t="shared" si="33"/>
        <v>0</v>
      </c>
      <c r="R205" s="48">
        <f t="shared" si="34"/>
        <v>0</v>
      </c>
      <c r="S205" s="48">
        <f t="shared" si="35"/>
        <v>0</v>
      </c>
      <c r="U205" s="31" t="s">
        <v>41</v>
      </c>
      <c r="V205" s="267">
        <v>0.44</v>
      </c>
      <c r="W205" s="267">
        <v>0.39</v>
      </c>
      <c r="X205" s="267">
        <v>0.17</v>
      </c>
      <c r="Y205" s="1">
        <v>749.71999999999343</v>
      </c>
      <c r="Z205" s="1">
        <v>665.1799999999979</v>
      </c>
      <c r="AA205" s="1">
        <v>279.91000000000133</v>
      </c>
      <c r="AB205" s="1">
        <v>1694.8099999999927</v>
      </c>
      <c r="AC205" s="31"/>
    </row>
    <row r="206" spans="1:29" x14ac:dyDescent="0.25">
      <c r="A206" s="144"/>
      <c r="B206" s="238"/>
      <c r="C206" s="263"/>
      <c r="D206" s="263"/>
      <c r="E206" s="263"/>
      <c r="F206" s="263"/>
      <c r="G206" s="144"/>
      <c r="H206" s="144"/>
      <c r="I206" s="238"/>
      <c r="J206" s="132"/>
      <c r="K206" s="132"/>
      <c r="L206" s="132"/>
      <c r="M206" s="189"/>
      <c r="O206" s="31" t="s">
        <v>42</v>
      </c>
      <c r="P206" s="48">
        <f t="shared" si="36"/>
        <v>0</v>
      </c>
      <c r="Q206" s="48">
        <f t="shared" si="33"/>
        <v>0</v>
      </c>
      <c r="R206" s="48">
        <f t="shared" si="34"/>
        <v>0</v>
      </c>
      <c r="S206" s="48">
        <f t="shared" si="35"/>
        <v>0</v>
      </c>
      <c r="U206" s="31" t="s">
        <v>42</v>
      </c>
      <c r="V206" s="267">
        <v>0.55000000000000004</v>
      </c>
      <c r="W206" s="267">
        <v>0.39</v>
      </c>
      <c r="X206" s="267">
        <v>0.06</v>
      </c>
      <c r="Y206" s="1">
        <v>313.13999999999982</v>
      </c>
      <c r="Z206" s="1">
        <v>224.73999999999998</v>
      </c>
      <c r="AA206" s="1">
        <v>35.739999999999981</v>
      </c>
      <c r="AB206" s="1">
        <v>573.61999999999978</v>
      </c>
      <c r="AC206" s="31"/>
    </row>
    <row r="207" spans="1:29" x14ac:dyDescent="0.25">
      <c r="A207" s="144"/>
      <c r="B207" s="238"/>
      <c r="C207" s="263"/>
      <c r="D207" s="263"/>
      <c r="E207" s="263"/>
      <c r="F207" s="263"/>
      <c r="G207" s="144"/>
      <c r="H207" s="144"/>
      <c r="I207" s="238"/>
      <c r="J207" s="132"/>
      <c r="K207" s="132"/>
      <c r="L207" s="132"/>
      <c r="M207" s="189"/>
      <c r="O207" s="31" t="s">
        <v>43</v>
      </c>
      <c r="P207" s="48">
        <f t="shared" si="36"/>
        <v>0</v>
      </c>
      <c r="Q207" s="48">
        <f t="shared" si="33"/>
        <v>0</v>
      </c>
      <c r="R207" s="48">
        <f t="shared" si="34"/>
        <v>0</v>
      </c>
      <c r="S207" s="48">
        <f t="shared" si="35"/>
        <v>0</v>
      </c>
      <c r="U207" s="31" t="s">
        <v>43</v>
      </c>
      <c r="V207" s="267">
        <v>0.55000000000000004</v>
      </c>
      <c r="W207" s="267">
        <v>0.41</v>
      </c>
      <c r="X207" s="267">
        <v>0.04</v>
      </c>
      <c r="Y207" s="1">
        <v>340.22999999999894</v>
      </c>
      <c r="Z207" s="1">
        <v>251.77999999999972</v>
      </c>
      <c r="AA207" s="1">
        <v>25.039999999999992</v>
      </c>
      <c r="AB207" s="1">
        <v>617.04999999999859</v>
      </c>
      <c r="AC207" s="31"/>
    </row>
    <row r="208" spans="1:29" x14ac:dyDescent="0.25">
      <c r="A208" s="144"/>
      <c r="B208" s="238"/>
      <c r="C208" s="263"/>
      <c r="D208" s="263"/>
      <c r="E208" s="263"/>
      <c r="F208" s="263"/>
      <c r="G208" s="144"/>
      <c r="H208" s="144"/>
      <c r="I208" s="238"/>
      <c r="J208" s="188"/>
      <c r="K208" s="188"/>
      <c r="L208" s="248"/>
      <c r="M208" s="189"/>
      <c r="O208" s="31" t="s">
        <v>44</v>
      </c>
      <c r="P208" s="48">
        <f t="shared" si="36"/>
        <v>0</v>
      </c>
      <c r="Q208" s="48">
        <f t="shared" si="33"/>
        <v>0</v>
      </c>
      <c r="R208" s="48">
        <f t="shared" si="34"/>
        <v>0</v>
      </c>
      <c r="S208" s="48">
        <f t="shared" si="35"/>
        <v>0</v>
      </c>
      <c r="U208" s="31" t="s">
        <v>44</v>
      </c>
      <c r="V208" s="267">
        <v>0.61</v>
      </c>
      <c r="W208" s="267">
        <v>0.36</v>
      </c>
      <c r="X208" s="267">
        <v>0.03</v>
      </c>
      <c r="Y208" s="1">
        <v>226.01999999999978</v>
      </c>
      <c r="Z208" s="1">
        <v>135.37999999999985</v>
      </c>
      <c r="AA208" s="1">
        <v>10.569999999999995</v>
      </c>
      <c r="AB208" s="1">
        <v>371.96999999999963</v>
      </c>
      <c r="AC208" s="31"/>
    </row>
    <row r="209" spans="1:29" x14ac:dyDescent="0.25">
      <c r="A209" s="144"/>
      <c r="B209" s="238"/>
      <c r="C209" s="263"/>
      <c r="D209" s="263"/>
      <c r="E209" s="263"/>
      <c r="F209" s="263"/>
      <c r="G209" s="144"/>
      <c r="H209" s="144"/>
      <c r="I209" s="238"/>
      <c r="J209" s="132"/>
      <c r="K209" s="132"/>
      <c r="L209" s="132"/>
      <c r="M209" s="189"/>
      <c r="O209" s="31" t="s">
        <v>45</v>
      </c>
      <c r="P209" s="48">
        <f t="shared" si="36"/>
        <v>0</v>
      </c>
      <c r="Q209" s="48">
        <f t="shared" si="33"/>
        <v>0</v>
      </c>
      <c r="R209" s="48">
        <f t="shared" si="34"/>
        <v>0</v>
      </c>
      <c r="S209" s="48">
        <f t="shared" si="35"/>
        <v>0</v>
      </c>
      <c r="U209" s="31" t="s">
        <v>45</v>
      </c>
      <c r="V209" s="267">
        <v>0.64</v>
      </c>
      <c r="W209" s="267">
        <v>0.34</v>
      </c>
      <c r="X209" s="267">
        <v>0.02</v>
      </c>
      <c r="Y209" s="1">
        <v>162.57000000000008</v>
      </c>
      <c r="Z209" s="1">
        <v>84.569999999999979</v>
      </c>
      <c r="AA209" s="1">
        <v>5.1400000000000023</v>
      </c>
      <c r="AB209" s="1">
        <v>252.28000000000006</v>
      </c>
      <c r="AC209" s="31"/>
    </row>
    <row r="210" spans="1:29" x14ac:dyDescent="0.25">
      <c r="A210" s="144"/>
      <c r="B210" s="238"/>
      <c r="C210" s="263"/>
      <c r="D210" s="263"/>
      <c r="E210" s="263"/>
      <c r="F210" s="263"/>
      <c r="G210" s="144"/>
      <c r="H210" s="144"/>
      <c r="I210" s="238"/>
      <c r="J210" s="188"/>
      <c r="K210" s="188"/>
      <c r="L210" s="248"/>
      <c r="M210" s="189"/>
      <c r="O210" s="31" t="s">
        <v>46</v>
      </c>
      <c r="P210" s="48">
        <f t="shared" si="36"/>
        <v>0</v>
      </c>
      <c r="Q210" s="48">
        <f t="shared" si="33"/>
        <v>0</v>
      </c>
      <c r="R210" s="48">
        <f t="shared" si="34"/>
        <v>0</v>
      </c>
      <c r="S210" s="48">
        <f t="shared" si="35"/>
        <v>0</v>
      </c>
      <c r="U210" s="31" t="s">
        <v>46</v>
      </c>
      <c r="V210" s="267">
        <v>0.55000000000000004</v>
      </c>
      <c r="W210" s="267">
        <v>0.38</v>
      </c>
      <c r="X210" s="267">
        <v>7.0000000000000007E-2</v>
      </c>
      <c r="Y210" s="1">
        <v>467.37999999999903</v>
      </c>
      <c r="Z210" s="1">
        <v>316.60000000000019</v>
      </c>
      <c r="AA210" s="1">
        <v>57.419999999999987</v>
      </c>
      <c r="AB210" s="1">
        <v>841.39999999999918</v>
      </c>
      <c r="AC210" s="31"/>
    </row>
    <row r="211" spans="1:29" x14ac:dyDescent="0.25">
      <c r="A211" s="144"/>
      <c r="B211" s="238"/>
      <c r="C211" s="263"/>
      <c r="D211" s="263"/>
      <c r="E211" s="263"/>
      <c r="F211" s="263"/>
      <c r="G211" s="144"/>
      <c r="H211" s="144"/>
      <c r="I211" s="238"/>
      <c r="J211" s="188"/>
      <c r="K211" s="248"/>
      <c r="L211" s="188"/>
      <c r="M211" s="189"/>
      <c r="O211" s="31" t="s">
        <v>47</v>
      </c>
      <c r="P211" s="48">
        <f t="shared" si="36"/>
        <v>0</v>
      </c>
      <c r="Q211" s="48">
        <f t="shared" si="33"/>
        <v>0</v>
      </c>
      <c r="R211" s="48">
        <f t="shared" si="34"/>
        <v>0</v>
      </c>
      <c r="S211" s="48">
        <f t="shared" si="35"/>
        <v>0</v>
      </c>
      <c r="U211" s="31" t="s">
        <v>47</v>
      </c>
      <c r="V211" s="267">
        <v>0.63</v>
      </c>
      <c r="W211" s="267">
        <v>0.28999999999999998</v>
      </c>
      <c r="X211" s="267">
        <v>0.08</v>
      </c>
      <c r="Y211" s="1">
        <v>37.409999999999989</v>
      </c>
      <c r="Z211" s="1">
        <v>17.63</v>
      </c>
      <c r="AA211" s="1">
        <v>4.620000000000001</v>
      </c>
      <c r="AB211" s="1">
        <v>59.66</v>
      </c>
      <c r="AC211" s="31"/>
    </row>
    <row r="212" spans="1:29" x14ac:dyDescent="0.25">
      <c r="A212" s="144"/>
      <c r="B212" s="238"/>
      <c r="C212" s="263"/>
      <c r="D212" s="263"/>
      <c r="E212" s="263"/>
      <c r="F212" s="263"/>
      <c r="G212" s="144"/>
      <c r="H212" s="144"/>
      <c r="I212" s="238"/>
      <c r="J212" s="132"/>
      <c r="K212" s="132"/>
      <c r="L212" s="132"/>
      <c r="M212" s="189"/>
      <c r="O212" s="31" t="s">
        <v>48</v>
      </c>
      <c r="P212" s="48">
        <f t="shared" si="36"/>
        <v>0</v>
      </c>
      <c r="Q212" s="48">
        <f t="shared" si="33"/>
        <v>0</v>
      </c>
      <c r="R212" s="48">
        <f t="shared" si="34"/>
        <v>0</v>
      </c>
      <c r="S212" s="48">
        <f t="shared" si="35"/>
        <v>0</v>
      </c>
      <c r="U212" s="31" t="s">
        <v>48</v>
      </c>
      <c r="V212" s="267">
        <v>0.5</v>
      </c>
      <c r="W212" s="267">
        <v>0.39</v>
      </c>
      <c r="X212" s="267">
        <v>0.11</v>
      </c>
      <c r="Y212" s="1">
        <v>260.43000000000217</v>
      </c>
      <c r="Z212" s="1">
        <v>202.59000000000083</v>
      </c>
      <c r="AA212" s="1">
        <v>60.08000000000002</v>
      </c>
      <c r="AB212" s="1">
        <v>523.10000000000298</v>
      </c>
      <c r="AC212" s="31"/>
    </row>
    <row r="213" spans="1:29" x14ac:dyDescent="0.25">
      <c r="A213" s="144"/>
      <c r="B213" s="238"/>
      <c r="C213" s="263"/>
      <c r="D213" s="263"/>
      <c r="E213" s="263"/>
      <c r="F213" s="263"/>
      <c r="G213" s="144"/>
      <c r="H213" s="144"/>
      <c r="I213" s="238"/>
      <c r="J213" s="132"/>
      <c r="K213" s="132"/>
      <c r="L213" s="132"/>
      <c r="M213" s="189"/>
      <c r="O213" s="31" t="s">
        <v>55</v>
      </c>
      <c r="P213" s="48">
        <f t="shared" si="36"/>
        <v>0</v>
      </c>
      <c r="Q213" s="48">
        <f t="shared" si="33"/>
        <v>0</v>
      </c>
      <c r="R213" s="48">
        <f t="shared" si="34"/>
        <v>0</v>
      </c>
      <c r="S213" s="48">
        <f t="shared" si="35"/>
        <v>0</v>
      </c>
      <c r="U213" s="31" t="s">
        <v>55</v>
      </c>
      <c r="V213" s="267">
        <v>0.36</v>
      </c>
      <c r="W213" s="267">
        <v>0.34</v>
      </c>
      <c r="X213" s="267">
        <v>0.3</v>
      </c>
      <c r="Y213" s="1">
        <v>380.57000000000102</v>
      </c>
      <c r="Z213" s="1">
        <v>353.67000000000121</v>
      </c>
      <c r="AA213" s="1">
        <v>307.13000000000034</v>
      </c>
      <c r="AB213" s="1">
        <v>1041.3700000000026</v>
      </c>
      <c r="AC213" s="31"/>
    </row>
    <row r="214" spans="1:29" x14ac:dyDescent="0.25">
      <c r="A214" s="244"/>
      <c r="B214" s="179"/>
      <c r="C214" s="232"/>
      <c r="D214" s="232"/>
      <c r="E214" s="232"/>
      <c r="F214" s="232"/>
      <c r="G214" s="244"/>
      <c r="H214" s="244"/>
      <c r="I214" s="244"/>
      <c r="J214" s="132"/>
      <c r="K214" s="132"/>
      <c r="L214" s="132"/>
      <c r="M214" s="264"/>
      <c r="N214" s="87"/>
      <c r="O214" s="86" t="s">
        <v>3</v>
      </c>
      <c r="P214" s="48">
        <f t="shared" ref="P214" si="37">+C214</f>
        <v>0</v>
      </c>
      <c r="Q214" s="48">
        <f t="shared" ref="Q214" si="38">+D214</f>
        <v>0</v>
      </c>
      <c r="R214" s="48">
        <f t="shared" ref="R214" si="39">+E214</f>
        <v>0</v>
      </c>
      <c r="S214" s="48">
        <f t="shared" ref="S214" si="40">+F214</f>
        <v>0</v>
      </c>
      <c r="T214" s="87"/>
      <c r="U214" s="31" t="s">
        <v>95</v>
      </c>
      <c r="V214" s="267">
        <v>0.08</v>
      </c>
      <c r="W214" s="267">
        <v>0.32</v>
      </c>
      <c r="X214" s="267">
        <v>0.6</v>
      </c>
      <c r="Y214" s="1">
        <v>28.32</v>
      </c>
      <c r="Z214" s="1">
        <v>113.02</v>
      </c>
      <c r="AA214" s="1">
        <v>215.91000000000011</v>
      </c>
      <c r="AB214" s="1">
        <v>357.25000000000011</v>
      </c>
      <c r="AC214" s="31"/>
    </row>
    <row r="215" spans="1:29" s="31" customFormat="1" x14ac:dyDescent="0.25">
      <c r="A215" s="244"/>
      <c r="B215" s="179"/>
      <c r="C215" s="232"/>
      <c r="D215" s="232"/>
      <c r="E215" s="232"/>
      <c r="F215" s="232"/>
      <c r="G215" s="244"/>
      <c r="H215" s="244"/>
      <c r="I215" s="244"/>
      <c r="J215" s="131"/>
      <c r="K215" s="131"/>
      <c r="L215" s="131"/>
      <c r="M215" s="264"/>
      <c r="N215" s="86"/>
      <c r="O215" s="86"/>
      <c r="P215" s="48"/>
      <c r="Q215" s="48"/>
      <c r="R215" s="48"/>
      <c r="S215" s="48"/>
      <c r="T215" s="86"/>
      <c r="U215" s="31" t="s">
        <v>3</v>
      </c>
      <c r="V215" s="267">
        <v>0.48</v>
      </c>
      <c r="W215" s="267">
        <v>0.37</v>
      </c>
      <c r="X215" s="267">
        <v>0.15</v>
      </c>
      <c r="Y215" s="1">
        <v>6745.579999999979</v>
      </c>
      <c r="Z215" s="1">
        <v>5262.76</v>
      </c>
      <c r="AA215" s="1">
        <v>2174.5900000000047</v>
      </c>
      <c r="AB215" s="1">
        <v>14182.929999999986</v>
      </c>
    </row>
    <row r="216" spans="1:29" s="31" customFormat="1" x14ac:dyDescent="0.25"/>
    <row r="217" spans="1:29" s="31" customFormat="1" x14ac:dyDescent="0.25">
      <c r="A217" s="1"/>
      <c r="B217" s="1" t="s">
        <v>192</v>
      </c>
      <c r="C217" s="1"/>
      <c r="D217" s="1"/>
      <c r="E217" s="1"/>
      <c r="H217" s="1" t="s">
        <v>163</v>
      </c>
    </row>
    <row r="218" spans="1:29" s="31" customFormat="1" x14ac:dyDescent="0.25">
      <c r="A218" s="1"/>
      <c r="B218" s="1"/>
      <c r="C218" s="1"/>
      <c r="D218" s="1"/>
      <c r="E218" s="1"/>
    </row>
    <row r="219" spans="1:29" s="31" customFormat="1" x14ac:dyDescent="0.25">
      <c r="A219" s="198"/>
      <c r="B219" s="269" t="s">
        <v>106</v>
      </c>
      <c r="C219" s="269"/>
      <c r="D219" s="269"/>
      <c r="E219" s="269"/>
      <c r="F219" s="269"/>
      <c r="H219" s="269" t="s">
        <v>106</v>
      </c>
      <c r="I219" s="269"/>
      <c r="J219" s="269"/>
      <c r="K219" s="269"/>
      <c r="L219" s="269"/>
    </row>
    <row r="220" spans="1:29" s="31" customFormat="1" x14ac:dyDescent="0.25">
      <c r="A220" s="198"/>
      <c r="B220" s="269" t="s">
        <v>72</v>
      </c>
      <c r="C220" s="269" t="s">
        <v>0</v>
      </c>
      <c r="D220" s="269" t="s">
        <v>1</v>
      </c>
      <c r="E220" s="269" t="s">
        <v>2</v>
      </c>
      <c r="F220" s="269" t="s">
        <v>3</v>
      </c>
      <c r="H220" s="269" t="s">
        <v>72</v>
      </c>
      <c r="I220" s="269" t="s">
        <v>0</v>
      </c>
      <c r="J220" s="269" t="s">
        <v>1</v>
      </c>
      <c r="K220" s="269" t="s">
        <v>2</v>
      </c>
      <c r="L220" s="269" t="s">
        <v>3</v>
      </c>
    </row>
    <row r="221" spans="1:29" s="31" customFormat="1" x14ac:dyDescent="0.25">
      <c r="A221" s="1"/>
      <c r="B221" s="268" t="s">
        <v>160</v>
      </c>
      <c r="C221" s="270">
        <f>+AD156</f>
        <v>0.14000000000000001</v>
      </c>
      <c r="D221" s="270">
        <f t="shared" ref="D221:E221" si="41">+AE156</f>
        <v>0.41</v>
      </c>
      <c r="E221" s="270">
        <f t="shared" si="41"/>
        <v>0.45</v>
      </c>
      <c r="F221" s="270">
        <f>+E221+D221+C221</f>
        <v>1</v>
      </c>
      <c r="H221" s="268" t="s">
        <v>190</v>
      </c>
      <c r="I221" s="270">
        <f>V169</f>
        <v>0.13</v>
      </c>
      <c r="J221" s="270">
        <f t="shared" ref="J221:K221" si="42">W169</f>
        <v>0.43</v>
      </c>
      <c r="K221" s="270">
        <f t="shared" si="42"/>
        <v>0.44</v>
      </c>
      <c r="L221" s="270">
        <f>+K221+J221+I221</f>
        <v>1</v>
      </c>
    </row>
    <row r="222" spans="1:29" s="31" customFormat="1" x14ac:dyDescent="0.25">
      <c r="A222" s="1"/>
      <c r="B222" s="268" t="s">
        <v>161</v>
      </c>
      <c r="C222" s="270">
        <f>+AL156</f>
        <v>0.09</v>
      </c>
      <c r="D222" s="270">
        <f t="shared" ref="D222:E222" si="43">+AM156</f>
        <v>0.43</v>
      </c>
      <c r="E222" s="270">
        <f t="shared" si="43"/>
        <v>0.48</v>
      </c>
      <c r="F222" s="270">
        <f>+E222+D222+C222</f>
        <v>0.99999999999999989</v>
      </c>
      <c r="H222" s="268" t="s">
        <v>191</v>
      </c>
      <c r="I222" s="270">
        <f>V183</f>
        <v>0.09</v>
      </c>
      <c r="J222" s="270">
        <f t="shared" ref="J222:K222" si="44">W183</f>
        <v>0.42</v>
      </c>
      <c r="K222" s="270">
        <f t="shared" si="44"/>
        <v>0.49</v>
      </c>
      <c r="L222" s="270">
        <f>+K222+J222+I222</f>
        <v>0.99999999999999989</v>
      </c>
    </row>
    <row r="223" spans="1:29" s="31" customFormat="1" x14ac:dyDescent="0.25"/>
    <row r="224" spans="1:29" s="31" customFormat="1" x14ac:dyDescent="0.25"/>
    <row r="225" s="31" customFormat="1" x14ac:dyDescent="0.25"/>
    <row r="226" s="31" customFormat="1" x14ac:dyDescent="0.25"/>
    <row r="227" s="31" customFormat="1" x14ac:dyDescent="0.25"/>
    <row r="228" s="31" customFormat="1" x14ac:dyDescent="0.25"/>
  </sheetData>
  <mergeCells count="3">
    <mergeCell ref="AN145:AO145"/>
    <mergeCell ref="AN159:AO159"/>
    <mergeCell ref="AN172:AO172"/>
  </mergeCells>
  <pageMargins left="0.7" right="0.7" top="0.75" bottom="0.75" header="0.51180555555555496" footer="0.51180555555555496"/>
  <pageSetup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showGridLines="0" showRowColHeaders="0" zoomScale="70" zoomScaleNormal="70" workbookViewId="0"/>
  </sheetViews>
  <sheetFormatPr baseColWidth="10" defaultColWidth="0" defaultRowHeight="15" customHeight="1" zeroHeight="1" x14ac:dyDescent="0.25"/>
  <cols>
    <col min="1" max="11" width="13.140625" style="17" customWidth="1"/>
    <col min="12" max="12" width="11.28515625" style="17" customWidth="1"/>
    <col min="13" max="13" width="4.85546875" style="17" customWidth="1"/>
    <col min="14" max="16384" width="11.28515625" style="38" hidden="1"/>
  </cols>
  <sheetData>
    <row r="1" spans="1:13" ht="78.75" customHeight="1" x14ac:dyDescent="0.25">
      <c r="A1" s="18"/>
      <c r="B1" s="18"/>
      <c r="C1" s="18"/>
      <c r="D1" s="18"/>
      <c r="E1" s="18"/>
      <c r="F1" s="18"/>
      <c r="G1" s="18"/>
      <c r="H1" s="18"/>
      <c r="I1" s="18"/>
      <c r="J1" s="18"/>
      <c r="K1" s="18"/>
      <c r="L1" s="18"/>
      <c r="M1" s="18"/>
    </row>
    <row r="2" spans="1:13" ht="7.5" customHeight="1" x14ac:dyDescent="0.25"/>
    <row r="3" spans="1:13" ht="9" customHeight="1" x14ac:dyDescent="0.25"/>
    <row r="4" spans="1:13" ht="24.75" customHeight="1" x14ac:dyDescent="0.25"/>
    <row r="5" spans="1:13" ht="9" customHeight="1" x14ac:dyDescent="0.25"/>
    <row r="6" spans="1:13" x14ac:dyDescent="0.25"/>
    <row r="7" spans="1:13" x14ac:dyDescent="0.25"/>
    <row r="8" spans="1:13" x14ac:dyDescent="0.25"/>
    <row r="9" spans="1:13" x14ac:dyDescent="0.25"/>
    <row r="10" spans="1:13" x14ac:dyDescent="0.25"/>
    <row r="11" spans="1:13" x14ac:dyDescent="0.25"/>
    <row r="12" spans="1:13" x14ac:dyDescent="0.25"/>
    <row r="13" spans="1:13" x14ac:dyDescent="0.25"/>
    <row r="14" spans="1:13" x14ac:dyDescent="0.25"/>
    <row r="15" spans="1:13" x14ac:dyDescent="0.25"/>
    <row r="16" spans="1:13" x14ac:dyDescent="0.25"/>
    <row r="17" x14ac:dyDescent="0.25"/>
    <row r="18" ht="15" customHeight="1" x14ac:dyDescent="0.25"/>
    <row r="19" ht="15" customHeight="1" x14ac:dyDescent="0.25"/>
    <row r="20" ht="15" customHeight="1" x14ac:dyDescent="0.25"/>
    <row r="21" ht="15" customHeight="1" x14ac:dyDescent="0.25"/>
    <row r="22" ht="15.75" hidden="1" customHeight="1" x14ac:dyDescent="0.25"/>
    <row r="24" x14ac:dyDescent="0.25"/>
    <row r="25" x14ac:dyDescent="0.25"/>
    <row r="26" x14ac:dyDescent="0.25"/>
    <row r="27" x14ac:dyDescent="0.25"/>
    <row r="28" x14ac:dyDescent="0.25"/>
    <row r="32" ht="6.75" hidden="1" customHeight="1" x14ac:dyDescent="0.25"/>
    <row r="39" spans="3:3" hidden="1" x14ac:dyDescent="0.25">
      <c r="C39" s="15"/>
    </row>
  </sheetData>
  <sheetProtection algorithmName="SHA-512" hashValue="abywtxQu+UNwKxIRdQBNh6mFw3786+MxnrRupPbx4hafYYFj1/Q1UcKRXVdEx217b9+TP1Kk9IPdzGljzpPrsw==" saltValue="eHJQDvNMi488LGpM0O9nSw=="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2"/>
  <sheetViews>
    <sheetView showGridLines="0" showRowColHeaders="0" zoomScaleNormal="100" zoomScalePageLayoutView="120" workbookViewId="0">
      <selection activeCell="K35" sqref="K35"/>
    </sheetView>
  </sheetViews>
  <sheetFormatPr baseColWidth="10" defaultColWidth="0" defaultRowHeight="15" customHeight="1" zeroHeight="1" x14ac:dyDescent="0.25"/>
  <cols>
    <col min="1" max="1" width="8" style="17" customWidth="1"/>
    <col min="2" max="2" width="7.85546875" style="17" customWidth="1"/>
    <col min="3" max="6" width="13.140625" style="17" customWidth="1"/>
    <col min="7" max="7" width="5.140625" style="17" customWidth="1"/>
    <col min="8" max="9" width="13.140625" style="17" customWidth="1"/>
    <col min="10" max="10" width="29.42578125" style="17" customWidth="1"/>
    <col min="11" max="11" width="13.140625" style="17" customWidth="1"/>
    <col min="12" max="12" width="0" style="17" hidden="1" customWidth="1"/>
    <col min="13" max="16384" width="0" style="17" hidden="1"/>
  </cols>
  <sheetData>
    <row r="1" spans="1:11" s="19" customFormat="1" ht="97.5" customHeight="1" x14ac:dyDescent="0.25">
      <c r="A1" s="18"/>
      <c r="B1" s="18"/>
      <c r="C1" s="18"/>
      <c r="D1" s="18"/>
      <c r="E1" s="18"/>
      <c r="F1" s="18"/>
      <c r="G1" s="18"/>
      <c r="H1" s="18"/>
      <c r="I1" s="18"/>
      <c r="J1" s="18"/>
      <c r="K1" s="18"/>
    </row>
    <row r="2" spans="1:11" ht="56.25" customHeight="1" x14ac:dyDescent="0.25"/>
    <row r="3" spans="1:11" ht="9" customHeight="1" x14ac:dyDescent="0.25"/>
    <row r="4" spans="1:11" ht="1.5" customHeight="1" x14ac:dyDescent="0.25"/>
    <row r="5" spans="1:11" ht="15" customHeight="1" x14ac:dyDescent="0.25">
      <c r="B5" s="20"/>
      <c r="C5" s="21"/>
      <c r="D5" s="21"/>
      <c r="E5" s="21"/>
      <c r="F5" s="21"/>
      <c r="G5" s="21"/>
      <c r="H5" s="21"/>
      <c r="I5" s="21"/>
    </row>
    <row r="6" spans="1:11" ht="67.5" customHeight="1" x14ac:dyDescent="0.25">
      <c r="B6" s="370" t="s">
        <v>218</v>
      </c>
      <c r="C6" s="370"/>
      <c r="D6" s="370"/>
      <c r="E6" s="370"/>
      <c r="F6" s="370"/>
      <c r="G6" s="370"/>
      <c r="H6" s="370"/>
      <c r="I6" s="370"/>
      <c r="J6" s="370"/>
    </row>
    <row r="7" spans="1:11" ht="3" customHeight="1" x14ac:dyDescent="0.25">
      <c r="B7" s="91"/>
      <c r="C7" s="91"/>
      <c r="D7" s="91"/>
      <c r="E7" s="91"/>
      <c r="F7" s="91"/>
      <c r="G7" s="91"/>
      <c r="H7" s="91"/>
      <c r="I7" s="91"/>
      <c r="J7" s="91"/>
    </row>
    <row r="8" spans="1:11" ht="24.75" customHeight="1" x14ac:dyDescent="0.25">
      <c r="B8" s="369" t="s">
        <v>58</v>
      </c>
      <c r="C8" s="369"/>
      <c r="D8" s="369"/>
      <c r="E8" s="369"/>
      <c r="F8" s="369"/>
      <c r="G8" s="369"/>
      <c r="H8" s="369"/>
      <c r="I8" s="369"/>
      <c r="J8" s="369"/>
    </row>
    <row r="9" spans="1:11" ht="272.25" customHeight="1" x14ac:dyDescent="0.25">
      <c r="B9" s="370" t="s">
        <v>219</v>
      </c>
      <c r="C9" s="370"/>
      <c r="D9" s="370"/>
      <c r="E9" s="370"/>
      <c r="F9" s="370"/>
      <c r="G9" s="370"/>
      <c r="H9" s="370"/>
      <c r="I9" s="370"/>
      <c r="J9" s="370"/>
    </row>
    <row r="10" spans="1:11" ht="249" customHeight="1" x14ac:dyDescent="0.25">
      <c r="B10" s="370" t="s">
        <v>220</v>
      </c>
      <c r="C10" s="370"/>
      <c r="D10" s="370"/>
      <c r="E10" s="370"/>
      <c r="F10" s="370"/>
      <c r="G10" s="370"/>
      <c r="H10" s="370"/>
      <c r="I10" s="370"/>
      <c r="J10" s="370"/>
    </row>
    <row r="11" spans="1:11" ht="289.5" customHeight="1" x14ac:dyDescent="0.25">
      <c r="B11" s="370" t="s">
        <v>227</v>
      </c>
      <c r="C11" s="370"/>
      <c r="D11" s="370"/>
      <c r="E11" s="370"/>
      <c r="F11" s="370"/>
      <c r="G11" s="370"/>
      <c r="H11" s="370"/>
      <c r="I11" s="370"/>
      <c r="J11" s="370"/>
    </row>
    <row r="12" spans="1:11" ht="17.25" customHeight="1" x14ac:dyDescent="0.25">
      <c r="B12" s="91"/>
      <c r="C12" s="91"/>
      <c r="D12" s="91"/>
      <c r="E12" s="91"/>
      <c r="F12" s="91"/>
      <c r="G12" s="91"/>
      <c r="H12" s="91"/>
      <c r="I12" s="91"/>
      <c r="J12" s="91"/>
    </row>
    <row r="13" spans="1:11" ht="23.25" customHeight="1" x14ac:dyDescent="0.25">
      <c r="B13" s="369" t="s">
        <v>202</v>
      </c>
      <c r="C13" s="369"/>
      <c r="D13" s="369"/>
      <c r="E13" s="369"/>
      <c r="F13" s="369"/>
      <c r="G13" s="369"/>
      <c r="H13" s="369"/>
      <c r="I13" s="369"/>
      <c r="J13" s="369"/>
    </row>
    <row r="14" spans="1:11" ht="228" customHeight="1" x14ac:dyDescent="0.25">
      <c r="B14" s="370" t="s">
        <v>221</v>
      </c>
      <c r="C14" s="370"/>
      <c r="D14" s="370"/>
      <c r="E14" s="370"/>
      <c r="F14" s="370"/>
      <c r="G14" s="370"/>
      <c r="H14" s="370"/>
      <c r="I14" s="370"/>
      <c r="J14" s="370"/>
    </row>
    <row r="15" spans="1:11" ht="12" customHeight="1" x14ac:dyDescent="0.25">
      <c r="B15" s="91"/>
      <c r="C15" s="91"/>
      <c r="D15" s="91"/>
      <c r="E15" s="91"/>
      <c r="F15" s="91"/>
      <c r="G15" s="91"/>
      <c r="H15" s="91"/>
      <c r="I15" s="91"/>
      <c r="J15" s="91"/>
    </row>
    <row r="16" spans="1:11" ht="25.5" customHeight="1" x14ac:dyDescent="0.25">
      <c r="B16" s="369" t="s">
        <v>203</v>
      </c>
      <c r="C16" s="369"/>
      <c r="D16" s="369"/>
      <c r="E16" s="369"/>
      <c r="F16" s="369"/>
      <c r="G16" s="369"/>
      <c r="H16" s="369"/>
      <c r="I16" s="369"/>
      <c r="J16" s="369"/>
    </row>
    <row r="17" spans="2:10" ht="150.94999999999999" customHeight="1" x14ac:dyDescent="0.25">
      <c r="B17" s="370" t="s">
        <v>222</v>
      </c>
      <c r="C17" s="370"/>
      <c r="D17" s="370"/>
      <c r="E17" s="370"/>
      <c r="F17" s="370"/>
      <c r="G17" s="370"/>
      <c r="H17" s="370"/>
      <c r="I17" s="370"/>
      <c r="J17" s="370"/>
    </row>
    <row r="18" spans="2:10" ht="14.25" customHeight="1" x14ac:dyDescent="0.25">
      <c r="B18" s="133"/>
      <c r="C18" s="133"/>
      <c r="D18" s="133"/>
      <c r="E18" s="133"/>
      <c r="F18" s="133"/>
      <c r="G18" s="133"/>
      <c r="H18" s="133"/>
      <c r="I18" s="133"/>
      <c r="J18" s="133"/>
    </row>
    <row r="19" spans="2:10" ht="131.1" customHeight="1" x14ac:dyDescent="0.25">
      <c r="B19" s="370" t="s">
        <v>223</v>
      </c>
      <c r="C19" s="370"/>
      <c r="D19" s="370"/>
      <c r="E19" s="370"/>
      <c r="F19" s="370"/>
      <c r="G19" s="370"/>
      <c r="H19" s="370"/>
      <c r="I19" s="370"/>
      <c r="J19" s="370"/>
    </row>
    <row r="20" spans="2:10" x14ac:dyDescent="0.25">
      <c r="B20" s="91"/>
      <c r="C20" s="91"/>
      <c r="D20" s="91"/>
      <c r="E20" s="91"/>
      <c r="F20" s="91"/>
      <c r="G20" s="91"/>
      <c r="H20" s="91"/>
      <c r="I20" s="91"/>
      <c r="J20" s="91"/>
    </row>
    <row r="21" spans="2:10" ht="32.25" customHeight="1" x14ac:dyDescent="0.25">
      <c r="B21" s="149"/>
      <c r="C21" s="375" t="s">
        <v>59</v>
      </c>
      <c r="D21" s="375"/>
      <c r="E21" s="375"/>
      <c r="F21" s="375"/>
      <c r="G21" s="150"/>
      <c r="H21" s="374" t="s">
        <v>164</v>
      </c>
      <c r="I21" s="374"/>
      <c r="J21" s="374"/>
    </row>
    <row r="22" spans="2:10" ht="37.5" customHeight="1" x14ac:dyDescent="0.25">
      <c r="B22" s="91"/>
      <c r="C22" s="91"/>
      <c r="D22" s="91"/>
      <c r="E22" s="91"/>
      <c r="F22" s="91"/>
      <c r="G22" s="91"/>
      <c r="H22" s="91"/>
      <c r="I22" s="91"/>
      <c r="J22" s="91"/>
    </row>
    <row r="23" spans="2:10" x14ac:dyDescent="0.25">
      <c r="B23" s="91"/>
      <c r="C23" s="91"/>
      <c r="D23" s="91"/>
      <c r="E23" s="91"/>
      <c r="F23" s="91"/>
      <c r="G23" s="91"/>
      <c r="H23" s="91"/>
      <c r="I23" s="91"/>
      <c r="J23" s="91"/>
    </row>
    <row r="24" spans="2:10" ht="33.950000000000003" customHeight="1" x14ac:dyDescent="0.25">
      <c r="B24" s="91"/>
      <c r="C24" s="91"/>
      <c r="D24" s="91"/>
      <c r="E24" s="91"/>
      <c r="F24" s="91"/>
      <c r="G24" s="91"/>
      <c r="H24" s="91"/>
      <c r="I24" s="91"/>
      <c r="J24" s="91"/>
    </row>
    <row r="25" spans="2:10" ht="13.5" customHeight="1" x14ac:dyDescent="0.25">
      <c r="B25" s="91"/>
      <c r="C25" s="91"/>
      <c r="D25" s="91"/>
      <c r="E25" s="91"/>
      <c r="F25" s="91"/>
      <c r="G25" s="91"/>
      <c r="H25" s="91"/>
      <c r="I25" s="91"/>
      <c r="J25" s="91"/>
    </row>
    <row r="26" spans="2:10" ht="93.95" customHeight="1" x14ac:dyDescent="0.25">
      <c r="B26" s="91"/>
      <c r="C26" s="91"/>
      <c r="D26" s="91"/>
      <c r="E26" s="91"/>
      <c r="F26" s="91"/>
      <c r="G26" s="91"/>
      <c r="H26" s="91"/>
      <c r="I26" s="91"/>
      <c r="J26" s="91"/>
    </row>
    <row r="27" spans="2:10" ht="13.5" customHeight="1" x14ac:dyDescent="0.25">
      <c r="B27" s="371" t="s">
        <v>60</v>
      </c>
      <c r="C27" s="372"/>
      <c r="D27" s="372"/>
      <c r="E27" s="372"/>
      <c r="F27" s="372"/>
      <c r="G27" s="372"/>
      <c r="H27" s="372"/>
      <c r="I27" s="372"/>
      <c r="J27" s="372"/>
    </row>
    <row r="28" spans="2:10" x14ac:dyDescent="0.25">
      <c r="B28" s="91"/>
      <c r="C28" s="91"/>
      <c r="D28" s="91"/>
      <c r="E28" s="91"/>
      <c r="F28" s="91"/>
      <c r="G28" s="91"/>
      <c r="H28" s="91"/>
      <c r="I28" s="91"/>
      <c r="J28" s="91"/>
    </row>
    <row r="29" spans="2:10" ht="345.75" customHeight="1" x14ac:dyDescent="0.25">
      <c r="B29" s="373" t="s">
        <v>224</v>
      </c>
      <c r="C29" s="373"/>
      <c r="D29" s="373"/>
      <c r="E29" s="373"/>
      <c r="F29" s="373"/>
      <c r="G29" s="373"/>
      <c r="H29" s="373"/>
      <c r="I29" s="373"/>
      <c r="J29" s="373"/>
    </row>
    <row r="30" spans="2:10" ht="343.5" customHeight="1" x14ac:dyDescent="0.25">
      <c r="B30" s="370" t="s">
        <v>226</v>
      </c>
      <c r="C30" s="370"/>
      <c r="D30" s="370"/>
      <c r="E30" s="370"/>
      <c r="F30" s="370"/>
      <c r="G30" s="370"/>
      <c r="H30" s="370"/>
      <c r="I30" s="370"/>
      <c r="J30" s="370"/>
    </row>
    <row r="31" spans="2:10" ht="212.1" customHeight="1" x14ac:dyDescent="0.25">
      <c r="B31" s="370" t="s">
        <v>225</v>
      </c>
      <c r="C31" s="370"/>
      <c r="D31" s="370"/>
      <c r="E31" s="370"/>
      <c r="F31" s="370"/>
      <c r="G31" s="370"/>
      <c r="H31" s="370"/>
      <c r="I31" s="370"/>
      <c r="J31" s="370"/>
    </row>
    <row r="32" spans="2:10" ht="15" customHeight="1" x14ac:dyDescent="0.25"/>
    <row r="33" ht="15" customHeight="1" x14ac:dyDescent="0.25"/>
    <row r="34" ht="15" customHeight="1" x14ac:dyDescent="0.25"/>
    <row r="35" ht="15" customHeight="1" x14ac:dyDescent="0.25"/>
    <row r="36" ht="15" customHeight="1" x14ac:dyDescent="0.25"/>
    <row r="49" spans="2:10" ht="42.75" hidden="1" customHeight="1" x14ac:dyDescent="0.25">
      <c r="C49" s="15"/>
    </row>
    <row r="50" spans="2:10" ht="15" hidden="1" customHeight="1" x14ac:dyDescent="0.25">
      <c r="B50" s="370"/>
      <c r="C50" s="370"/>
      <c r="D50" s="370"/>
      <c r="E50" s="370"/>
      <c r="F50" s="370"/>
      <c r="G50" s="370"/>
      <c r="H50" s="370"/>
      <c r="I50" s="370"/>
      <c r="J50" s="370"/>
    </row>
    <row r="61" spans="2:10" ht="1.7" hidden="1" customHeight="1" x14ac:dyDescent="0.25"/>
    <row r="62" spans="2:10" ht="14.25" hidden="1" customHeight="1" x14ac:dyDescent="0.25"/>
  </sheetData>
  <sheetProtection algorithmName="SHA-512" hashValue="TJqfPNvZ1YvZ2AwTzim90ITSttZwb79/KJVGfFsNm2gQfSAPaqYMdD299ApOGv1uRUx+ScjEUz+JDo0HJO2QdA==" saltValue="C6B4t/8CppD2k9nddIzy/w==" spinCount="100000" sheet="1" objects="1" scenarios="1"/>
  <mergeCells count="17">
    <mergeCell ref="B6:J6"/>
    <mergeCell ref="B8:J8"/>
    <mergeCell ref="B9:J9"/>
    <mergeCell ref="B13:J13"/>
    <mergeCell ref="B14:J14"/>
    <mergeCell ref="B10:J10"/>
    <mergeCell ref="B16:J16"/>
    <mergeCell ref="B17:J17"/>
    <mergeCell ref="B11:J11"/>
    <mergeCell ref="B50:J50"/>
    <mergeCell ref="B31:J31"/>
    <mergeCell ref="B27:J27"/>
    <mergeCell ref="B29:J29"/>
    <mergeCell ref="B30:J30"/>
    <mergeCell ref="B19:J19"/>
    <mergeCell ref="H21:J21"/>
    <mergeCell ref="C21:F2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showGridLines="0" showRowColHeaders="0" tabSelected="1" zoomScale="90" zoomScaleNormal="90" zoomScalePageLayoutView="90" workbookViewId="0"/>
  </sheetViews>
  <sheetFormatPr baseColWidth="10" defaultColWidth="0" defaultRowHeight="15" customHeight="1" zeroHeight="1" x14ac:dyDescent="0.25"/>
  <cols>
    <col min="1" max="9" width="13.140625" style="151" customWidth="1"/>
    <col min="10" max="10" width="3.85546875" style="151" hidden="1" customWidth="1"/>
    <col min="11" max="12" width="13.140625" style="151" hidden="1" customWidth="1"/>
    <col min="13" max="16384" width="13.140625" style="151" hidden="1"/>
  </cols>
  <sheetData>
    <row r="1" spans="1:9" x14ac:dyDescent="0.25">
      <c r="A1" s="321"/>
      <c r="B1" s="321"/>
      <c r="C1" s="321"/>
      <c r="D1" s="321"/>
      <c r="E1" s="321"/>
      <c r="F1" s="321"/>
      <c r="G1" s="321"/>
      <c r="H1" s="321"/>
      <c r="I1" s="321"/>
    </row>
    <row r="2" spans="1:9" x14ac:dyDescent="0.25">
      <c r="A2" s="321"/>
      <c r="B2" s="321"/>
      <c r="C2" s="321"/>
      <c r="D2" s="321"/>
      <c r="E2" s="321"/>
      <c r="F2" s="321"/>
      <c r="G2" s="321"/>
      <c r="H2" s="321"/>
      <c r="I2" s="321"/>
    </row>
    <row r="3" spans="1:9" x14ac:dyDescent="0.25">
      <c r="A3" s="321"/>
      <c r="B3" s="321"/>
      <c r="C3" s="321"/>
      <c r="D3" s="321"/>
      <c r="E3" s="321"/>
      <c r="F3" s="321"/>
      <c r="G3" s="321"/>
      <c r="H3" s="321"/>
      <c r="I3" s="321"/>
    </row>
    <row r="4" spans="1:9" x14ac:dyDescent="0.25">
      <c r="A4" s="321"/>
      <c r="B4" s="321"/>
      <c r="C4" s="321"/>
      <c r="D4" s="321"/>
      <c r="E4" s="321"/>
      <c r="F4" s="321"/>
      <c r="G4" s="321"/>
      <c r="H4" s="321"/>
      <c r="I4" s="321"/>
    </row>
    <row r="5" spans="1:9" x14ac:dyDescent="0.25">
      <c r="A5" s="321"/>
      <c r="B5" s="321"/>
      <c r="C5" s="321"/>
      <c r="D5" s="321"/>
      <c r="E5" s="321"/>
      <c r="F5" s="321"/>
      <c r="G5" s="321"/>
      <c r="H5" s="321"/>
      <c r="I5" s="321"/>
    </row>
    <row r="6" spans="1:9" x14ac:dyDescent="0.25">
      <c r="A6" s="321"/>
      <c r="B6" s="321"/>
      <c r="C6" s="321"/>
      <c r="D6" s="321"/>
      <c r="E6" s="321"/>
      <c r="F6" s="321"/>
      <c r="G6" s="321"/>
      <c r="H6" s="321"/>
      <c r="I6" s="321"/>
    </row>
    <row r="7" spans="1:9" x14ac:dyDescent="0.25">
      <c r="A7" s="321"/>
      <c r="B7" s="321"/>
      <c r="C7" s="321"/>
      <c r="D7" s="321"/>
      <c r="E7" s="321"/>
      <c r="F7" s="321"/>
      <c r="G7" s="321"/>
      <c r="H7" s="321"/>
      <c r="I7" s="321"/>
    </row>
    <row r="8" spans="1:9" x14ac:dyDescent="0.25">
      <c r="A8" s="321"/>
      <c r="B8" s="321"/>
      <c r="C8" s="321"/>
      <c r="D8" s="321"/>
      <c r="E8" s="321"/>
      <c r="F8" s="321"/>
      <c r="G8" s="321"/>
      <c r="H8" s="321"/>
      <c r="I8" s="321"/>
    </row>
    <row r="9" spans="1:9" x14ac:dyDescent="0.25">
      <c r="A9" s="321"/>
      <c r="B9" s="321"/>
      <c r="C9" s="321"/>
      <c r="D9" s="321"/>
      <c r="E9" s="321"/>
      <c r="F9" s="321"/>
      <c r="G9" s="321"/>
      <c r="H9" s="321"/>
      <c r="I9" s="321"/>
    </row>
    <row r="10" spans="1:9" x14ac:dyDescent="0.25">
      <c r="A10" s="321"/>
      <c r="B10" s="321"/>
      <c r="C10" s="321"/>
      <c r="D10" s="321"/>
      <c r="E10" s="321"/>
      <c r="F10" s="321"/>
      <c r="G10" s="321"/>
      <c r="H10" s="321"/>
      <c r="I10" s="321"/>
    </row>
    <row r="11" spans="1:9" x14ac:dyDescent="0.25">
      <c r="A11" s="321"/>
      <c r="B11" s="321"/>
      <c r="C11" s="321"/>
      <c r="D11" s="321"/>
      <c r="E11" s="321"/>
      <c r="F11" s="321"/>
      <c r="G11" s="321"/>
      <c r="H11" s="321"/>
      <c r="I11" s="321"/>
    </row>
    <row r="12" spans="1:9" x14ac:dyDescent="0.25">
      <c r="A12" s="321"/>
      <c r="B12" s="321"/>
      <c r="C12" s="321"/>
      <c r="D12" s="321"/>
      <c r="E12" s="321"/>
      <c r="F12" s="321"/>
      <c r="G12" s="321"/>
      <c r="H12" s="321"/>
      <c r="I12" s="321"/>
    </row>
    <row r="13" spans="1:9" x14ac:dyDescent="0.25">
      <c r="A13" s="321"/>
      <c r="B13" s="321"/>
      <c r="C13" s="321"/>
      <c r="D13" s="321"/>
      <c r="E13" s="321"/>
      <c r="F13" s="321"/>
      <c r="G13" s="321"/>
      <c r="H13" s="321"/>
      <c r="I13" s="321"/>
    </row>
    <row r="14" spans="1:9" x14ac:dyDescent="0.25">
      <c r="A14" s="321"/>
      <c r="B14" s="321"/>
      <c r="C14" s="321"/>
      <c r="D14" s="321"/>
      <c r="E14" s="321"/>
      <c r="F14" s="321"/>
      <c r="G14" s="321"/>
      <c r="H14" s="321"/>
      <c r="I14" s="321"/>
    </row>
    <row r="15" spans="1:9" x14ac:dyDescent="0.25">
      <c r="A15" s="321"/>
      <c r="B15" s="321"/>
      <c r="C15" s="321"/>
      <c r="D15" s="321"/>
      <c r="E15" s="321"/>
      <c r="F15" s="321"/>
      <c r="G15" s="321"/>
      <c r="H15" s="321"/>
      <c r="I15" s="321"/>
    </row>
    <row r="16" spans="1:9" x14ac:dyDescent="0.25">
      <c r="A16" s="321"/>
      <c r="B16" s="321"/>
      <c r="C16" s="321"/>
      <c r="D16" s="321"/>
      <c r="E16" s="321"/>
      <c r="F16" s="321"/>
      <c r="G16" s="321"/>
      <c r="H16" s="321"/>
      <c r="I16" s="321"/>
    </row>
    <row r="17" spans="1:9" x14ac:dyDescent="0.25">
      <c r="A17" s="321"/>
      <c r="B17" s="321"/>
      <c r="C17" s="321"/>
      <c r="D17" s="321"/>
      <c r="E17" s="321"/>
      <c r="F17" s="321"/>
      <c r="G17" s="321"/>
      <c r="H17" s="321"/>
      <c r="I17" s="321"/>
    </row>
    <row r="18" spans="1:9" x14ac:dyDescent="0.25">
      <c r="A18" s="321"/>
      <c r="B18" s="321"/>
      <c r="C18" s="321"/>
      <c r="D18" s="321"/>
      <c r="E18" s="321"/>
      <c r="F18" s="321"/>
      <c r="G18" s="321"/>
      <c r="H18" s="321"/>
      <c r="I18" s="321"/>
    </row>
    <row r="19" spans="1:9" x14ac:dyDescent="0.25">
      <c r="A19" s="321"/>
      <c r="B19" s="321"/>
      <c r="C19" s="321"/>
      <c r="D19" s="321"/>
      <c r="E19" s="321"/>
      <c r="F19" s="321"/>
      <c r="G19" s="321"/>
      <c r="H19" s="321"/>
      <c r="I19" s="321"/>
    </row>
    <row r="20" spans="1:9" x14ac:dyDescent="0.25">
      <c r="A20" s="321"/>
      <c r="B20" s="321"/>
      <c r="C20" s="321"/>
      <c r="D20" s="321"/>
      <c r="E20" s="321"/>
      <c r="F20" s="321"/>
      <c r="G20" s="321"/>
      <c r="H20" s="321"/>
      <c r="I20" s="321"/>
    </row>
    <row r="21" spans="1:9" x14ac:dyDescent="0.25">
      <c r="A21" s="321"/>
      <c r="B21" s="321"/>
      <c r="C21" s="321"/>
      <c r="D21" s="321"/>
      <c r="E21" s="321"/>
      <c r="F21" s="321"/>
      <c r="G21" s="321"/>
      <c r="H21" s="321"/>
      <c r="I21" s="321"/>
    </row>
    <row r="22" spans="1:9" x14ac:dyDescent="0.25">
      <c r="A22" s="321"/>
      <c r="B22" s="321"/>
      <c r="C22" s="321"/>
      <c r="D22" s="321"/>
      <c r="E22" s="321"/>
      <c r="F22" s="321"/>
      <c r="G22" s="321"/>
      <c r="H22" s="321"/>
      <c r="I22" s="321"/>
    </row>
    <row r="23" spans="1:9" x14ac:dyDescent="0.25">
      <c r="A23" s="321"/>
      <c r="B23" s="321"/>
      <c r="C23" s="321"/>
      <c r="D23" s="321"/>
      <c r="E23" s="321"/>
      <c r="F23" s="321"/>
      <c r="G23" s="321"/>
      <c r="H23" s="321"/>
      <c r="I23" s="321"/>
    </row>
    <row r="24" spans="1:9" x14ac:dyDescent="0.25">
      <c r="A24" s="321"/>
      <c r="B24" s="321"/>
      <c r="C24" s="321"/>
      <c r="D24" s="321"/>
      <c r="E24" s="321"/>
      <c r="F24" s="321"/>
      <c r="G24" s="321"/>
      <c r="H24" s="321"/>
      <c r="I24" s="321"/>
    </row>
    <row r="25" spans="1:9" x14ac:dyDescent="0.25">
      <c r="A25" s="321"/>
      <c r="B25" s="321"/>
      <c r="C25" s="321"/>
      <c r="D25" s="321"/>
      <c r="E25" s="321"/>
      <c r="F25" s="321"/>
      <c r="G25" s="321"/>
      <c r="H25" s="321"/>
      <c r="I25" s="321"/>
    </row>
    <row r="26" spans="1:9" x14ac:dyDescent="0.25">
      <c r="A26" s="321"/>
      <c r="B26" s="321"/>
      <c r="C26" s="321"/>
      <c r="D26" s="321"/>
      <c r="E26" s="321"/>
      <c r="F26" s="321"/>
      <c r="G26" s="321"/>
      <c r="H26" s="321"/>
      <c r="I26" s="321"/>
    </row>
    <row r="27" spans="1:9" x14ac:dyDescent="0.25">
      <c r="A27" s="321"/>
      <c r="B27" s="321"/>
      <c r="C27" s="321"/>
      <c r="D27" s="321"/>
      <c r="E27" s="321"/>
      <c r="F27" s="321"/>
      <c r="G27" s="321"/>
      <c r="H27" s="321"/>
      <c r="I27" s="321"/>
    </row>
    <row r="28" spans="1:9" x14ac:dyDescent="0.25">
      <c r="A28" s="321"/>
      <c r="B28" s="321"/>
      <c r="C28" s="321"/>
      <c r="D28" s="321"/>
      <c r="E28" s="321"/>
      <c r="F28" s="321"/>
      <c r="G28" s="321"/>
      <c r="H28" s="321"/>
      <c r="I28" s="321"/>
    </row>
  </sheetData>
  <sheetProtection algorithmName="SHA-512" hashValue="Clrjg3YdU9QP3/9ViuTJwU6mQ4DsiMryneZCJB0wuzGM5fJ6iJtZR6FufIBr7oXYrG16Gcdkm4WIqkYARYYrZQ==" saltValue="QHBYwktdXyD+wfayXUGn0A==" spinCount="100000" sheet="1" objects="1" scenario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tabColor rgb="FF92D050"/>
  </sheetPr>
  <dimension ref="A1:O93"/>
  <sheetViews>
    <sheetView showGridLines="0" showRowColHeaders="0" zoomScale="90" zoomScaleNormal="90" zoomScalePageLayoutView="80" workbookViewId="0"/>
  </sheetViews>
  <sheetFormatPr baseColWidth="10" defaultColWidth="0" defaultRowHeight="15" customHeight="1" zeroHeight="1" x14ac:dyDescent="0.25"/>
  <cols>
    <col min="1" max="1" width="11.28515625" customWidth="1"/>
    <col min="2" max="2" width="18.7109375" customWidth="1"/>
    <col min="3" max="3" width="17.7109375" customWidth="1"/>
    <col min="4" max="4" width="17.140625" customWidth="1"/>
    <col min="5" max="5" width="15.7109375" customWidth="1"/>
    <col min="6" max="6" width="23.140625" customWidth="1"/>
    <col min="7" max="7" width="4.28515625" customWidth="1"/>
    <col min="8" max="8" width="6.7109375" customWidth="1"/>
    <col min="9" max="9" width="17.28515625" customWidth="1"/>
    <col min="10" max="10" width="19.28515625" customWidth="1"/>
    <col min="11" max="11" width="16.28515625" customWidth="1"/>
    <col min="12" max="15" width="11.28515625" customWidth="1"/>
    <col min="16" max="16384" width="11.28515625" hidden="1"/>
  </cols>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3.7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2:5" ht="15" customHeight="1" x14ac:dyDescent="0.25"/>
    <row r="34" spans="2:5" ht="15" customHeight="1" x14ac:dyDescent="0.25"/>
    <row r="35" spans="2:5" ht="15" customHeight="1" x14ac:dyDescent="0.25"/>
    <row r="36" spans="2:5" ht="15" customHeight="1" x14ac:dyDescent="0.25"/>
    <row r="37" spans="2:5" ht="15" customHeight="1" x14ac:dyDescent="0.25"/>
    <row r="38" spans="2:5" ht="15" customHeight="1" x14ac:dyDescent="0.25"/>
    <row r="39" spans="2:5" ht="15" customHeight="1" x14ac:dyDescent="0.25"/>
    <row r="40" spans="2:5" ht="15" customHeight="1" x14ac:dyDescent="0.25"/>
    <row r="41" spans="2:5" ht="15" customHeight="1" x14ac:dyDescent="0.25"/>
    <row r="42" spans="2:5" ht="15" customHeight="1" x14ac:dyDescent="0.25"/>
    <row r="43" spans="2:5" ht="15" customHeight="1" x14ac:dyDescent="0.25"/>
    <row r="44" spans="2:5" x14ac:dyDescent="0.25"/>
    <row r="45" spans="2:5" hidden="1" x14ac:dyDescent="0.25">
      <c r="B45" s="75" t="s">
        <v>56</v>
      </c>
      <c r="C45" s="75" t="s">
        <v>38</v>
      </c>
      <c r="D45" s="77"/>
      <c r="E45" s="77"/>
    </row>
    <row r="46" spans="2:5" ht="34.5" x14ac:dyDescent="0.35">
      <c r="B46" s="11" t="s">
        <v>65</v>
      </c>
      <c r="C46" s="12" t="s">
        <v>66</v>
      </c>
      <c r="D46" s="13" t="s">
        <v>67</v>
      </c>
      <c r="E46" s="14" t="s">
        <v>57</v>
      </c>
    </row>
    <row r="47" spans="2:5" hidden="1" x14ac:dyDescent="0.25">
      <c r="B47" s="60" t="s">
        <v>61</v>
      </c>
      <c r="C47" s="60" t="s">
        <v>62</v>
      </c>
      <c r="D47" s="60" t="s">
        <v>63</v>
      </c>
      <c r="E47" s="60" t="s">
        <v>88</v>
      </c>
    </row>
    <row r="48" spans="2:5" ht="21.75" x14ac:dyDescent="0.45">
      <c r="B48" s="358">
        <v>386.05999999999744</v>
      </c>
      <c r="C48" s="358">
        <v>229.33000000000101</v>
      </c>
      <c r="D48" s="358">
        <v>164.98000000000059</v>
      </c>
      <c r="E48" s="358">
        <v>780.3699999999991</v>
      </c>
    </row>
    <row r="49" spans="1:13" ht="15" customHeight="1" x14ac:dyDescent="0.25">
      <c r="E49" s="17"/>
    </row>
    <row r="50" spans="1:13" ht="15" customHeight="1" x14ac:dyDescent="0.25">
      <c r="A50" s="78"/>
      <c r="B50" s="79"/>
      <c r="C50" s="79"/>
      <c r="D50" s="79"/>
      <c r="E50" s="80"/>
      <c r="F50" s="78"/>
    </row>
    <row r="51" spans="1:13" ht="15" customHeight="1" x14ac:dyDescent="0.25">
      <c r="A51" s="78"/>
      <c r="B51" s="81" t="s">
        <v>56</v>
      </c>
      <c r="C51" s="81" t="s">
        <v>38</v>
      </c>
      <c r="D51" s="80"/>
      <c r="E51" s="82"/>
      <c r="F51" s="78"/>
    </row>
    <row r="52" spans="1:13" ht="15" customHeight="1" x14ac:dyDescent="0.25">
      <c r="A52" s="78"/>
      <c r="B52" s="81" t="s">
        <v>0</v>
      </c>
      <c r="C52" s="81" t="s">
        <v>1</v>
      </c>
      <c r="D52" s="81" t="s">
        <v>2</v>
      </c>
      <c r="E52" s="82"/>
      <c r="F52" s="78"/>
    </row>
    <row r="53" spans="1:13" ht="15.75" x14ac:dyDescent="0.25">
      <c r="A53" s="78"/>
      <c r="B53" s="81" t="s">
        <v>89</v>
      </c>
      <c r="C53" s="81" t="s">
        <v>90</v>
      </c>
      <c r="D53" s="81" t="s">
        <v>91</v>
      </c>
      <c r="E53" s="83"/>
      <c r="F53" s="78"/>
    </row>
    <row r="54" spans="1:13" ht="15.75" x14ac:dyDescent="0.25">
      <c r="A54" s="78"/>
      <c r="B54" s="84">
        <v>0.5</v>
      </c>
      <c r="C54" s="84">
        <v>0.28999999999999998</v>
      </c>
      <c r="D54" s="84">
        <v>0.21</v>
      </c>
      <c r="E54" s="83"/>
      <c r="F54" s="78"/>
    </row>
    <row r="55" spans="1:13" ht="15.75" x14ac:dyDescent="0.25">
      <c r="B55" s="61"/>
      <c r="C55" s="61"/>
      <c r="D55" s="61"/>
      <c r="E55" s="44"/>
    </row>
    <row r="56" spans="1:13" ht="15" customHeight="1" x14ac:dyDescent="0.25"/>
    <row r="57" spans="1:13" ht="15" customHeight="1" x14ac:dyDescent="0.25"/>
    <row r="58" spans="1:13" ht="15" customHeight="1" x14ac:dyDescent="0.25"/>
    <row r="59" spans="1:13" ht="15" customHeight="1" x14ac:dyDescent="0.25"/>
    <row r="60" spans="1:13" ht="15" customHeight="1" x14ac:dyDescent="0.25"/>
    <row r="61" spans="1:13" ht="24.75" x14ac:dyDescent="0.5">
      <c r="I61" s="376" t="s">
        <v>15</v>
      </c>
      <c r="J61" s="376"/>
      <c r="K61" s="376"/>
      <c r="L61" s="376"/>
      <c r="M61" s="376"/>
    </row>
    <row r="62" spans="1:13" s="1" customFormat="1" x14ac:dyDescent="0.25">
      <c r="I62" s="6"/>
      <c r="J62" s="6"/>
      <c r="K62" s="6"/>
      <c r="L62" s="6"/>
    </row>
    <row r="63" spans="1:13" ht="15" customHeight="1" x14ac:dyDescent="0.25"/>
    <row r="64" spans="1:13"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74.25" customHeight="1" x14ac:dyDescent="0.25"/>
    <row r="92" ht="15" customHeight="1" x14ac:dyDescent="0.25"/>
    <row r="93" ht="36" customHeight="1" x14ac:dyDescent="0.25"/>
  </sheetData>
  <mergeCells count="1">
    <mergeCell ref="I61:M61"/>
  </mergeCells>
  <dataValidations count="1">
    <dataValidation type="list" allowBlank="1" showInputMessage="1" showErrorMessage="1" sqref="I61:I62" xr:uid="{00000000-0002-0000-0300-000000000000}">
      <formula1>LOCALIDADES</formula1>
    </dataValidation>
  </dataValidations>
  <pageMargins left="0.7" right="0.7" top="0.75" bottom="0.75" header="0.3" footer="0.3"/>
  <pageSetup orientation="portrait" r:id="rId3"/>
  <drawing r:id="rId4"/>
  <legacyDrawing r:id="rId5"/>
  <extLst>
    <ext xmlns:x14="http://schemas.microsoft.com/office/spreadsheetml/2009/9/main" uri="{A8765BA9-456A-4dab-B4F3-ACF838C121DE}">
      <x14:slicerList>
        <x14:slicer r:id="rId6"/>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MK65571"/>
  <sheetViews>
    <sheetView showGridLines="0" showRowColHeaders="0" zoomScale="90" zoomScaleNormal="90" zoomScalePageLayoutView="86" workbookViewId="0"/>
  </sheetViews>
  <sheetFormatPr baseColWidth="10" defaultColWidth="0" defaultRowHeight="15" customHeight="1" zeroHeight="1" x14ac:dyDescent="0.25"/>
  <cols>
    <col min="1" max="1" width="11" style="22" customWidth="1"/>
    <col min="2" max="2" width="17.28515625" style="22" customWidth="1"/>
    <col min="3" max="3" width="16.7109375" style="22" customWidth="1"/>
    <col min="4" max="4" width="16.85546875" style="22" customWidth="1"/>
    <col min="5" max="5" width="17.140625" style="22" customWidth="1"/>
    <col min="6" max="6" width="20.140625" style="22" customWidth="1"/>
    <col min="7" max="7" width="4" style="22" customWidth="1"/>
    <col min="8" max="8" width="6.28515625" style="22" customWidth="1"/>
    <col min="9" max="9" width="11" style="22" customWidth="1"/>
    <col min="10" max="10" width="7" style="22" customWidth="1"/>
    <col min="11" max="15" width="11" style="22" customWidth="1"/>
    <col min="16" max="16" width="11.28515625" style="22" customWidth="1"/>
    <col min="17" max="17" width="5.28515625" style="22" customWidth="1"/>
    <col min="18" max="1025" width="0" style="22" hidden="1" customWidth="1"/>
    <col min="1026" max="16384" width="10.85546875" style="22"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2:5" x14ac:dyDescent="0.25"/>
    <row r="34" spans="2:5" ht="15.75" x14ac:dyDescent="0.25">
      <c r="B34" s="23"/>
      <c r="C34" s="23"/>
      <c r="D34" s="23"/>
    </row>
    <row r="35" spans="2:5" ht="15.75" x14ac:dyDescent="0.25">
      <c r="B35" s="23"/>
      <c r="C35" s="23"/>
      <c r="D35" s="23"/>
    </row>
    <row r="36" spans="2:5" ht="15.75" x14ac:dyDescent="0.25">
      <c r="B36" s="23"/>
      <c r="C36" s="23"/>
      <c r="D36" s="23"/>
    </row>
    <row r="37" spans="2:5" ht="15.75" x14ac:dyDescent="0.25">
      <c r="B37" s="23"/>
      <c r="C37" s="23"/>
      <c r="D37" s="23"/>
    </row>
    <row r="38" spans="2:5" ht="15.75" x14ac:dyDescent="0.25">
      <c r="B38" s="23"/>
      <c r="C38" s="23"/>
      <c r="D38" s="23"/>
    </row>
    <row r="39" spans="2:5" ht="15.75" x14ac:dyDescent="0.25">
      <c r="B39" s="23"/>
      <c r="C39" s="23"/>
      <c r="D39" s="23"/>
    </row>
    <row r="40" spans="2:5" ht="15.75" x14ac:dyDescent="0.25">
      <c r="B40" s="23"/>
      <c r="C40" s="23"/>
      <c r="D40" s="23"/>
    </row>
    <row r="41" spans="2:5" ht="15.75" x14ac:dyDescent="0.25">
      <c r="B41" s="23"/>
      <c r="C41" s="23"/>
      <c r="D41" s="23"/>
    </row>
    <row r="42" spans="2:5" ht="14.25" hidden="1" customHeight="1" x14ac:dyDescent="0.25">
      <c r="B42" s="23"/>
      <c r="C42" s="23"/>
      <c r="D42" s="23"/>
    </row>
    <row r="43" spans="2:5" ht="15.75" hidden="1" x14ac:dyDescent="0.25">
      <c r="B43" s="23"/>
      <c r="C43" s="23"/>
      <c r="D43" s="23"/>
    </row>
    <row r="44" spans="2:5" ht="15.75" x14ac:dyDescent="0.25">
      <c r="B44" s="23"/>
      <c r="C44" s="23"/>
      <c r="D44" s="23"/>
    </row>
    <row r="45" spans="2:5" ht="15" hidden="1" customHeight="1" x14ac:dyDescent="0.25">
      <c r="B45" s="2" t="s">
        <v>56</v>
      </c>
      <c r="C45" t="s">
        <v>46</v>
      </c>
    </row>
    <row r="46" spans="2:5" ht="37.5" customHeight="1" x14ac:dyDescent="0.35">
      <c r="B46" s="24" t="s">
        <v>65</v>
      </c>
      <c r="C46" s="25" t="s">
        <v>66</v>
      </c>
      <c r="D46" s="26" t="s">
        <v>67</v>
      </c>
      <c r="E46" s="27" t="s">
        <v>57</v>
      </c>
    </row>
    <row r="47" spans="2:5" ht="15" hidden="1" customHeight="1" x14ac:dyDescent="0.25">
      <c r="B47" t="s">
        <v>61</v>
      </c>
      <c r="C47" t="s">
        <v>62</v>
      </c>
      <c r="D47" t="s">
        <v>63</v>
      </c>
      <c r="E47" t="s">
        <v>64</v>
      </c>
    </row>
    <row r="48" spans="2:5" ht="21.75" x14ac:dyDescent="0.45">
      <c r="B48" s="365">
        <v>103.68999999999998</v>
      </c>
      <c r="C48" s="365">
        <v>70.430000000000021</v>
      </c>
      <c r="D48" s="365">
        <v>8.6999999999999993</v>
      </c>
      <c r="E48" s="365">
        <v>182.82</v>
      </c>
    </row>
    <row r="49" spans="1:5" x14ac:dyDescent="0.25"/>
    <row r="50" spans="1:5" ht="15.75" x14ac:dyDescent="0.25">
      <c r="B50" s="23"/>
      <c r="C50" s="23"/>
      <c r="D50" s="23"/>
    </row>
    <row r="51" spans="1:5" x14ac:dyDescent="0.25">
      <c r="A51" s="45"/>
      <c r="B51" s="28" t="s">
        <v>49</v>
      </c>
      <c r="C51" s="28" t="s">
        <v>50</v>
      </c>
      <c r="D51" s="28" t="s">
        <v>51</v>
      </c>
      <c r="E51" s="29"/>
    </row>
    <row r="52" spans="1:5" x14ac:dyDescent="0.25">
      <c r="A52" s="45"/>
      <c r="B52" s="60" t="s">
        <v>56</v>
      </c>
      <c r="C52" s="60" t="s">
        <v>46</v>
      </c>
      <c r="D52" s="63"/>
      <c r="E52" s="29"/>
    </row>
    <row r="53" spans="1:5" x14ac:dyDescent="0.25">
      <c r="A53" s="45"/>
      <c r="B53" s="63"/>
      <c r="C53" s="63"/>
      <c r="D53" s="63"/>
      <c r="E53" s="29"/>
    </row>
    <row r="54" spans="1:5" x14ac:dyDescent="0.25">
      <c r="A54" s="45"/>
      <c r="B54" s="60" t="s">
        <v>89</v>
      </c>
      <c r="C54" s="60" t="s">
        <v>90</v>
      </c>
      <c r="D54" s="60" t="s">
        <v>91</v>
      </c>
      <c r="E54" s="59"/>
    </row>
    <row r="55" spans="1:5" x14ac:dyDescent="0.25">
      <c r="A55" s="45"/>
      <c r="B55" s="61">
        <v>0.56999999999999995</v>
      </c>
      <c r="C55" s="61">
        <v>0.38</v>
      </c>
      <c r="D55" s="61">
        <v>0.05</v>
      </c>
      <c r="E55" s="59"/>
    </row>
    <row r="56" spans="1:5" x14ac:dyDescent="0.25">
      <c r="A56" s="45"/>
      <c r="B56" s="73"/>
      <c r="C56" s="73"/>
      <c r="D56" s="73"/>
      <c r="E56" s="45"/>
    </row>
    <row r="57" spans="1:5" x14ac:dyDescent="0.25">
      <c r="A57" s="45"/>
      <c r="B57" s="73"/>
      <c r="C57" s="73"/>
      <c r="D57" s="73"/>
      <c r="E57" s="45"/>
    </row>
    <row r="58" spans="1:5" x14ac:dyDescent="0.25">
      <c r="A58" s="45"/>
      <c r="B58" s="73"/>
      <c r="C58" s="73"/>
      <c r="D58" s="73"/>
      <c r="E58" s="45"/>
    </row>
    <row r="59" spans="1:5" ht="15.75" x14ac:dyDescent="0.25">
      <c r="A59" s="45"/>
      <c r="B59" s="74"/>
      <c r="C59" s="74"/>
      <c r="D59" s="74"/>
      <c r="E59" s="45"/>
    </row>
    <row r="60" spans="1:5" ht="18.95" customHeight="1" x14ac:dyDescent="0.25">
      <c r="B60" s="23"/>
      <c r="C60" s="23"/>
      <c r="D60" s="23"/>
    </row>
    <row r="61" spans="1:5" ht="15.75" x14ac:dyDescent="0.25">
      <c r="B61" s="23"/>
      <c r="C61" s="23"/>
      <c r="D61" s="23"/>
    </row>
    <row r="62" spans="1:5" ht="15.75" x14ac:dyDescent="0.25">
      <c r="B62" s="23"/>
      <c r="C62" s="23"/>
      <c r="D62" s="23"/>
    </row>
    <row r="63" spans="1:5" ht="15.75" x14ac:dyDescent="0.25">
      <c r="B63" s="23"/>
      <c r="C63" s="23"/>
      <c r="D63" s="23"/>
    </row>
    <row r="64" spans="1:5" ht="15.75" x14ac:dyDescent="0.25">
      <c r="B64" s="23"/>
      <c r="C64" s="23"/>
      <c r="D64" s="23"/>
    </row>
    <row r="65" spans="2:4" ht="15.75" hidden="1" x14ac:dyDescent="0.25">
      <c r="B65" s="23"/>
      <c r="C65" s="23"/>
      <c r="D65" s="23"/>
    </row>
    <row r="66" spans="2:4" hidden="1" x14ac:dyDescent="0.25">
      <c r="B66" s="30"/>
      <c r="C66" s="30"/>
      <c r="D66" s="30"/>
    </row>
    <row r="67" spans="2:4" hidden="1" x14ac:dyDescent="0.25">
      <c r="B67" s="31"/>
    </row>
    <row r="70" spans="2:4" x14ac:dyDescent="0.25"/>
    <row r="71" spans="2:4" x14ac:dyDescent="0.25"/>
    <row r="72" spans="2:4" x14ac:dyDescent="0.25"/>
    <row r="73" spans="2:4" x14ac:dyDescent="0.25"/>
    <row r="74" spans="2:4" x14ac:dyDescent="0.25"/>
    <row r="65568" ht="15" customHeight="1" x14ac:dyDescent="0.25"/>
    <row r="65569" ht="15" customHeight="1" x14ac:dyDescent="0.25"/>
    <row r="65570" ht="15" customHeight="1" x14ac:dyDescent="0.25"/>
    <row r="65571" ht="15" customHeight="1" x14ac:dyDescent="0.25"/>
  </sheetData>
  <pageMargins left="0.7" right="0.7" top="0.75" bottom="0.75" header="0.51180555555555496" footer="0.51180555555555496"/>
  <pageSetup firstPageNumber="0" orientation="portrait" r:id="rId3"/>
  <drawing r:id="rId4"/>
  <extLst>
    <ext xmlns:x14="http://schemas.microsoft.com/office/spreadsheetml/2009/9/main" uri="{A8765BA9-456A-4dab-B4F3-ACF838C121DE}">
      <x14:slicerList>
        <x14:slicer r:id="rId5"/>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MK76"/>
  <sheetViews>
    <sheetView showGridLines="0" showRowColHeaders="0" zoomScale="85" zoomScaleNormal="85" zoomScalePageLayoutView="90" workbookViewId="0"/>
  </sheetViews>
  <sheetFormatPr baseColWidth="10" defaultColWidth="0" defaultRowHeight="15" customHeight="1" zeroHeight="1" x14ac:dyDescent="0.25"/>
  <cols>
    <col min="1" max="1" width="11" style="22" customWidth="1"/>
    <col min="2" max="2" width="16" style="22" customWidth="1"/>
    <col min="3" max="3" width="13.7109375" style="22" customWidth="1"/>
    <col min="4" max="4" width="15.28515625" style="22" customWidth="1"/>
    <col min="5" max="5" width="21.7109375" style="22" customWidth="1"/>
    <col min="6" max="6" width="20.140625" style="22" customWidth="1"/>
    <col min="7" max="7" width="4" style="22" customWidth="1"/>
    <col min="8" max="8" width="6.28515625" style="22" customWidth="1"/>
    <col min="9" max="9" width="11" style="22" customWidth="1"/>
    <col min="10" max="10" width="7" style="22" customWidth="1"/>
    <col min="11" max="16" width="11" style="22" customWidth="1"/>
    <col min="17" max="17" width="5.28515625" style="22" customWidth="1"/>
    <col min="18" max="1025" width="0" style="22" hidden="1" customWidth="1"/>
    <col min="1026" max="16384" width="10.85546875" style="22" hidden="1"/>
  </cols>
  <sheetData>
    <row r="1" ht="26.25" customHeight="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10:10" x14ac:dyDescent="0.25"/>
    <row r="18" spans="10:10" x14ac:dyDescent="0.25"/>
    <row r="19" spans="10:10" x14ac:dyDescent="0.25"/>
    <row r="20" spans="10:10" x14ac:dyDescent="0.25"/>
    <row r="21" spans="10:10" x14ac:dyDescent="0.25"/>
    <row r="22" spans="10:10" x14ac:dyDescent="0.25"/>
    <row r="23" spans="10:10" x14ac:dyDescent="0.25"/>
    <row r="24" spans="10:10" x14ac:dyDescent="0.25"/>
    <row r="25" spans="10:10" x14ac:dyDescent="0.25"/>
    <row r="26" spans="10:10" x14ac:dyDescent="0.25"/>
    <row r="27" spans="10:10" x14ac:dyDescent="0.25"/>
    <row r="28" spans="10:10" x14ac:dyDescent="0.25"/>
    <row r="29" spans="10:10" x14ac:dyDescent="0.25"/>
    <row r="30" spans="10:10" x14ac:dyDescent="0.25"/>
    <row r="31" spans="10:10" x14ac:dyDescent="0.25">
      <c r="J31"/>
    </row>
    <row r="32" spans="10:10" x14ac:dyDescent="0.25"/>
    <row r="33" spans="2:6" x14ac:dyDescent="0.25"/>
    <row r="34" spans="2:6" x14ac:dyDescent="0.25"/>
    <row r="35" spans="2:6" x14ac:dyDescent="0.25"/>
    <row r="36" spans="2:6" x14ac:dyDescent="0.25"/>
    <row r="37" spans="2:6" x14ac:dyDescent="0.25"/>
    <row r="38" spans="2:6" x14ac:dyDescent="0.25"/>
    <row r="39" spans="2:6" x14ac:dyDescent="0.25"/>
    <row r="40" spans="2:6" x14ac:dyDescent="0.25"/>
    <row r="41" spans="2:6" ht="0.75" customHeight="1" x14ac:dyDescent="0.25"/>
    <row r="42" spans="2:6" ht="11.25" customHeight="1" x14ac:dyDescent="0.25">
      <c r="B42" s="66"/>
      <c r="C42" s="66"/>
      <c r="D42" s="66"/>
      <c r="E42" s="66"/>
    </row>
    <row r="43" spans="2:6" hidden="1" x14ac:dyDescent="0.25">
      <c r="B43" s="69" t="s">
        <v>56</v>
      </c>
      <c r="C43" t="s">
        <v>33</v>
      </c>
      <c r="D43" s="66"/>
      <c r="E43" s="66"/>
    </row>
    <row r="44" spans="2:6" ht="34.5" x14ac:dyDescent="0.35">
      <c r="B44" s="24" t="s">
        <v>65</v>
      </c>
      <c r="C44" s="25" t="s">
        <v>66</v>
      </c>
      <c r="D44" s="26" t="s">
        <v>67</v>
      </c>
      <c r="E44" s="27" t="s">
        <v>57</v>
      </c>
    </row>
    <row r="45" spans="2:6" ht="15.75" hidden="1" x14ac:dyDescent="0.25">
      <c r="B45" t="s">
        <v>61</v>
      </c>
      <c r="C45" t="s">
        <v>62</v>
      </c>
      <c r="D45" t="s">
        <v>63</v>
      </c>
      <c r="E45" t="s">
        <v>68</v>
      </c>
      <c r="F45" s="23"/>
    </row>
    <row r="46" spans="2:6" ht="21.75" x14ac:dyDescent="0.45">
      <c r="B46" s="357">
        <v>179.94000000000005</v>
      </c>
      <c r="C46" s="357">
        <v>137.31999999999988</v>
      </c>
      <c r="D46" s="357">
        <v>15.070000000000004</v>
      </c>
      <c r="E46" s="357">
        <v>332.32999999999993</v>
      </c>
      <c r="F46" s="23"/>
    </row>
    <row r="47" spans="2:6" ht="21.75" x14ac:dyDescent="0.45">
      <c r="B47" s="65"/>
      <c r="C47" s="65"/>
      <c r="D47" s="65"/>
      <c r="E47" s="65"/>
      <c r="F47" s="23"/>
    </row>
    <row r="48" spans="2:6" ht="21.75" x14ac:dyDescent="0.45">
      <c r="B48" s="65"/>
      <c r="C48" s="65"/>
      <c r="D48" s="65"/>
      <c r="E48" s="65"/>
      <c r="F48" s="23"/>
    </row>
    <row r="49" spans="2:6" ht="21.75" x14ac:dyDescent="0.45">
      <c r="B49" s="65"/>
      <c r="C49" s="65"/>
      <c r="D49" s="65"/>
      <c r="E49" s="65"/>
      <c r="F49" s="23"/>
    </row>
    <row r="50" spans="2:6" ht="15.75" x14ac:dyDescent="0.25">
      <c r="B50" s="23"/>
      <c r="C50" s="23"/>
      <c r="D50" s="23"/>
    </row>
    <row r="51" spans="2:6" ht="15.75" x14ac:dyDescent="0.25">
      <c r="B51" s="62"/>
      <c r="C51" s="62"/>
      <c r="D51" s="62"/>
      <c r="E51" s="29"/>
    </row>
    <row r="52" spans="2:6" s="45" customFormat="1" x14ac:dyDescent="0.25">
      <c r="B52" s="28"/>
      <c r="C52" s="28"/>
      <c r="D52" s="28"/>
      <c r="E52" s="29"/>
    </row>
    <row r="53" spans="2:6" s="45" customFormat="1" x14ac:dyDescent="0.25">
      <c r="B53" s="60" t="s">
        <v>56</v>
      </c>
      <c r="C53" s="60" t="s">
        <v>33</v>
      </c>
      <c r="D53" s="63"/>
      <c r="E53" s="29"/>
    </row>
    <row r="54" spans="2:6" s="45" customFormat="1" x14ac:dyDescent="0.25">
      <c r="B54" s="63"/>
      <c r="C54" s="63"/>
      <c r="D54" s="63"/>
      <c r="E54" s="29"/>
    </row>
    <row r="55" spans="2:6" s="45" customFormat="1" x14ac:dyDescent="0.25">
      <c r="B55" s="60" t="s">
        <v>89</v>
      </c>
      <c r="C55" s="60" t="s">
        <v>90</v>
      </c>
      <c r="D55" s="60" t="s">
        <v>91</v>
      </c>
      <c r="E55" s="59"/>
    </row>
    <row r="56" spans="2:6" s="45" customFormat="1" x14ac:dyDescent="0.25">
      <c r="B56" s="61">
        <v>0.53</v>
      </c>
      <c r="C56" s="61">
        <v>0.42</v>
      </c>
      <c r="D56" s="61">
        <v>0.05</v>
      </c>
      <c r="E56" s="59"/>
    </row>
    <row r="57" spans="2:6" s="45" customFormat="1" ht="15.75" x14ac:dyDescent="0.25">
      <c r="B57" s="64"/>
      <c r="C57" s="64"/>
      <c r="D57" s="64"/>
      <c r="E57" s="29"/>
    </row>
    <row r="58" spans="2:6" ht="15.75" x14ac:dyDescent="0.25">
      <c r="B58" s="62"/>
      <c r="C58" s="62"/>
      <c r="D58" s="62"/>
      <c r="E58" s="29"/>
    </row>
    <row r="59" spans="2:6" ht="84" customHeight="1" x14ac:dyDescent="0.25">
      <c r="B59" s="68"/>
      <c r="C59" s="68"/>
      <c r="D59" s="68"/>
      <c r="E59" s="67"/>
    </row>
    <row r="60" spans="2:6" ht="18.95" customHeight="1" x14ac:dyDescent="0.25">
      <c r="B60" s="68"/>
      <c r="C60" s="68"/>
      <c r="D60" s="68"/>
      <c r="E60" s="67"/>
    </row>
    <row r="61" spans="2:6" ht="15.75" x14ac:dyDescent="0.25">
      <c r="B61" s="23"/>
      <c r="C61" s="23"/>
      <c r="D61" s="23"/>
    </row>
    <row r="62" spans="2:6" ht="15.75" hidden="1" x14ac:dyDescent="0.25">
      <c r="B62" s="23"/>
      <c r="C62" s="23"/>
      <c r="D62" s="23"/>
    </row>
    <row r="63" spans="2:6" ht="15.75" hidden="1" x14ac:dyDescent="0.25">
      <c r="B63" s="23"/>
      <c r="C63" s="23"/>
      <c r="D63" s="23"/>
    </row>
    <row r="64" spans="2:6" ht="15.75" hidden="1" x14ac:dyDescent="0.25">
      <c r="B64" s="23"/>
      <c r="C64" s="23"/>
      <c r="D64" s="23"/>
    </row>
    <row r="65" spans="2:4" ht="15.75" hidden="1" x14ac:dyDescent="0.25">
      <c r="B65" s="23"/>
      <c r="C65" s="23"/>
      <c r="D65" s="23"/>
    </row>
    <row r="66" spans="2:4" hidden="1" x14ac:dyDescent="0.25">
      <c r="B66" s="30"/>
      <c r="C66" s="30"/>
      <c r="D66" s="30"/>
    </row>
    <row r="67" spans="2:4" hidden="1" x14ac:dyDescent="0.25">
      <c r="B67" s="31"/>
    </row>
    <row r="73" spans="2:4" x14ac:dyDescent="0.25"/>
    <row r="74" spans="2:4" x14ac:dyDescent="0.25"/>
    <row r="75" spans="2:4" x14ac:dyDescent="0.25"/>
    <row r="76" spans="2:4" x14ac:dyDescent="0.25"/>
  </sheetData>
  <pageMargins left="0.7" right="0.7" top="0.75" bottom="0.75" header="0.51180555555555496" footer="0.51180555555555496"/>
  <pageSetup firstPageNumber="0" orientation="portrait" verticalDpi="0" r:id="rId3"/>
  <drawing r:id="rId4"/>
  <extLst>
    <ext xmlns:x14="http://schemas.microsoft.com/office/spreadsheetml/2009/9/main" uri="{A8765BA9-456A-4dab-B4F3-ACF838C121DE}">
      <x14:slicerList>
        <x14:slicer r:id="rId5"/>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65734"/>
  <sheetViews>
    <sheetView showGridLines="0" showRowColHeaders="0" topLeftCell="A71" zoomScale="70" zoomScaleNormal="70" zoomScalePageLayoutView="80" workbookViewId="0"/>
  </sheetViews>
  <sheetFormatPr baseColWidth="10" defaultColWidth="0" defaultRowHeight="15" customHeight="1" zeroHeight="1" x14ac:dyDescent="0.25"/>
  <cols>
    <col min="1" max="1" width="8.85546875" style="22" customWidth="1"/>
    <col min="2" max="2" width="10.140625" style="22" customWidth="1"/>
    <col min="3" max="3" width="10" style="22" customWidth="1"/>
    <col min="4" max="4" width="11" style="22" customWidth="1"/>
    <col min="5" max="5" width="10.140625" style="22" customWidth="1"/>
    <col min="6" max="6" width="11.28515625" style="22" customWidth="1"/>
    <col min="7" max="7" width="4" style="22" customWidth="1"/>
    <col min="8" max="8" width="6.28515625" style="22" customWidth="1"/>
    <col min="9" max="9" width="11" style="22" customWidth="1"/>
    <col min="10" max="10" width="7" style="22" customWidth="1"/>
    <col min="11" max="13" width="11" style="22" customWidth="1"/>
    <col min="14" max="15" width="12.28515625" style="22" customWidth="1"/>
    <col min="16" max="16" width="17.28515625" style="22" customWidth="1"/>
    <col min="17" max="17" width="15.7109375" style="22" customWidth="1"/>
    <col min="18" max="18" width="17.28515625" style="22" customWidth="1"/>
    <col min="19" max="19" width="18.140625" style="22" customWidth="1"/>
    <col min="20" max="21" width="10.85546875" style="22" customWidth="1"/>
    <col min="22" max="22" width="3.28515625" style="22" customWidth="1"/>
    <col min="23" max="16384" width="10.85546875" style="22" hidden="1"/>
  </cols>
  <sheetData>
    <row r="1" spans="1:1" x14ac:dyDescent="0.25">
      <c r="A1" s="22" t="s">
        <v>98</v>
      </c>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ht="26.25" customHeight="1"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15:19" ht="81.75" customHeight="1" x14ac:dyDescent="0.25"/>
    <row r="66" spans="15:19" x14ac:dyDescent="0.25"/>
    <row r="67" spans="15:19" ht="36" customHeight="1" x14ac:dyDescent="0.25">
      <c r="P67" s="155" t="s">
        <v>65</v>
      </c>
      <c r="Q67" s="156" t="s">
        <v>66</v>
      </c>
      <c r="R67" s="157" t="s">
        <v>67</v>
      </c>
      <c r="S67" s="158" t="s">
        <v>57</v>
      </c>
    </row>
    <row r="68" spans="15:19" s="63" customFormat="1" hidden="1" x14ac:dyDescent="0.25">
      <c r="P68" t="s">
        <v>165</v>
      </c>
      <c r="Q68" t="s">
        <v>166</v>
      </c>
      <c r="R68" t="s">
        <v>167</v>
      </c>
      <c r="S68" t="s">
        <v>64</v>
      </c>
    </row>
    <row r="69" spans="15:19" s="63" customFormat="1" hidden="1" x14ac:dyDescent="0.25">
      <c r="P69" s="159">
        <v>367.69000000000119</v>
      </c>
      <c r="Q69" s="159">
        <v>245.05000000000277</v>
      </c>
      <c r="R69" s="159">
        <v>196.53000000000179</v>
      </c>
      <c r="S69" s="159">
        <v>809.27000000000578</v>
      </c>
    </row>
    <row r="70" spans="15:19" hidden="1" x14ac:dyDescent="0.25">
      <c r="P70"/>
      <c r="Q70"/>
      <c r="R70"/>
      <c r="S70"/>
    </row>
    <row r="71" spans="15:19" ht="21.75" x14ac:dyDescent="0.45">
      <c r="P71" s="153">
        <f>+P69</f>
        <v>367.69000000000119</v>
      </c>
      <c r="Q71" s="153">
        <f t="shared" ref="Q71:S71" si="0">+Q69</f>
        <v>245.05000000000277</v>
      </c>
      <c r="R71" s="153">
        <f t="shared" si="0"/>
        <v>196.53000000000179</v>
      </c>
      <c r="S71" s="153">
        <f t="shared" si="0"/>
        <v>809.27000000000578</v>
      </c>
    </row>
    <row r="72" spans="15:19" ht="104.25" customHeight="1" x14ac:dyDescent="0.45">
      <c r="O72"/>
      <c r="P72"/>
      <c r="Q72"/>
      <c r="R72" s="152"/>
    </row>
    <row r="73" spans="15:19" x14ac:dyDescent="0.25">
      <c r="O73"/>
      <c r="P73"/>
      <c r="Q73"/>
    </row>
    <row r="74" spans="15:19" x14ac:dyDescent="0.25">
      <c r="O74"/>
      <c r="P74"/>
      <c r="Q74"/>
    </row>
    <row r="75" spans="15:19" x14ac:dyDescent="0.25">
      <c r="O75"/>
      <c r="P75"/>
      <c r="Q75"/>
    </row>
    <row r="76" spans="15:19" x14ac:dyDescent="0.25">
      <c r="O76"/>
      <c r="P76"/>
      <c r="Q76"/>
    </row>
    <row r="77" spans="15:19" x14ac:dyDescent="0.25">
      <c r="O77"/>
      <c r="P77"/>
      <c r="Q77"/>
    </row>
    <row r="78" spans="15:19" x14ac:dyDescent="0.25">
      <c r="O78"/>
      <c r="P78"/>
      <c r="Q78"/>
    </row>
    <row r="79" spans="15:19" x14ac:dyDescent="0.25">
      <c r="O79"/>
      <c r="P79"/>
      <c r="Q79"/>
    </row>
    <row r="80" spans="15:19" x14ac:dyDescent="0.25">
      <c r="O80"/>
      <c r="P80"/>
      <c r="Q80"/>
    </row>
    <row r="81" spans="2:17" x14ac:dyDescent="0.25">
      <c r="O81"/>
      <c r="P81"/>
      <c r="Q81"/>
    </row>
    <row r="82" spans="2:17" x14ac:dyDescent="0.25">
      <c r="O82"/>
      <c r="P82"/>
      <c r="Q82"/>
    </row>
    <row r="83" spans="2:17" x14ac:dyDescent="0.25">
      <c r="O83"/>
      <c r="P83"/>
      <c r="Q83"/>
    </row>
    <row r="84" spans="2:17" x14ac:dyDescent="0.25">
      <c r="O84"/>
      <c r="P84"/>
      <c r="Q84"/>
    </row>
    <row r="85" spans="2:17" x14ac:dyDescent="0.25">
      <c r="O85"/>
      <c r="P85"/>
      <c r="Q85"/>
    </row>
    <row r="86" spans="2:17" x14ac:dyDescent="0.25"/>
    <row r="87" spans="2:17" x14ac:dyDescent="0.25"/>
    <row r="88" spans="2:17" x14ac:dyDescent="0.25"/>
    <row r="89" spans="2:17" x14ac:dyDescent="0.25"/>
    <row r="90" spans="2:17" x14ac:dyDescent="0.25"/>
    <row r="91" spans="2:17" x14ac:dyDescent="0.25"/>
    <row r="92" spans="2:17" x14ac:dyDescent="0.25"/>
    <row r="93" spans="2:17" x14ac:dyDescent="0.25"/>
    <row r="94" spans="2:17" x14ac:dyDescent="0.25"/>
    <row r="95" spans="2:17" x14ac:dyDescent="0.25"/>
    <row r="96" spans="2:17" x14ac:dyDescent="0.25">
      <c r="B96"/>
    </row>
    <row r="97" spans="3:3" x14ac:dyDescent="0.25">
      <c r="C97"/>
    </row>
    <row r="98" spans="3:3" x14ac:dyDescent="0.25"/>
    <row r="99" spans="3:3" x14ac:dyDescent="0.25"/>
    <row r="100" spans="3:3" x14ac:dyDescent="0.25"/>
    <row r="101" spans="3:3" x14ac:dyDescent="0.25"/>
    <row r="102" spans="3:3" x14ac:dyDescent="0.25"/>
    <row r="103" spans="3:3" x14ac:dyDescent="0.25"/>
    <row r="104" spans="3:3" x14ac:dyDescent="0.25"/>
    <row r="105" spans="3:3" x14ac:dyDescent="0.25"/>
    <row r="106" spans="3:3" x14ac:dyDescent="0.25"/>
    <row r="107" spans="3:3" x14ac:dyDescent="0.25"/>
    <row r="108" spans="3:3" x14ac:dyDescent="0.25"/>
    <row r="109" spans="3:3" x14ac:dyDescent="0.25"/>
    <row r="110" spans="3:3" x14ac:dyDescent="0.25"/>
    <row r="111" spans="3:3" x14ac:dyDescent="0.25"/>
    <row r="112" spans="3:3" x14ac:dyDescent="0.25"/>
    <row r="113" spans="1:5" x14ac:dyDescent="0.25"/>
    <row r="114" spans="1:5" x14ac:dyDescent="0.25"/>
    <row r="115" spans="1:5" x14ac:dyDescent="0.25"/>
    <row r="116" spans="1:5" x14ac:dyDescent="0.25"/>
    <row r="117" spans="1:5" x14ac:dyDescent="0.25"/>
    <row r="118" spans="1:5" x14ac:dyDescent="0.25"/>
    <row r="119" spans="1:5" x14ac:dyDescent="0.25"/>
    <row r="120" spans="1:5" x14ac:dyDescent="0.25">
      <c r="A120" s="45"/>
      <c r="B120" s="70"/>
      <c r="C120" s="70"/>
      <c r="D120" s="70"/>
      <c r="E120" s="45"/>
    </row>
    <row r="121" spans="1:5" x14ac:dyDescent="0.25">
      <c r="A121" s="45"/>
      <c r="B121" s="75"/>
      <c r="C121" s="75"/>
      <c r="D121" s="71"/>
      <c r="E121" s="45"/>
    </row>
    <row r="122" spans="1:5" x14ac:dyDescent="0.25">
      <c r="A122" s="45"/>
      <c r="B122" s="71"/>
      <c r="C122" s="71"/>
      <c r="D122" s="71"/>
      <c r="E122" s="45"/>
    </row>
    <row r="123" spans="1:5" x14ac:dyDescent="0.25">
      <c r="A123" s="45"/>
      <c r="B123" s="75"/>
      <c r="C123" s="75"/>
      <c r="D123" s="75"/>
      <c r="E123" s="72"/>
    </row>
    <row r="124" spans="1:5" x14ac:dyDescent="0.25">
      <c r="A124" s="45"/>
      <c r="B124" s="76"/>
      <c r="C124" s="76"/>
      <c r="D124" s="76"/>
      <c r="E124" s="72"/>
    </row>
    <row r="125" spans="1:5" x14ac:dyDescent="0.25">
      <c r="A125" s="45"/>
      <c r="B125" s="73"/>
      <c r="C125" s="73"/>
      <c r="D125" s="73"/>
      <c r="E125" s="45"/>
    </row>
    <row r="126" spans="1:5" ht="12.75" customHeight="1" x14ac:dyDescent="0.25">
      <c r="A126" s="45"/>
      <c r="B126" s="73"/>
      <c r="C126" s="73"/>
      <c r="D126" s="73"/>
      <c r="E126" s="45"/>
    </row>
    <row r="127" spans="1:5" x14ac:dyDescent="0.25">
      <c r="A127" s="45"/>
      <c r="B127" s="73"/>
      <c r="C127" s="73"/>
      <c r="D127" s="73"/>
      <c r="E127" s="45"/>
    </row>
    <row r="128" spans="1:5" ht="15.75" x14ac:dyDescent="0.25">
      <c r="A128" s="45"/>
      <c r="B128" s="74"/>
      <c r="C128" s="74"/>
      <c r="D128" s="74"/>
      <c r="E128" s="45"/>
    </row>
    <row r="129" x14ac:dyDescent="0.25"/>
    <row r="130" x14ac:dyDescent="0.25"/>
    <row r="65734" ht="15" customHeight="1" x14ac:dyDescent="0.25"/>
  </sheetData>
  <pageMargins left="0.7" right="0.7" top="0.75" bottom="0.75" header="0.51180555555555496" footer="0.51180555555555496"/>
  <pageSetup firstPageNumber="0" orientation="portrait" verticalDpi="0"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18FC93804A5943AD27D29B23D1A0DA" ma:contentTypeVersion="7" ma:contentTypeDescription="Crear nuevo documento." ma:contentTypeScope="" ma:versionID="f407c38463fdc1bf0cb8ebd83d0d51f2">
  <xsd:schema xmlns:xsd="http://www.w3.org/2001/XMLSchema" xmlns:xs="http://www.w3.org/2001/XMLSchema" xmlns:p="http://schemas.microsoft.com/office/2006/metadata/properties" xmlns:ns3="643a176d-1eae-4c29-87ab-eb3d204df577" xmlns:ns4="2be01817-6645-4c25-92fb-01d8a9066eae" targetNamespace="http://schemas.microsoft.com/office/2006/metadata/properties" ma:root="true" ma:fieldsID="ec2cff29a3a6823eff8d53a4d42b3ea3" ns3:_="" ns4:_="">
    <xsd:import namespace="643a176d-1eae-4c29-87ab-eb3d204df577"/>
    <xsd:import namespace="2be01817-6645-4c25-92fb-01d8a9066ea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3a176d-1eae-4c29-87ab-eb3d204df5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e01817-6645-4c25-92fb-01d8a9066ea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8FF5E7-3F67-432F-BA99-B57A590032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3a176d-1eae-4c29-87ab-eb3d204df577"/>
    <ds:schemaRef ds:uri="2be01817-6645-4c25-92fb-01d8a9066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0ABA6F-FB92-48F3-8F16-D2B3C70D611F}">
  <ds:schemaRefs>
    <ds:schemaRef ds:uri="http://schemas.microsoft.com/sharepoint/v3/contenttype/forms"/>
  </ds:schemaRefs>
</ds:datastoreItem>
</file>

<file path=customXml/itemProps3.xml><?xml version="1.0" encoding="utf-8"?>
<ds:datastoreItem xmlns:ds="http://schemas.openxmlformats.org/officeDocument/2006/customXml" ds:itemID="{C25B5499-A746-47DE-A8BB-2F904B9B2912}">
  <ds:schemaRefs>
    <ds:schemaRef ds:uri="http://schemas.microsoft.com/office/2006/metadata/properties"/>
    <ds:schemaRef ds:uri="643a176d-1eae-4c29-87ab-eb3d204df577"/>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2be01817-6645-4c25-92fb-01d8a9066ea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DATOS VISOR 2020-II</vt:lpstr>
      <vt:lpstr>Datos Visor (2)</vt:lpstr>
      <vt:lpstr>Indice</vt:lpstr>
      <vt:lpstr>Notas</vt:lpstr>
      <vt:lpstr>Main Menu</vt:lpstr>
      <vt:lpstr>Local</vt:lpstr>
      <vt:lpstr>Intermedia</vt:lpstr>
      <vt:lpstr>Arterial</vt:lpstr>
      <vt:lpstr>Estado Urbana</vt:lpstr>
      <vt:lpstr>Troncal</vt:lpstr>
      <vt:lpstr>Extensión Bogotá</vt:lpstr>
      <vt:lpstr>Rural No Principal</vt:lpstr>
      <vt:lpstr>Estado Rural</vt:lpstr>
      <vt:lpstr>Rural Principal</vt:lpstr>
      <vt:lpstr>Estado Total Bogota (2)</vt:lpstr>
      <vt:lpstr>DinamicaGeneralTipo</vt:lpstr>
      <vt:lpstr>LISTAMAPAS</vt:lpstr>
      <vt:lpstr>ELEGIDO</vt:lpstr>
      <vt:lpstr>LOCALIDADES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Mauricio Velasquez Bobadilla</dc:creator>
  <cp:lastModifiedBy>Natalia Garzón</cp:lastModifiedBy>
  <cp:lastPrinted>2018-03-20T17:07:51Z</cp:lastPrinted>
  <dcterms:created xsi:type="dcterms:W3CDTF">2016-03-30T16:59:28Z</dcterms:created>
  <dcterms:modified xsi:type="dcterms:W3CDTF">2021-05-01T01:49:00Z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0x010100B518FC93804A5943AD27D29B23D1A0DA</vt:lpwstr>
  </property>
</Properties>
</file>