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BACKUP JEPP\TransmiCable-S.Cristobal\Presupuesto\210509_Ppto Entrega Factibilidad C.CS\Informe Presupuesto factibilidad\"/>
    </mc:Choice>
  </mc:AlternateContent>
  <bookViews>
    <workbookView xWindow="0" yWindow="0" windowWidth="20490" windowHeight="8310" tabRatio="741"/>
  </bookViews>
  <sheets>
    <sheet name="Interventoria" sheetId="2" r:id="rId1"/>
    <sheet name="AIU-Componentes" sheetId="4" r:id="rId2"/>
    <sheet name="SoportesAv68" sheetId="7" r:id="rId3"/>
    <sheet name="SoporteMedellín" sheetId="8" r:id="rId4"/>
    <sheet name="SoporteCB" sheetId="6" r:id="rId5"/>
    <sheet name="SoporteComp." sheetId="5" r:id="rId6"/>
  </sheets>
  <definedNames>
    <definedName name="_xlnm._FilterDatabase" localSheetId="3" hidden="1">SoporteMedellín!$A$1:$F$433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2" l="1"/>
  <c r="H29" i="7" l="1"/>
  <c r="C19" i="4" l="1"/>
  <c r="H5" i="7"/>
  <c r="D14" i="2"/>
  <c r="D16" i="2" s="1"/>
  <c r="E15" i="4" l="1"/>
  <c r="F15" i="4" s="1"/>
  <c r="D16" i="4" l="1"/>
  <c r="D20" i="4" s="1"/>
  <c r="E17" i="2"/>
  <c r="E16" i="2"/>
  <c r="B708" i="8"/>
  <c r="B559" i="8"/>
  <c r="F337" i="8"/>
  <c r="F339" i="8" s="1"/>
  <c r="D22" i="4" l="1"/>
  <c r="D18" i="4"/>
  <c r="E18" i="4" l="1"/>
  <c r="E22" i="4"/>
  <c r="E20" i="4"/>
  <c r="E16" i="4"/>
  <c r="E13" i="4"/>
  <c r="F13" i="2"/>
  <c r="F17" i="2"/>
  <c r="E23" i="4" l="1"/>
  <c r="E21" i="4"/>
  <c r="E19" i="4"/>
  <c r="F18" i="4" l="1"/>
  <c r="F19" i="4"/>
  <c r="F16" i="2"/>
  <c r="F19" i="2" s="1"/>
  <c r="E19" i="2"/>
  <c r="D19" i="2" l="1"/>
  <c r="C31" i="4" l="1"/>
  <c r="F30" i="4" s="1"/>
  <c r="C29" i="4"/>
  <c r="F28" i="4" s="1"/>
  <c r="C27" i="4"/>
  <c r="F26" i="4" s="1"/>
  <c r="C25" i="4"/>
  <c r="F24" i="4" s="1"/>
  <c r="C23" i="4"/>
  <c r="C21" i="4"/>
  <c r="C13" i="2"/>
  <c r="C16" i="2" s="1"/>
  <c r="C19" i="2" s="1"/>
  <c r="F20" i="4" l="1"/>
  <c r="F21" i="4"/>
  <c r="F23" i="4"/>
  <c r="F22" i="4"/>
</calcChain>
</file>

<file path=xl/sharedStrings.xml><?xml version="1.0" encoding="utf-8"?>
<sst xmlns="http://schemas.openxmlformats.org/spreadsheetml/2006/main" count="1508" uniqueCount="565">
  <si>
    <t>D1</t>
  </si>
  <si>
    <t>VALOR COSTO DIRECTO PARA LA CONSTRUCCIÓN (sin incluir AIU):</t>
  </si>
  <si>
    <t>D6</t>
  </si>
  <si>
    <t>VALOR PARA LA GESTION AMBIENTAL: (aplicado sobre D5)</t>
  </si>
  <si>
    <t>D7</t>
  </si>
  <si>
    <t>VALOR PARA LA GESTION SOCIAL: (aplicado sobre D5)</t>
  </si>
  <si>
    <t>D8</t>
  </si>
  <si>
    <t>VALOR PARA PLAN DE MANEJO DE TRÁFICO Y SEÑALIZACIÓN EN LA ETAPA DE CONSTRUCCIÓN: (aplicado sobre D5)</t>
  </si>
  <si>
    <t>D10</t>
  </si>
  <si>
    <t>VALOR GESTIÓN SALUD Y SEGURIDAD EN EL TRABAJO: (aplicado sobre D5)</t>
  </si>
  <si>
    <t>FACTIBILIDAD AV. 68</t>
  </si>
  <si>
    <t>Valor de la Interventoria según acta de terminacion del contrato</t>
  </si>
  <si>
    <t>Participacion en %</t>
  </si>
  <si>
    <t>SUBTOTAL</t>
  </si>
  <si>
    <t>AIU(25.19%)</t>
  </si>
  <si>
    <t>VALOR OBRA EJECUTADA</t>
  </si>
  <si>
    <t>AJUSTES CAUSADOS</t>
  </si>
  <si>
    <t>VALOR DE OBRA EJECUTADA MAS AJUSTES</t>
  </si>
  <si>
    <t>VALOR TOTAL COMPONENTE AMBIENTAL</t>
  </si>
  <si>
    <t>VALOR TOTAL COMPONENTE SOCIAL</t>
  </si>
  <si>
    <t>VALOR TOTAL IMPLEMENTACION DEL PLAN DE MANEJO DE TRAFICO</t>
  </si>
  <si>
    <t>FONDO ESPECIAL PARA COMPENSACIONES. EVALUACIONES Y SEGUIMIENTO A SDA</t>
  </si>
  <si>
    <t>FONDO ESPEClAL A MONTO AGOTABLE PARA OBRAS DEL SISTEMA CONTRAINCENDIO</t>
  </si>
  <si>
    <t>VALOR OTROS COMPONENTES - TRASLADO DE REDES ESP (MANIOBRAS)</t>
  </si>
  <si>
    <t>VALOR OTROS COMPONENTES: SISTEMA DE VIDEO VIGILANCIA</t>
  </si>
  <si>
    <t>VALOR TOTAL DE AJUSTES Y/O COMPLEMENTACION Y/O ESTUDIOS Y DISEÑOS INCLUIDO IVA</t>
  </si>
  <si>
    <t>VALOR TOTAL ETAPA PRELIMINARES</t>
  </si>
  <si>
    <t>VALOR TOTAL OBRAS EJECUTADAS + OTROS COMPONENTES</t>
  </si>
  <si>
    <t>Valor Total Obra Civil - Incluido AIU</t>
  </si>
  <si>
    <t>Valor Total Obra Electromecánica - Incluido AIU</t>
  </si>
  <si>
    <t>VALOR TOTAL OBRAS + AIU</t>
  </si>
  <si>
    <t>Fondo especial para compensaciones, evaluaciones  y seguimiento a SDA (secretaria distrital de ambiente)</t>
  </si>
  <si>
    <t>Fondo especial para obras del sistema contraincendio</t>
  </si>
  <si>
    <t>Traslado de redes ESP (maniobras)</t>
  </si>
  <si>
    <t>Sistemas de video de vigilancia</t>
  </si>
  <si>
    <t>Participacion Interventoria en %</t>
  </si>
  <si>
    <t>OBSERVACIONES</t>
  </si>
  <si>
    <t>DESCRIPCION</t>
  </si>
  <si>
    <t>ESTIMACION DE COSTOS DE INTERVENTORIA (%) DEL COSTO TOTAL DE OBRAS</t>
  </si>
  <si>
    <t>TRANSMICABLE C. B.
IDU-CMA-SGI-001-2015</t>
  </si>
  <si>
    <t>Promedio</t>
  </si>
  <si>
    <t>METROCABLE MEDELLIN
CN2017-0519</t>
  </si>
  <si>
    <t>CABLE MIO CALI
MC-5.8.5.06.13</t>
  </si>
  <si>
    <t>VALOR TOTAL OBRAS C.D. + AIU</t>
  </si>
  <si>
    <t>Se excluye el valor de la Av. 68 debido a la naturaleza del contrato, ya que, su incidencia implica una mayor afectación vial.</t>
  </si>
  <si>
    <t>D2</t>
  </si>
  <si>
    <t>VALOR DE A.I.U. PARA LA CONSTRUCCIÓN (% de AIU aplicado sobre D1)</t>
  </si>
  <si>
    <t>D3</t>
  </si>
  <si>
    <t>VALOR TOTAL PARA LA CONSTRUCCIÓN (incluido AIU): (D1 + D2)</t>
  </si>
  <si>
    <t>D4</t>
  </si>
  <si>
    <t>IVA SOBRE UTILIDAD (19% DE LA UTILIDAD) (UTILIDAD 5%) (aplicado sobre D1)</t>
  </si>
  <si>
    <t>D5</t>
  </si>
  <si>
    <t>VALOR TOTAL PROPUESTO PARA LA CONSTRUCCIÓN (incluido AIU): (D3 + D4)</t>
  </si>
  <si>
    <t>D9</t>
  </si>
  <si>
    <t>VALOR ADECUACIÓN DE DESVIOS PARA PLAN DE MANEJO DE TRÁFICO Y SEÑALIZACIÓN EN LA ETAPA DE CONSTRUCCIÓN: (aplicado sobre D5)</t>
  </si>
  <si>
    <t>D11</t>
  </si>
  <si>
    <t>VALOR TOTAL GESTIÓN PREDIAL (aplicado sobre D5)</t>
  </si>
  <si>
    <t>D12</t>
  </si>
  <si>
    <t>VALOR FONDO DE AJUSTES (aplicado sobre D5)</t>
  </si>
  <si>
    <t>VALOR TOTAL PARA LA CONSTRUCCION (Incluido A.I.U.) (D5 + D6 + D7 + D8 + D9 + D10 + D11 + D12)</t>
  </si>
  <si>
    <t>VALOR TOTAL PROYECTADO PARA DISEÑO FASE III  (aplicado sobre D5)</t>
  </si>
  <si>
    <t>VALOR TOTAL PROYECTADO PARA INTERVENTORIA DE DISEÑO FASE III (aplicado sobre (4))</t>
  </si>
  <si>
    <t>VALOR TOTAL PREDIOS</t>
  </si>
  <si>
    <t>VALOR TOTAL DEL PROYECTO INCLUYENDO CONSTRUCCIÓN, INTERVENTORIA DE CONSTRUCCIÓN, ESTUDIOS Y DISEÑOS, INTERVENTORIA DE ESTUDIOS Y DISEÑOS, ADQUISICIÓN Y DEMOLICIÓN DE PREDIOS A ENERO DE 2018 (1 + 2 + 3 + 4+ 5 )</t>
  </si>
  <si>
    <t>PORCENTAJE DE INCERTIDUMBRE DEL PROYECTO (aplicado sobre (6))</t>
  </si>
  <si>
    <t>VALOR TOTAL DE LA OBRA INCLUYENDO INTERVENTORIA DE OBRAS, DISEÑOS, INTERVENTORIA DE DISEÑOS Y PREDIOS A ENERO DE 2018 (6 + 7)</t>
  </si>
  <si>
    <t>VALOR MANTENIMIENTO DURANTE CINCO AÑOS</t>
  </si>
  <si>
    <t>OP 375 ADQUICICIÓN DE PREDIOS - SENA</t>
  </si>
  <si>
    <t>Adquisición de predios (MaxHogares, SENA e</t>
  </si>
  <si>
    <t>OP 90 Y OP 94 MAX HOGARES, OP 91 SENA Y LEGALIZACIÓN DEL CONVENIO ISVIMED A 31/12/2017</t>
  </si>
  <si>
    <t>Adquisición de predios (MaxHogares, SENA e Isvimed)</t>
  </si>
  <si>
    <t>LEGALIZACIÓN CONVENIO DE ISVIMED ENERO A MAYO DE 2018</t>
  </si>
  <si>
    <t>31.07.2018</t>
  </si>
  <si>
    <t>LEGALIZACIÓN CONVENIO DE ISVIMED JUNIO DE 2018</t>
  </si>
  <si>
    <t>31.08.2018</t>
  </si>
  <si>
    <t>LEGALIZACIÓN CONVENIO DE ISVIMED JULIO DE 2018</t>
  </si>
  <si>
    <t>LEGALIZACIÓN CONVENIO DE ISVIMED ENERO A AGOSTO DE 2018</t>
  </si>
  <si>
    <t>LEGALIZACIÓN CONVENIO DE ISVIMED SEPTIEMBRE DE 2018</t>
  </si>
  <si>
    <t>LEGALIZACIÓN CONVENIO DE ISVIMED OCTUBRE DE 2018</t>
  </si>
  <si>
    <t>LEGALIZACIÓN CONVENIO DE ISVIMED NOVIEMBRE DE 2018</t>
  </si>
  <si>
    <t>LEGALIZACIÓN CONVENIO DE ISVIMED OCTUBRE DE 2018 A ENERO 2019</t>
  </si>
  <si>
    <t>LEGALIZACIÓN CONVENIO DE ISVIMED A FEBRERO DE 2019</t>
  </si>
  <si>
    <t>LEGALIZACIÓN CONVENIO DE ISVIMED A MARZO DE 2019</t>
  </si>
  <si>
    <t>LEGALIZACIÓN CONVENIO DE ISVIMED ABRIL Y MAYO DE 2019</t>
  </si>
  <si>
    <t>LEGALIZACIÓN CONVENIO DE ISVIMED JUNIO DE 2019</t>
  </si>
  <si>
    <t>LEGALIZACIÓN CONVENIO DE ISVIMED JULIO DE 2019</t>
  </si>
  <si>
    <t>LEGALIZACIÓN ISVIMED SEPT Y OCT-2019</t>
  </si>
  <si>
    <t>OP 322 MAX HOGARES S.A.S</t>
  </si>
  <si>
    <t>803919790,00</t>
  </si>
  <si>
    <t>LEGALIZACIÓN CONVENIO DE ISVIMED DIC-2019 A ABRIL- 2020</t>
  </si>
  <si>
    <t>op 50 Lonja Propiedad Raíz.. avaluos predios</t>
  </si>
  <si>
    <t>Avaluos</t>
  </si>
  <si>
    <t>periodo</t>
  </si>
  <si>
    <t>Valor</t>
  </si>
  <si>
    <t>Texto</t>
  </si>
  <si>
    <t>Concepto</t>
  </si>
  <si>
    <t>CN 2015-0230 ESTUDIOS TOPOGRAFICOS 30% OP 1</t>
  </si>
  <si>
    <t>Diseños y estudios</t>
  </si>
  <si>
    <t>CN 2015-0230 ESTUDIOS TOPOGRAFICOS 25%</t>
  </si>
  <si>
    <t>Estudios geológicos OP 5 Ingenieria Tecnológica</t>
  </si>
  <si>
    <t>ambiental</t>
  </si>
  <si>
    <t>Caracterización Social OP 7 Servicios ambientales</t>
  </si>
  <si>
    <t>DISEÑO Y EST.TECNICO OP 8 DE ARQ. Y PAISAJE S.A.S</t>
  </si>
  <si>
    <t>ESTUDIOS AMBIENTALES OP 9 AMBIENTAL/. SAS</t>
  </si>
  <si>
    <t>ESTUDIOS AMBIENTALES OP 10 2 PAGO AMBIENTAL/.</t>
  </si>
  <si>
    <t>ESTUDIOS TOPOG. 3 PAGO OP 11 SUPERESTRUCTURAS</t>
  </si>
  <si>
    <t>ESTUDIOS TOPOG ADICIONAL OP 12</t>
  </si>
  <si>
    <t>ESTUDIOS GEOLOGICOS 2 PAGO OP 13</t>
  </si>
  <si>
    <t>OBRA CIVIL OP 14 TTE PLANEACION Y DLLO INGENIERIA</t>
  </si>
  <si>
    <t>OP 15 UDEA CN 2015-0401 CARACTERIZACION PREDIAL</t>
  </si>
  <si>
    <t>Obras civiles construcción OP 20 INTEGRAL SA.</t>
  </si>
  <si>
    <t>Obras civiles construcción OP 21 INGENIERIA TECNOL</t>
  </si>
  <si>
    <t>Obras civiles construcción OP 17 SERVICIOS AMBIENT</t>
  </si>
  <si>
    <t>Obras civiles construcción OP 18 DE ARQ.Y PAISAJE</t>
  </si>
  <si>
    <t>Obras civiles construcción OP16 AMBIENTALMENTE SA</t>
  </si>
  <si>
    <t>Obras civiles construcción OP 22 Transporte Planea</t>
  </si>
  <si>
    <t>Obras civiles construcción OP 23 SUPERESTRUCTURAS</t>
  </si>
  <si>
    <t>Obras civiles construcción OP 19 AMBIENTALMENTE</t>
  </si>
  <si>
    <t>Obras civiles construcción OP 27 SUPERESTRUCTURAS</t>
  </si>
  <si>
    <t>OP 28 ERIC-ETUDES ET _Diseño electromecánico</t>
  </si>
  <si>
    <t>OP 30 UNIVERSIDAD DE ANTI Caracterización predial</t>
  </si>
  <si>
    <t>OP 29 INTEGRAL SA. Diseños obras civiles</t>
  </si>
  <si>
    <t>OP 32 INTEINSA</t>
  </si>
  <si>
    <t>OP 33 De arquitec y paisaje Asesoria Tecnica</t>
  </si>
  <si>
    <t>OP 36 UDEA Caracterización Predial Diseño O. Civi</t>
  </si>
  <si>
    <t>OP 34 UDEA Caracterización Predial</t>
  </si>
  <si>
    <t>Reteiva OP 28 Etudes ET Realisations</t>
  </si>
  <si>
    <t>OP 40 INGELECTRICA Diseños eléctricos</t>
  </si>
  <si>
    <t>OP 39 De arqu y paisaje diseño y dib.tecnico</t>
  </si>
  <si>
    <t>OP 44 Diseños obras civil ARQUITECTURA Y PAISAJE</t>
  </si>
  <si>
    <t>OP 48 UDEA.Caracterización Predial</t>
  </si>
  <si>
    <t>OP 49 UDEA Caracterización Predial</t>
  </si>
  <si>
    <t>OP 42 INTEGRAL Diseños obras civiles</t>
  </si>
  <si>
    <t>OP 57 DE ARQUITEC. Y PAISAJE Diseños obras civiles</t>
  </si>
  <si>
    <t>OP 45 INGELECTRICA DISEÑOS ELECTRICOS</t>
  </si>
  <si>
    <t>OP 43 INTEGRAL</t>
  </si>
  <si>
    <t>OP 85 VIABLE S.A.S. ESTUDIOS AUTORIZA FORESTAL</t>
  </si>
  <si>
    <t>Diseños y estudios fase preconstruccion</t>
  </si>
  <si>
    <t>OP 99 ESTRUCMED REVISION DISEÑOS ESTRUCTURAL 30%</t>
  </si>
  <si>
    <t>OP 101 GMS ING- LEVANTAMIENTO TOPOGRAFICO 30%</t>
  </si>
  <si>
    <t>OP 104 VIABLE- ESTUDIOS Y TRAMITES ARQUEOLOGICO</t>
  </si>
  <si>
    <t>OP 109 GMS INGENIEROS PERMISO OCUPACION CAUCE</t>
  </si>
  <si>
    <t>OP 125 ESTRUCMED INGENIERIA REVISION DISEÑOS</t>
  </si>
  <si>
    <t>OP 126 VIABLE INTERVEN. ARQUEOLOGICA CN 2017-0125</t>
  </si>
  <si>
    <t>COMPRA DE EQUIPOS OP 328 PAPELERIA EL PUNTO S.A.S</t>
  </si>
  <si>
    <t>Equipo de recaudo Cable Picacho</t>
  </si>
  <si>
    <t>OP 363 - EQUIPOS DE RECAUDO - PAPELERIA EL PUNTO S</t>
  </si>
  <si>
    <t>1297317247,45</t>
  </si>
  <si>
    <t>OP 382 EQUIPOS DE RECAUDO - SONDA DE COLOMBIA</t>
  </si>
  <si>
    <t>social</t>
  </si>
  <si>
    <t>G. SOCIAL OP 239</t>
  </si>
  <si>
    <t>Formación de usuarios en la Estación Acevedo</t>
  </si>
  <si>
    <t>G. SOCIAL OP 228</t>
  </si>
  <si>
    <t>OP 250 REEMBOLSO U. CES</t>
  </si>
  <si>
    <t>OP 249 UNIVERSIDAD CES-GESTION SOCIAL</t>
  </si>
  <si>
    <t>OP 254 U.CES FORMACION DE USUARIOS</t>
  </si>
  <si>
    <t>OP 267 U.CES Gestión social</t>
  </si>
  <si>
    <t>GESTION SOCIAL OP 296 UNIVERSIDAD CES</t>
  </si>
  <si>
    <t>GESTION SOCIAL FORMACION OP 279 UNIVERSIDAD CES</t>
  </si>
  <si>
    <t>OP 63 HUGO CORREA..FOTOCOPIAS</t>
  </si>
  <si>
    <t>Fotocopias</t>
  </si>
  <si>
    <t>OP 69 HUGO CORREA .FOTOCOPIAS</t>
  </si>
  <si>
    <t>OP 75 HUGO ESNEIDER Útiles y papelería</t>
  </si>
  <si>
    <t>OP 78 HUGO ESNEYDER CORREA ...FOTOCOPIAS</t>
  </si>
  <si>
    <t>OP 80 HUGO ESNEIDER CORREA FOTOCOPIAS</t>
  </si>
  <si>
    <t>OP 84 HUGO E. CORREEA FOTOCOPIAS</t>
  </si>
  <si>
    <t>OP 93 HUGO CORREA FOTOCOPIAS</t>
  </si>
  <si>
    <t>OP 106 HUGO CORREA -FOTOCOPIAS</t>
  </si>
  <si>
    <t>OP 110 HUGO ESNEYDER CORREA-FOTOCOPIAS</t>
  </si>
  <si>
    <t>OP 132 HUGO CORREA PEREZ</t>
  </si>
  <si>
    <t>OP 142 HUGO ESNEIDER CORREA FOTOCOPIAS</t>
  </si>
  <si>
    <t>GASTOS BANCARIOS</t>
  </si>
  <si>
    <t>Gastos bancarios</t>
  </si>
  <si>
    <t>comunicación social</t>
  </si>
  <si>
    <t>OP 264 4E S.A.S. Plan de medios y divulgación</t>
  </si>
  <si>
    <t>Gastos comunicacionales y sociales</t>
  </si>
  <si>
    <t>REEMBOLSO OPER LOGISTICO OP 295 EMPRESA DE TRANSPOR</t>
  </si>
  <si>
    <t>PLAN DE MEDIOS Y DIVULGACIÓN OP 321 4E S.A.S</t>
  </si>
  <si>
    <t>PLAN MEDIOS DIVULGACION OP 309 ROBINSON ANDRES</t>
  </si>
  <si>
    <t>PLAN MEDIOS DIVULGACION OP 318 EDITORIAL ZULUAGA</t>
  </si>
  <si>
    <t>PLAN MEDIOS DIVULGACION OP 310 ROBINSON ANDRES</t>
  </si>
  <si>
    <t>PLAN MEDIOS DIVULGACION OP 317 EDITORIAL ZULUAGA</t>
  </si>
  <si>
    <t>PLAN MEDIOS DIVULGACION OP 335 ROBINSON ANDRES</t>
  </si>
  <si>
    <t>PLAN MEDIOS DIVULGACION OP 334 ROBINSON ANDRES</t>
  </si>
  <si>
    <t>OP 340 - SERVICIO PAPELERIA - 4E S.A.S.</t>
  </si>
  <si>
    <t>PLAN DE MEDIOS Y DIVULGACIÓN OP 306 4E S.A.S</t>
  </si>
  <si>
    <t>OP 387 - REEMBOLSO AL METRO DE MEDELLIN ( Gastos</t>
  </si>
  <si>
    <t>OP 31 METRO DE MEDELLIN</t>
  </si>
  <si>
    <t>Gastos legales</t>
  </si>
  <si>
    <t>OP 53 Adriana Torres Gastos Legales</t>
  </si>
  <si>
    <t>op 55 Nancy Torres Trámites Legales</t>
  </si>
  <si>
    <t>OP 66 Nancy Torres Trámites legales</t>
  </si>
  <si>
    <t>OP 66 NANCY TORRES REINTEGRO</t>
  </si>
  <si>
    <t>OP 55 NANCY TORRES REINTEGRO</t>
  </si>
  <si>
    <t>OP 70 METRO DE MEDELLIN TRAMILES LEGALES</t>
  </si>
  <si>
    <t>op 102 NANCY TORRES TRAMITES LEGALES</t>
  </si>
  <si>
    <t>OP 102 NANCY TORRES LEGALIZACION</t>
  </si>
  <si>
    <t>OP 213 NANCY TORRES</t>
  </si>
  <si>
    <t>REEMBOLSO OP 213 ERA GASTOS PARA TRANVIA</t>
  </si>
  <si>
    <t>OP 364 NANCY TORRES TRAMITES LEGALES</t>
  </si>
  <si>
    <t>OP 394 - REEMBOLSO - PAGO REALIZADO PICACHO</t>
  </si>
  <si>
    <t>Gestión devolución y/o exclusión IVA</t>
  </si>
  <si>
    <t>OP 111 HMV INGENIERO LTDA. ACTA 2 INTERVENTORIA</t>
  </si>
  <si>
    <t>Interventoría</t>
  </si>
  <si>
    <t>OP 112 HMV INGENIERO LTDA. ACTA 3 INTERVENTORIA</t>
  </si>
  <si>
    <t>OP 113 HMV INGENIERO LTDA. ACTA 4 INTERVENTORIA</t>
  </si>
  <si>
    <t>OP 119 INTEGRAL INGENIERIA ACTA N°1</t>
  </si>
  <si>
    <t>OP 120 INTEGRAL ACTA 2</t>
  </si>
  <si>
    <t>OP 121 INTEGRAL ACTA 3</t>
  </si>
  <si>
    <t>OP 122 INTEGRAL ACTA 4</t>
  </si>
  <si>
    <t>OP 129 INTERGRAL ACTA 5</t>
  </si>
  <si>
    <t>OP 130 INTEGRAL ACTA 6</t>
  </si>
  <si>
    <t>OP 127 HMV INGENIEROS ACTA 5</t>
  </si>
  <si>
    <t>OP 128 HMV INGENIEROS ACTA 6 INTERVENTORIA</t>
  </si>
  <si>
    <t>OP 136 HMV ACTA 7 INTERVENTORIA ELECTRO</t>
  </si>
  <si>
    <t>OP 135 INTEGRAL ACTA 7</t>
  </si>
  <si>
    <t>OP 144 INTEGRAL ACTA 8</t>
  </si>
  <si>
    <t>OP 145 HMV ACTA 8</t>
  </si>
  <si>
    <t>OP 158 INTEGRAL ACTA 9</t>
  </si>
  <si>
    <t>OP 159 HMV ACTA 9</t>
  </si>
  <si>
    <t>OP 169 INTEGRAL ACTA 10</t>
  </si>
  <si>
    <t>OP 168 HMV ACTA 10</t>
  </si>
  <si>
    <t>OP 179 HMV ACTA N. 11</t>
  </si>
  <si>
    <t>OP 180 INTEGRAL N. 11</t>
  </si>
  <si>
    <t>OP 184 INTEGRAL ACTA 12</t>
  </si>
  <si>
    <t>OP 201 INTEGRAL Interventoría Técnica</t>
  </si>
  <si>
    <t>OP 185 HMV ACTA 185</t>
  </si>
  <si>
    <t>OP 202 HMV Interventoria Tecnica</t>
  </si>
  <si>
    <t>INTERVENT OP 215 INTEGRAL</t>
  </si>
  <si>
    <t>INTERVENT OP 216 HMV INGENIEROS</t>
  </si>
  <si>
    <t>INTERVE OP 221</t>
  </si>
  <si>
    <t>INTERVE OP 236</t>
  </si>
  <si>
    <t>INTERVE OP 220</t>
  </si>
  <si>
    <t>OP 237 ACTA 18 HMV INTERV.TECNICA</t>
  </si>
  <si>
    <t>OP 247 HMV INTERVENTORIA TEC.</t>
  </si>
  <si>
    <t>OP 248 INTEGRAL INTERVENTORIA TEC.</t>
  </si>
  <si>
    <t>OP 265 HMV INTERVENTORIA TECNICA</t>
  </si>
  <si>
    <t>OP 262 INTEGRAL INTERVENTORIA TÉCNICA</t>
  </si>
  <si>
    <t>INTERVENTORIA OP 281 INTEGRAL INGENIERIA DE</t>
  </si>
  <si>
    <t>INTERVENTORIA OP 282 INTEGRAL INGENIERIA DE</t>
  </si>
  <si>
    <t>INTERVENTORIA OP 284 HMV INGENIEROS LTDA</t>
  </si>
  <si>
    <t>INTERVENTORIA OP 283 HMV INGENIEROS LTDA</t>
  </si>
  <si>
    <t>INTERVENTORIA OP 297 INTEGRAL INGENIERIA DE</t>
  </si>
  <si>
    <t>INTERVENTORIA OP 298 HMV INGENIEROS</t>
  </si>
  <si>
    <t>INTERVENTORIA OP 311 HMV INGENIEROS LTDA</t>
  </si>
  <si>
    <t>INTERVENTORIA OP 308 INTEGRAL INGENIERIA DE</t>
  </si>
  <si>
    <t>INTERVENTORIA OP 331 INTEGRAL INGENIERIA DE</t>
  </si>
  <si>
    <t>INTERVENTORIA OP 330 INTEGRAL INGENIERIA DE</t>
  </si>
  <si>
    <t>OP 353 - INTERVENTORIA - INTEGRAL INGENIERIA DE SU</t>
  </si>
  <si>
    <t>OP 354 - INTERVENTORIA - INTEGRAL INGENIERIA DE SU</t>
  </si>
  <si>
    <t>OP 355 - INTERVENTORIA - HMV INGENIEROS LTDA</t>
  </si>
  <si>
    <t>OP 356 - INTERVENTORIA - HMV INGENIEROS LTDA</t>
  </si>
  <si>
    <t>OP 357 - INTERVENTORIA - INTEGRAL INGENIERIA DE SU</t>
  </si>
  <si>
    <t>OP 369 - INTERVENTORIA - HMV INGENIEROS LTDA</t>
  </si>
  <si>
    <t>OP 370 - INTERVENTORIA - HMV INGENIEROS LTDA</t>
  </si>
  <si>
    <t>OP 371 - INTERVENTORIA - INTEGRAL INGENIERIA DE SU</t>
  </si>
  <si>
    <t>281580408,00</t>
  </si>
  <si>
    <t>OP 378 - INTERVENTORIA - HMV INGENIEROS LTDA</t>
  </si>
  <si>
    <t>289164117,00</t>
  </si>
  <si>
    <t>OP 377 - INTERVENTORIA- INTEGRAL INGENIERIA DE SU</t>
  </si>
  <si>
    <t>121649241,00</t>
  </si>
  <si>
    <t>OP 383 - INTERVENTORIA - INTEGRAL INGENIERIA DE SU</t>
  </si>
  <si>
    <t>97659581,00</t>
  </si>
  <si>
    <t>OP 384 - INTERVENTORIA - HMV INGENIEROS LTDA</t>
  </si>
  <si>
    <t>OP 392 - INTERVENTORIA - INTEGRAL INGENIERIA DE S</t>
  </si>
  <si>
    <t>OP 393 - INTERVENTORIA - HMV INGENIEROS LTDA</t>
  </si>
  <si>
    <t>OP 558 - INTERVENTORÍA - INTEGRAL INGENIERIA DE SU</t>
  </si>
  <si>
    <t>OP 559 - INTERVENTORÍA - HMV INGENIEROS LTDA</t>
  </si>
  <si>
    <t>Isvimed)</t>
  </si>
  <si>
    <t>OP 372 - MUEBLES OFICINA - CARVAJAL ESPACIOS SAS</t>
  </si>
  <si>
    <t>Mobiliario</t>
  </si>
  <si>
    <t>12.03.2018</t>
  </si>
  <si>
    <t>OP 96 POMA CBIA. 30% FORMULARIOS 2.3.1, 2.3.2 y 2.3.3</t>
  </si>
  <si>
    <t>Obra civil y suministro electromecánico</t>
  </si>
  <si>
    <t>OP 97 POMA CBIA. 30% FORMULARIOS 1.1 Y 1.3 A 1.8</t>
  </si>
  <si>
    <t>OP 98 POMA CBIA. 30% FORMULARIOS 2.3.1 A 2.3.3</t>
  </si>
  <si>
    <t>OP 123 POMA ACTA 1</t>
  </si>
  <si>
    <t>OP 133 POMA ACTA 2</t>
  </si>
  <si>
    <t>OP 139 POMA ACTA 3</t>
  </si>
  <si>
    <t>OP 140 POMA ACTA 3</t>
  </si>
  <si>
    <t>OP 146 POMA ACTA 4</t>
  </si>
  <si>
    <t>OP 147 POMA ACTA 4</t>
  </si>
  <si>
    <t>AJUSTE.ANTICIPO Y RTE TECNICA OP 123</t>
  </si>
  <si>
    <t>AJUSTE.ANTICIPO Y RTE TECNICA OP 133</t>
  </si>
  <si>
    <t>AJUSTE. RTE TECNICA OP 139</t>
  </si>
  <si>
    <t>AJUSTE.ANTICIPO Y RTE TECNICA OP 140</t>
  </si>
  <si>
    <t>AJUSTE. RTE TECNICA OP 146</t>
  </si>
  <si>
    <t>AJUSTE.ANTICIPO Y RTE TECNICA OP 147</t>
  </si>
  <si>
    <t>OP 164 POMA OBRA CIVIL</t>
  </si>
  <si>
    <t>OP 156 POMA ACTA 5</t>
  </si>
  <si>
    <t>OP 169 POMA ELECTROMECANICOS Y EQ.RESCATE LA</t>
  </si>
  <si>
    <t>OP 166 POMA SUMINISTRO EQ. ELECTROMECANICO</t>
  </si>
  <si>
    <t>OP 170 POMA O.CIVIL</t>
  </si>
  <si>
    <t>OP 175 POMA ACTA 7 OC</t>
  </si>
  <si>
    <t>OP 165 POMA EQ.ELECTROMECANICO</t>
  </si>
  <si>
    <t>OP 176 POMA EQ.ELECTROMECANICO</t>
  </si>
  <si>
    <t>OP 155 POMA EQ.ELECTROMECANICO</t>
  </si>
  <si>
    <t>OP 173 POMA COLOMBIA</t>
  </si>
  <si>
    <t>OP 198 POMA ACTA 8 EQUIPO ELECTROMECANICO</t>
  </si>
  <si>
    <t>OP 199 POMA ACTA 8 OBRA CIVIL</t>
  </si>
  <si>
    <t>OP 174 POMA SUMINISTRO ELECTRICOS</t>
  </si>
  <si>
    <t>OP 200 POMA ACTA 8 EQ. ELECTRICOS</t>
  </si>
  <si>
    <t>OP 195 POMA ELEC</t>
  </si>
  <si>
    <t>POMA OP 194</t>
  </si>
  <si>
    <t>POMA OP 192</t>
  </si>
  <si>
    <t>POMA OP 193</t>
  </si>
  <si>
    <t>OBR CIVIL OP 207 POMA</t>
  </si>
  <si>
    <t>EQUIP OP 209 POMA</t>
  </si>
  <si>
    <t>EQUIP OP 210 POMA</t>
  </si>
  <si>
    <t>PAGO OP 211 POMA</t>
  </si>
  <si>
    <t>OBR CIVIL OP 224</t>
  </si>
  <si>
    <t>IMPTOS OP 155</t>
  </si>
  <si>
    <t>OP 176 EQU.ELECT</t>
  </si>
  <si>
    <t>OP 223 EQ.ELECTR</t>
  </si>
  <si>
    <t>OP 222 EQ.ELECTR</t>
  </si>
  <si>
    <t>OBR CIVIL OP 225</t>
  </si>
  <si>
    <t>OP 226 POMA COLOMBIA SAS</t>
  </si>
  <si>
    <t>OP 165 EQ.ELECTR</t>
  </si>
  <si>
    <t>OP 235 POMA ACTA 12 OBRA CIVIL</t>
  </si>
  <si>
    <t>OP 232 POMA EQ.ELECTROMECANICO</t>
  </si>
  <si>
    <t>OP 233 POMA ACTA 12 OBRA CIVIL</t>
  </si>
  <si>
    <t>OP 234 POMA ACTA 12 ELECTROMECANICO</t>
  </si>
  <si>
    <t>OP 227 POMA EQ.ELECTROMECANICOS</t>
  </si>
  <si>
    <t>OP 231 POMA SUMINISTRO ELECTROMECANICO</t>
  </si>
  <si>
    <t>OP 227 POMA EQUIPO ELECTROMECANICO</t>
  </si>
  <si>
    <t>OP 196 POMA OBRA CIVIL</t>
  </si>
  <si>
    <t>OP 243 POMA EQ.ELECTRICO</t>
  </si>
  <si>
    <t>OP 244 POMA EQ.ELECTRICO</t>
  </si>
  <si>
    <t>OP 246 POMA OBRA CIVIL</t>
  </si>
  <si>
    <t>OP 195 POMA EQ.ELECTROMECANICO</t>
  </si>
  <si>
    <t>OP 257 POMA EQ. ELECTROMECANICO</t>
  </si>
  <si>
    <t>OP 211 POMA EQUIPO ELECTROMECANICO</t>
  </si>
  <si>
    <t>OP 241 POMA EQ.ELECTRICO</t>
  </si>
  <si>
    <t>OP 242 POMA EQ.ELECTRICO</t>
  </si>
  <si>
    <t>OP 245 POMA OBRA CIVIL</t>
  </si>
  <si>
    <t>OP 259 POMA EQ. ELECTROMECANICO</t>
  </si>
  <si>
    <t>OP 263 POMA EQ. ELECTROMECANICO</t>
  </si>
  <si>
    <t>OP 258 POMA EQ. ELECTROMECANICO</t>
  </si>
  <si>
    <t>OP 231 POMA SUMINITRO ELECTROMECANICO</t>
  </si>
  <si>
    <t>OP 256 POMA O CIVIL ACTA 14</t>
  </si>
  <si>
    <t>OP 260 POMA EQ.ELECTROMECÁNICO ACTA 14</t>
  </si>
  <si>
    <t>OP 261 POMA OBRAE CIVIL ACTA 14</t>
  </si>
  <si>
    <t>OP 274 POMA EQ.ELECTROMECANICO</t>
  </si>
  <si>
    <t>EQUIPOS ELECTRICOS OP 285 POMA COLOMBIA S.A.S.</t>
  </si>
  <si>
    <t>EQUIPOS ELECTRICOS OP 275 POMA COLOMBIA S.A.S.</t>
  </si>
  <si>
    <t>EQUIPOS ELECTROMECANI OP 288 POMA COLOMBIA</t>
  </si>
  <si>
    <t>EQUIPOS ELECTROMECANIC OP 276 POMA COLOMBIA</t>
  </si>
  <si>
    <t>OBRA CIVIL ESTACIONES OP 287 POMA COLOMBIA S.A.S.</t>
  </si>
  <si>
    <t>OBRA CIVIL ESTACIONES OP 289 POMA COLOMBIA S.A.S.</t>
  </si>
  <si>
    <t>OBRA CIVIL ESTACIONES OP 291 POMA COLOMBIA S.A.S.</t>
  </si>
  <si>
    <t>OBRA CIVIL OP 273 POMA COLOMBIA S.A.S.</t>
  </si>
  <si>
    <t>OP 271 POMA EQ.ELECTROMECANICO</t>
  </si>
  <si>
    <t>OBRA CIVIL OP 303 POMA COLOMBIA S.A.S</t>
  </si>
  <si>
    <t>OBRA CIVIL OP 305 POMA COLOMBIA S.A.S</t>
  </si>
  <si>
    <t>OBRA CIVIL OP 300 POMA COLOMBIA S.A.S</t>
  </si>
  <si>
    <t>OBRA CIVIL OP 304 POMA COLOMBIA S.A.S</t>
  </si>
  <si>
    <t>OP 290 POMA EQ. ELECTROMECANICO</t>
  </si>
  <si>
    <t>EQUIPO ELECTROMECANICO OP 313 POMA COLOMBIA S.A.S</t>
  </si>
  <si>
    <t>OBRA CIVIL OP 272 POMA COLOMBIA S.A.S</t>
  </si>
  <si>
    <t>EQUIPO ELECTRICOS OP 315 POMA COLOMBIA S.A.S</t>
  </si>
  <si>
    <t>OP 301 POMA EQ. ELECTROMECANICO</t>
  </si>
  <si>
    <t>OBRA CIVIL ESTACIONES OP 329 POMA COLOMBIA SAS</t>
  </si>
  <si>
    <t>OBRA CIVIL ESTACIONES OP 341 POMA COLOMBIA SAS</t>
  </si>
  <si>
    <t>OBRA CIVIL ESTACIONES OP 342 POMA COLOMBIA SAS</t>
  </si>
  <si>
    <t>EQUIPOS ELECTROMECÁNICOS OP 271 POMA</t>
  </si>
  <si>
    <t>EQUIPO ELECTROMECANICO OP 345 POMA COLOMBIA</t>
  </si>
  <si>
    <t>OBRA CIVIL OP 312 POMA COLOMBIA SAS</t>
  </si>
  <si>
    <t>OBRA CIVIL OP 314 POMA COLOMBIA SAS</t>
  </si>
  <si>
    <t>EQUIPO ELECTROMECANICO OP 323 POMA COLOMBIA</t>
  </si>
  <si>
    <t>EQUIPO ELECTROMECANICO OP 324 POMA COLOMBIA</t>
  </si>
  <si>
    <t>EQUIPO ELECTRICO OP 325 POMA COLOMBIA SAS</t>
  </si>
  <si>
    <t>EQUIPO ELECTRICO OP 326 POMA COLOMBIA SAS</t>
  </si>
  <si>
    <t>OBRA CIVIL ESTACIONES OP 327 POMA COLOMBIA SAS</t>
  </si>
  <si>
    <t>EQUIPO ELECTRICO OP 343 POMA COLOMBIA SAS</t>
  </si>
  <si>
    <t>EQUIPO ELECTRICO OP 344 POMA COLOMBIA SAS</t>
  </si>
  <si>
    <t>EQUIPO ELECTROMECANICO OP 346 POMA COLOMBIA SAS</t>
  </si>
  <si>
    <t>OBRA CIVIL REAJUSTE OP 347 POMA COLOMBIA SAS</t>
  </si>
  <si>
    <t>OBRA CIVIL REAJUSTE OP 348 POMA COLOMBIA SAS</t>
  </si>
  <si>
    <t>EQUIPOS ELECTROMECÁNICOS OP 290 POMA</t>
  </si>
  <si>
    <t>EQUIPOS ELECTROMECÁNICOS OP 258 POMA</t>
  </si>
  <si>
    <t>EQUIPO ELECTROMECANICO OP 301 POMA COLOMBIA SAS</t>
  </si>
  <si>
    <t>EQUIPO ELECTROMECANICO OP 316 POMA COLOMBIA</t>
  </si>
  <si>
    <t>OP 316 POMA EQ. ELECTROMECANICO</t>
  </si>
  <si>
    <t>EQUIPOS ELECTROMECANICOS OP 263 POMA COLOMBIA</t>
  </si>
  <si>
    <t>EQUIPOS ELECTROMECANICOS OP 299 POMA COLOMBIA</t>
  </si>
  <si>
    <t>EQUIPOS ELECTRICOS OP 302 POMA COLOMBIA S.A.S</t>
  </si>
  <si>
    <t>Equipos electromecánicos OP 349 POMA</t>
  </si>
  <si>
    <t>Equipos electromecánicos OP 350 POMA</t>
  </si>
  <si>
    <t>OP 349 POMA EQ. ELECTROMECANICO</t>
  </si>
  <si>
    <t>OP 350 POMA EQ. ELECTROMECANICO</t>
  </si>
  <si>
    <t>OP 361 - OBRA CIVIL - POMA COLOMBIA S.A.S</t>
  </si>
  <si>
    <t>OP 365 - OBRA CIVIL - POMA COLOMBIA S.A.S</t>
  </si>
  <si>
    <t>OP 366 - OBRA CIVIL - POMA COLOMBIA S.A.S</t>
  </si>
  <si>
    <t>OP 368 - EQUIPOS ELECTRICOS - POMA COLOMBIA S.A.S</t>
  </si>
  <si>
    <t>OP 359 - EQUIPOS ELECTRICOS - POMA COLOMBIA S.A.S</t>
  </si>
  <si>
    <t>OP 360 - OBRA CIVIL - POMA COLOMBIA S.A.S</t>
  </si>
  <si>
    <t>OP 362 - EQUIPOS ELECTRICOS - POMA COLOMBIA S.A.S</t>
  </si>
  <si>
    <t>OP 367 - EQUIPOS ELECTRICOS - POMA COLOMBIA S.A.S</t>
  </si>
  <si>
    <t>OP 373 - OBRA CIVIL - POMA COLOMBIA S.A.S</t>
  </si>
  <si>
    <t>OP 374 - OBRA CIVIL - POMA COLOMBIA S.A.S</t>
  </si>
  <si>
    <t>OP 379 - OBRA CIVIL - POMA COLOMBIA S.A.S</t>
  </si>
  <si>
    <t>OP 380 - EQUIPOS ELECTRICOS - POMA COLOMBIA S.A.S</t>
  </si>
  <si>
    <t>OP 381 - OBRA CIVIL - POMA COLOMBIA S.A.S</t>
  </si>
  <si>
    <t>2001770053,00</t>
  </si>
  <si>
    <t>OP 385 - OBRA CIVIL - POMA COLOMBIA S.A.S</t>
  </si>
  <si>
    <t>260687247,00</t>
  </si>
  <si>
    <t>OP 386 - OBRA CIVIL - POMA COLOMBIA S.A.S</t>
  </si>
  <si>
    <t>149000230,00</t>
  </si>
  <si>
    <t>OP 388 - EQUIPOS ELECTRICOS - POMA COLOMBIA S.A.S</t>
  </si>
  <si>
    <t>92694440,99</t>
  </si>
  <si>
    <t>OP 389 - SUMINISTRO ELECTROMECÁNICO - POMA COLOMBIA S.A.S</t>
  </si>
  <si>
    <t>5479202,00</t>
  </si>
  <si>
    <t>OP 390 - MONTAJE ELECTROMECÁNICO - POMA</t>
  </si>
  <si>
    <t>OP 391 - EQUIPOS ELECTRICOS - POMA COLOMBIA S.A.S</t>
  </si>
  <si>
    <t>OP 398 - OBRA CIVIL - POMA COLOMBIA S.A.S</t>
  </si>
  <si>
    <t>OP 399 - OBRA CIVIL - POMA COLOMBIA S.A.S</t>
  </si>
  <si>
    <t>OP 400 - OBRA CIVIL - POMA COLOMBIA S.A.S</t>
  </si>
  <si>
    <t>OP 407 - OBRA CIVIL - POMA COLOMBIA S.A.S</t>
  </si>
  <si>
    <t>OP 408 - EQUIPOS ELÉCTRICOS - POMA COLOMBIA S.A.S</t>
  </si>
  <si>
    <t>OP 409 - EQUIPOS ELÉCTRICOS - POMA COLOMBIA S.A.S</t>
  </si>
  <si>
    <t>OP 410 - EQUIPOS ELÉCTROMECÁ - POMA COLOMBIA S.A.S</t>
  </si>
  <si>
    <t>OP 62 AREA METROPOLITANA PERMISO</t>
  </si>
  <si>
    <t>Permisos y Licencias</t>
  </si>
  <si>
    <t>op 103 AREA METROPOLITANA RECOLECCION ESPECIES</t>
  </si>
  <si>
    <t>OP 141 AREA METROPOLITANA PERMISOS</t>
  </si>
  <si>
    <t>OP 151 AREA METROPOLITANA PERMISOS</t>
  </si>
  <si>
    <t>OP 35 IBAGO DIEGO CONSERVACION CATASTRAL</t>
  </si>
  <si>
    <t>Prediación</t>
  </si>
  <si>
    <t>OP 41 DIEGO IBAGÓN Conservac. Catastral -Personal</t>
  </si>
  <si>
    <t>OP 38 DIEGO IBAGÓN Conservac. Catastral -Personal</t>
  </si>
  <si>
    <t>RETEIVA OP 35 Y 38 DIEGO IBAGON</t>
  </si>
  <si>
    <t>op 47 Diego Ibagón conservación catastral</t>
  </si>
  <si>
    <t>OP 52 Diego Ibagón Conservación Catastral</t>
  </si>
  <si>
    <t>op 54 Diego Ibagón Conservacion Catastral</t>
  </si>
  <si>
    <t>RTE IVA OP 41 Y 47 DIEGO IBAGON</t>
  </si>
  <si>
    <t>OP 56 DIEGO IBAGON Costos de personal</t>
  </si>
  <si>
    <t>OP 58 DIEGO IBAGON CONSERVACION CATASTRAL</t>
  </si>
  <si>
    <t>OP 60 DIEGO IBAGON CONSERVACION CATASTRAL</t>
  </si>
  <si>
    <t>OP 61 JORGE URIBE CONSERVACION CATASTRAL</t>
  </si>
  <si>
    <t>OP 64 Diego Ibagón Conservacion Catastral</t>
  </si>
  <si>
    <t>OP 65 Jorge Uribe Conservación Catastral</t>
  </si>
  <si>
    <t>OP 67 Mauricio Lopera Conservacion Catastral</t>
  </si>
  <si>
    <t>OP 71 DIEGO IBAGON CONSERVACION CATASTRAL</t>
  </si>
  <si>
    <t>OP 72 JORGE URIBE CONSERVACIÓN CATASTRAL</t>
  </si>
  <si>
    <t>OP 74 MAURICIO LOPERA CONSERVACION CATASTRAL</t>
  </si>
  <si>
    <t>OP 76 MAURICIO LOPERA .RECONC.PREDIAL</t>
  </si>
  <si>
    <t>OP 77 DIEGO IBAGON CONSERVACION CATASTRAL</t>
  </si>
  <si>
    <t>OP 79 MAURICIO LOPERA RECON.PREDIAL</t>
  </si>
  <si>
    <t>OP 81 DIEGO IBAGON CONSERVACION CATASTRAL</t>
  </si>
  <si>
    <t>OP 86 DIEGO IBAGON CONSEVACION CATASTRAL</t>
  </si>
  <si>
    <t>OP 87 DIEGO IBAGON CONSERVACION CATASTRAL</t>
  </si>
  <si>
    <t>OP 92 DIEGO IBAGON CONSERVACION CATASTRAL</t>
  </si>
  <si>
    <t>OP 100 DIEGO IBAGON CONSERVACION CATASTRAL</t>
  </si>
  <si>
    <t>OP 105 DIEGO IBAGON CONSERVACION CATASTRAL</t>
  </si>
  <si>
    <t>OP 108 DIEGO IBAGON CONSERVACION CATASTRAL</t>
  </si>
  <si>
    <t>OP 124 DIEGO IBAGON CONSERVACION CATASTRAL</t>
  </si>
  <si>
    <t>OP 131 DIEGO IBAGON GESTION CATASTRAL</t>
  </si>
  <si>
    <t>OP 138 DIEGO IBAGON CONSERVACION CATASTRAL</t>
  </si>
  <si>
    <t>OP 148 DIEGO IBAGON GESTION CATASTRAL</t>
  </si>
  <si>
    <t>OP 160 DIEGO IBAGON CONSERVACION CATASTRAL</t>
  </si>
  <si>
    <t>OP 167 DIEGO IBAGON CONSERVACION CATASTRAL</t>
  </si>
  <si>
    <t>OP 177 DIEGO IBAGON CONSERVACION CATASTRAL</t>
  </si>
  <si>
    <t>OP 191 DIEGO IBAGON</t>
  </si>
  <si>
    <t>OP 203 DIEGO IBAGON</t>
  </si>
  <si>
    <t>CONSER CA OP 217 DIEGO IBAGON</t>
  </si>
  <si>
    <t>COSTOS DE PERSONAL OP 319 DIEGO IBAGON</t>
  </si>
  <si>
    <t>OP 82 METRO DE MEDELLIN REEMBOLSO</t>
  </si>
  <si>
    <t>Reembolso a Metro (viáticos, tiquetes, transporte de personal, trámites legales)</t>
  </si>
  <si>
    <t>OP 270 U.ELECTRICA Equipos sistemas telemáticos</t>
  </si>
  <si>
    <t>Sistemas telemáticos y red de datos Cable Picacho</t>
  </si>
  <si>
    <t>EQUIPOS TELEMATICA OP 269 INFORMATICA EL CONTE ING</t>
  </si>
  <si>
    <t>EQUIPOS TELEMECANICOS OP 280 UNION ELECTRICA S.A.</t>
  </si>
  <si>
    <t>OP 292 INFORMATICA Equipos sistemas telemáticos</t>
  </si>
  <si>
    <t>COMISION SERVICIOS FRANCIA OP 26 CAMILO LOBO</t>
  </si>
  <si>
    <t>Tiquetes viaticos y gastos de viaje</t>
  </si>
  <si>
    <t>TTE PERSONAL OP 25 METRO DE MEDELLIN</t>
  </si>
  <si>
    <t>1527931,00</t>
  </si>
  <si>
    <t>OP 387 - REEMBOLSO AL METRO DE MEDELLIN (Viáticos y</t>
  </si>
  <si>
    <t>Tiquetes viáticos y gastos de viaje</t>
  </si>
  <si>
    <t>CN2012-0132 TRANSPORTE AGOSTO OP 2</t>
  </si>
  <si>
    <t>Transporte de personal</t>
  </si>
  <si>
    <t>CN2012-0132 TRANSPORTE SPBRE</t>
  </si>
  <si>
    <t>TTE PERSONAL 01 OCT 02 NOV OP 6 ITCSE LTDA</t>
  </si>
  <si>
    <t>TTE PERSONAL OP 24 METRO DE MEDELLIN</t>
  </si>
  <si>
    <t>OP 214 TRANSPORTE PERSONAL</t>
  </si>
  <si>
    <t>OP 229 REEMBOLSO SS TTE SERTRANS</t>
  </si>
  <si>
    <t>OP 252 REEMBOLSO COOPERATIVA SETRANS</t>
  </si>
  <si>
    <t>OP 253 REEMBOLSO COOPERATIVA SETRANS</t>
  </si>
  <si>
    <t>OP 266 REEMBOLSO COOPERATIVA SETRANS</t>
  </si>
  <si>
    <t>TRANSPORTE DE PERSONAL OP 277 COOPERATIVA</t>
  </si>
  <si>
    <t>TRANSPORTE DE PERSONAL OP 278 COOPERATIVA ESPECIAL</t>
  </si>
  <si>
    <t>REEMBOLSO TRANSPORTE PERSONAL OP 294 EMPRESA</t>
  </si>
  <si>
    <t>REEMBOLSO COSTOS PERSONAL OP 320 EMPRESA DE</t>
  </si>
  <si>
    <t>REEMBOLSO OP 333 PAGO CABLE PICACHO</t>
  </si>
  <si>
    <t>OP 352 - REEMBOLSO - TRANSPORTE PERSONAL</t>
  </si>
  <si>
    <t>OP 351 - REEMBOLSO - TRANSPORTE PERSONAL PICACHO</t>
  </si>
  <si>
    <t>OP 358 REEMBOLSO - TRANSPORTE PERSONAL PICACHO</t>
  </si>
  <si>
    <t>OP 376 - REEMBOLSO - PAGO REALIZADO PICACHO</t>
  </si>
  <si>
    <t>95041816,00</t>
  </si>
  <si>
    <t>OP   387   - REEMBOLSO AL METRO DE MEDELLIN</t>
  </si>
  <si>
    <t>OP 395 - REEMBOLSO - PAGO REALIZADO PICACHO</t>
  </si>
  <si>
    <t>OP 134 COLOMBIA MOVIL</t>
  </si>
  <si>
    <t>Varios</t>
  </si>
  <si>
    <t>OP 143 COLOMBIA MOVIL</t>
  </si>
  <si>
    <t>OP 152 COLOMBIA MOVIL</t>
  </si>
  <si>
    <t>OP 171 CELULAR</t>
  </si>
  <si>
    <t>OP 161 FONDO NAL AMBIENTAL SS EVALUACIÓN</t>
  </si>
  <si>
    <t>OP 162 COLOMBIA MOVIL</t>
  </si>
  <si>
    <t>OP 181 COLOMBIA MOVIL</t>
  </si>
  <si>
    <t>OP 183 COLOMBIA MÓVIL S.A E.S.P.</t>
  </si>
  <si>
    <t>OP 190 COLOMIBA MOVIL</t>
  </si>
  <si>
    <t>OP 212 COLOMIBA MOVIL</t>
  </si>
  <si>
    <t>TELEFONIA OP 218 COLOMBIA MOVIL</t>
  </si>
  <si>
    <t>TELEFONI OP 218A</t>
  </si>
  <si>
    <t>OP 240 CBIA MOVIL</t>
  </si>
  <si>
    <t>OP 230 REEMBOLSO FONDO NACIONAL AMBIENTAL</t>
  </si>
  <si>
    <t>OP 255 CBIA MOVIL-CELULAR</t>
  </si>
  <si>
    <t>OP 268 CBIA MOVIL TELEFONIA CELULAR</t>
  </si>
  <si>
    <t>TELEFONIA CELULAR OP 286 COLOMBIA MOVIL S.A. E.S.</t>
  </si>
  <si>
    <t>TELEFONIA CELULAR OP 293 COLOMBIA MOVIL S.A. E.S.P</t>
  </si>
  <si>
    <t>TELEFONIA CELULAR OP 307 COLOMBIA MOVIL S.A. E.S.P</t>
  </si>
  <si>
    <t>TELEFONIA CELULAR OP 332 COLOMBIA MOVIL S.A. E.S.</t>
  </si>
  <si>
    <t>46500,00</t>
  </si>
  <si>
    <t>OP 387 - REEMBOLSO AL METRO DE MEDELLIN O (Envío</t>
  </si>
  <si>
    <t>SAS</t>
  </si>
  <si>
    <t>INGE</t>
  </si>
  <si>
    <t>SUPERESTRUCTURAS IN</t>
  </si>
  <si>
    <t>ING.TECNOLOGICA</t>
  </si>
  <si>
    <t>INVEST.CIENTIFICA</t>
  </si>
  <si>
    <t>PRESENTADA EN 2018</t>
  </si>
  <si>
    <t>ELECTRO</t>
  </si>
  <si>
    <t>OP CORRECTA ES 157</t>
  </si>
  <si>
    <t>Reembolso de recursos de la cuenta de la Gobernación (FIC RECURSOS OTROSI N°3 CABLE PICACHO) a la cuenta del Municipio (FIDUCIARIA BOGOTA CABLE PICACHO ), valor</t>
  </si>
  <si>
    <t>pagado a los contratistas POMA COLOMBIA SAS y POMA SAS SUCURSAL COLOMBIA (Actas 5 a la 12) por componentes electromécanicos que son asumidos con recursos aportados por la Gobernación.</t>
  </si>
  <si>
    <t>S.A.S.</t>
  </si>
  <si>
    <t>ESPECIAL</t>
  </si>
  <si>
    <t>SUPERV</t>
  </si>
  <si>
    <t>SUPER</t>
  </si>
  <si>
    <t>DE TRANSPOR</t>
  </si>
  <si>
    <t>TRANS</t>
  </si>
  <si>
    <t>ROD</t>
  </si>
  <si>
    <t>LEGALIZACIÓN ISVIMED NOV Y DIC-2019</t>
  </si>
  <si>
    <t>pagado a los contratistas POMA COLOMBIA SAS y POMA SAS SUCURSAL COLOMBIA (Actas 13 a la 17) por componentes electromécanicos que son asumidos con recursos aportados por la Gobernación.</t>
  </si>
  <si>
    <t>PICACHO</t>
  </si>
  <si>
    <t>comunicacionales y sociales)</t>
  </si>
  <si>
    <t>(Transporte de personal)</t>
  </si>
  <si>
    <t>tiquetes)</t>
  </si>
  <si>
    <t>correspondencia)</t>
  </si>
  <si>
    <t>S.A</t>
  </si>
  <si>
    <t>COLOMBIA S.A.S</t>
  </si>
  <si>
    <t>REEMBOLSO</t>
  </si>
  <si>
    <t>Gestión Ambiental y Salud y Seguridad en el Trabajo</t>
  </si>
  <si>
    <t>Gestión Social</t>
  </si>
  <si>
    <t>Plan Manejo de tráfico</t>
  </si>
  <si>
    <t>ESTIMACION DE PARTICIPACION (%) DE LOS COMPONENTES  FRENTA AL COSTO TOTAL DE LAS OBRAS</t>
  </si>
  <si>
    <t>AIU</t>
  </si>
  <si>
    <t>ACTUALIZACIÓN, AJUSTES Y COMPLEMENTACIÓN DE LA FACTIBILIDAD Y LOS ESTUDIOS</t>
  </si>
  <si>
    <t xml:space="preserve"> Y DISEÑOS DEL CABLE AÉREO EN SAN CRISTÓBAL, EN BOGOTÁ D.C.</t>
  </si>
  <si>
    <t>CONTRATO DE CONSULTORÍA No. 1630 DE 2020</t>
  </si>
  <si>
    <t>PONDERACION EN EL CALCULO</t>
  </si>
  <si>
    <t>PROMEDIO PONDERADO</t>
  </si>
  <si>
    <t>Se considera en el cálculo que el proyecto de Ciudad Bolivar (TransMicable) es el que tiene mayor similitud al cable de SanCristobal, por lo cual se le da un mayor valor en la ponderación.</t>
  </si>
  <si>
    <t>VALOR TOTAL PROYECTADO PARA INTERVENTORIAS DE OBRAS (aplicado sobre (D5))</t>
  </si>
  <si>
    <t>PROMEDIO PONDERADO PARA EL CALCULO</t>
  </si>
  <si>
    <t>NOTA: Se estima un valor promedio ponderado para cada uno de los proyectos de referencia, atribuyendo a cada uno un porcentaje acorde a la naturaleza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</si>
</sst>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43" formatCode="_-* #,##0.00_-;\-* #,##0.00_-;_-* &quot;-&quot;??_-;_-@_-"/>
    <numFmt numFmtId="164" formatCode="[$$-240A]\ #,##0.00"/>
    <numFmt numFmtId="165" formatCode="_-* #,##0_-;\-* #,##0_-;_-* &quot;-&quot;??_-;_-@_-"/>
    <numFmt numFmtId="166" formatCode="0.0000%"/>
    <numFmt numFmtId="167" formatCode="_-&quot;$&quot;* #,##0.00_-;\-&quot;$&quot;* #,##0.00_-;_-&quot;$&quot;* &quot;-&quot;??_-;_-@_-"/>
    <numFmt numFmtId="168" formatCode="_-&quot;$&quot;* #,##0_-;\-&quot;$&quot;* #,##0_-;_-&quot;$&quot;* &quot;-&quot;??_-;_-@_-"/>
  </numFmts>
  <fonts count="20" x14ac:knownFonts="1">
    <font>
      <sz val="11"/>
      <color theme="1"/>
      <name val="Calibri"/>
      <family val="2"/>
      <scheme val="minor"/>
    </font>
    <font>
      <sz val="11"/>
      <color theme="1"/>
      <name val="Arial Narrow"/>
      <family val="2"/>
    </font>
    <font>
      <sz val="11"/>
      <color theme="1"/>
      <name val="Arial Narrow"/>
      <family val="2"/>
    </font>
    <font>
      <sz val="11"/>
      <color theme="1"/>
      <name val="Calibri"/>
      <family val="2"/>
      <scheme val="minor"/>
    </font>
    <font>
      <b/>
      <sz val="11"/>
      <color theme="1"/>
      <name val="Calibri"/>
      <family val="2"/>
      <scheme val="minor"/>
    </font>
    <font>
      <sz val="10"/>
      <name val="Arial"/>
      <family val="2"/>
    </font>
    <font>
      <b/>
      <sz val="9"/>
      <color indexed="9"/>
      <name val="Arial Narrow"/>
      <family val="2"/>
    </font>
    <font>
      <b/>
      <sz val="9"/>
      <name val="Arial Narrow"/>
      <family val="2"/>
    </font>
    <font>
      <sz val="9"/>
      <name val="Arial Narrow"/>
      <family val="2"/>
    </font>
    <font>
      <b/>
      <sz val="11"/>
      <color theme="1"/>
      <name val="Arial Narrow"/>
      <family val="2"/>
    </font>
    <font>
      <b/>
      <sz val="12"/>
      <color rgb="FF000000"/>
      <name val="Arial Narrow"/>
      <family val="2"/>
    </font>
    <font>
      <sz val="26"/>
      <color theme="1"/>
      <name val="Calibri"/>
      <family val="2"/>
      <scheme val="minor"/>
    </font>
    <font>
      <u/>
      <sz val="11"/>
      <color theme="10"/>
      <name val="Calibri"/>
      <family val="2"/>
      <scheme val="minor"/>
    </font>
    <font>
      <b/>
      <sz val="11"/>
      <name val="Arial Narrow"/>
      <family val="2"/>
    </font>
    <font>
      <b/>
      <sz val="12"/>
      <color theme="1"/>
      <name val="Arial Narrow"/>
      <family val="2"/>
    </font>
    <font>
      <b/>
      <sz val="9"/>
      <color rgb="FF3D3D3D"/>
      <name val="Arial Narrow"/>
      <family val="2"/>
    </font>
    <font>
      <b/>
      <sz val="14"/>
      <color theme="1"/>
      <name val="Arial Narrow"/>
      <family val="2"/>
    </font>
    <font>
      <b/>
      <sz val="11"/>
      <color rgb="FF000000"/>
      <name val="Arial Narrow"/>
      <family val="2"/>
    </font>
    <font>
      <sz val="11"/>
      <name val="Arial Narrow"/>
      <family val="2"/>
    </font>
    <font>
      <b/>
      <sz val="10"/>
      <name val="Arial Narrow"/>
      <family val="2"/>
    </font>
  </fonts>
  <fills count="9">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8"/>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s>
  <cellStyleXfs count="7">
    <xf numFmtId="0" fontId="0" fillId="0" borderId="0"/>
    <xf numFmtId="9" fontId="3" fillId="0" borderId="0" applyFont="0" applyFill="0" applyBorder="0" applyAlignment="0" applyProtection="0"/>
    <xf numFmtId="0" fontId="5" fillId="0" borderId="0"/>
    <xf numFmtId="43" fontId="3" fillId="0" borderId="0" applyFont="0" applyFill="0" applyBorder="0" applyAlignment="0" applyProtection="0"/>
    <xf numFmtId="44" fontId="3" fillId="0" borderId="0" applyFont="0" applyFill="0" applyBorder="0" applyAlignment="0" applyProtection="0"/>
    <xf numFmtId="0" fontId="12" fillId="0" borderId="0" applyNumberFormat="0" applyFill="0" applyBorder="0" applyAlignment="0" applyProtection="0"/>
    <xf numFmtId="167" fontId="3" fillId="0" borderId="0" applyFont="0" applyFill="0" applyBorder="0" applyAlignment="0" applyProtection="0"/>
  </cellStyleXfs>
  <cellXfs count="116">
    <xf numFmtId="0" fontId="0" fillId="0" borderId="0" xfId="0"/>
    <xf numFmtId="0" fontId="0" fillId="3" borderId="0" xfId="0" applyFill="1" applyAlignment="1">
      <alignment horizontal="centerContinuous" vertical="center" wrapText="1"/>
    </xf>
    <xf numFmtId="10" fontId="7" fillId="3" borderId="0" xfId="1" applyNumberFormat="1" applyFont="1" applyFill="1" applyBorder="1" applyAlignment="1">
      <alignment horizontal="center" vertical="center" wrapText="1"/>
    </xf>
    <xf numFmtId="0" fontId="0" fillId="4" borderId="0" xfId="0" applyFill="1" applyAlignment="1">
      <alignment horizontal="left" vertical="center" wrapText="1"/>
    </xf>
    <xf numFmtId="10" fontId="0" fillId="0" borderId="0" xfId="1" applyNumberFormat="1" applyFont="1"/>
    <xf numFmtId="0" fontId="0" fillId="0" borderId="0" xfId="0" applyAlignment="1">
      <alignment horizontal="right"/>
    </xf>
    <xf numFmtId="0" fontId="0" fillId="0" borderId="0" xfId="0" applyAlignment="1">
      <alignment horizontal="center"/>
    </xf>
    <xf numFmtId="0" fontId="10" fillId="0" borderId="0" xfId="0" applyFont="1" applyFill="1" applyAlignment="1">
      <alignment horizontal="left" vertical="center" indent="2"/>
    </xf>
    <xf numFmtId="0" fontId="11" fillId="0" borderId="0" xfId="0" applyFont="1"/>
    <xf numFmtId="0" fontId="12" fillId="0" borderId="0" xfId="5"/>
    <xf numFmtId="1" fontId="6" fillId="2" borderId="0" xfId="2" applyNumberFormat="1" applyFont="1" applyFill="1" applyAlignment="1">
      <alignment horizontal="center" vertical="center" wrapText="1"/>
    </xf>
    <xf numFmtId="164" fontId="7" fillId="3" borderId="0" xfId="2" applyNumberFormat="1" applyFont="1" applyFill="1" applyAlignment="1">
      <alignment horizontal="left" vertical="center" wrapText="1"/>
    </xf>
    <xf numFmtId="0" fontId="7" fillId="3" borderId="0" xfId="2" applyFont="1" applyFill="1" applyAlignment="1">
      <alignment horizontal="centerContinuous" vertical="center" wrapText="1"/>
    </xf>
    <xf numFmtId="164" fontId="7" fillId="3" borderId="0" xfId="2" applyNumberFormat="1" applyFont="1" applyFill="1" applyAlignment="1">
      <alignment horizontal="right" vertical="center" wrapText="1"/>
    </xf>
    <xf numFmtId="1" fontId="8" fillId="0" borderId="0" xfId="2" applyNumberFormat="1" applyFont="1" applyAlignment="1">
      <alignment horizontal="center" vertical="center" wrapText="1"/>
    </xf>
    <xf numFmtId="164" fontId="8" fillId="0" borderId="0" xfId="2" applyNumberFormat="1" applyFont="1" applyAlignment="1">
      <alignment horizontal="center" vertical="center" wrapText="1"/>
    </xf>
    <xf numFmtId="0" fontId="8" fillId="0" borderId="0" xfId="2" applyFont="1" applyAlignment="1">
      <alignment horizontal="left" vertical="center" wrapText="1"/>
    </xf>
    <xf numFmtId="0" fontId="8" fillId="0" borderId="0" xfId="2" applyFont="1" applyAlignment="1">
      <alignment horizontal="center" vertical="center" wrapText="1"/>
    </xf>
    <xf numFmtId="3" fontId="8" fillId="0" borderId="0" xfId="2" applyNumberFormat="1" applyFont="1" applyAlignment="1">
      <alignment horizontal="center" vertical="center" wrapText="1"/>
    </xf>
    <xf numFmtId="164" fontId="8" fillId="0" borderId="0" xfId="2" applyNumberFormat="1" applyFont="1" applyAlignment="1">
      <alignment horizontal="right" vertical="center" wrapText="1"/>
    </xf>
    <xf numFmtId="1" fontId="6" fillId="2" borderId="0" xfId="2" applyNumberFormat="1" applyFont="1" applyFill="1" applyAlignment="1">
      <alignment horizontal="center" vertical="center"/>
    </xf>
    <xf numFmtId="164" fontId="7" fillId="3" borderId="0" xfId="2" applyNumberFormat="1" applyFont="1" applyFill="1" applyAlignment="1">
      <alignment horizontal="left" vertical="center"/>
    </xf>
    <xf numFmtId="164" fontId="7" fillId="3" borderId="0" xfId="2" applyNumberFormat="1" applyFont="1" applyFill="1" applyAlignment="1">
      <alignment horizontal="right" vertical="center"/>
    </xf>
    <xf numFmtId="166" fontId="8" fillId="0" borderId="0" xfId="2" applyNumberFormat="1" applyFont="1" applyAlignment="1">
      <alignment horizontal="center" vertical="center" wrapText="1"/>
    </xf>
    <xf numFmtId="1" fontId="7" fillId="3" borderId="0" xfId="2" applyNumberFormat="1" applyFont="1" applyFill="1" applyAlignment="1">
      <alignment horizontal="left" vertical="center" wrapText="1"/>
    </xf>
    <xf numFmtId="164" fontId="0" fillId="0" borderId="0" xfId="0" applyNumberFormat="1" applyAlignment="1">
      <alignment horizontal="right"/>
    </xf>
    <xf numFmtId="164" fontId="0" fillId="0" borderId="0" xfId="0" applyNumberFormat="1"/>
    <xf numFmtId="1" fontId="6" fillId="2" borderId="6" xfId="2" applyNumberFormat="1" applyFont="1" applyFill="1" applyBorder="1" applyAlignment="1">
      <alignment horizontal="center" vertical="center" wrapText="1"/>
    </xf>
    <xf numFmtId="164" fontId="7" fillId="3" borderId="7" xfId="2" applyNumberFormat="1" applyFont="1" applyFill="1" applyBorder="1" applyAlignment="1">
      <alignment horizontal="left" vertical="center" wrapText="1"/>
    </xf>
    <xf numFmtId="0" fontId="7" fillId="3" borderId="7" xfId="2" applyFont="1" applyFill="1" applyBorder="1" applyAlignment="1">
      <alignment horizontal="centerContinuous" vertical="center" wrapText="1"/>
    </xf>
    <xf numFmtId="10" fontId="7" fillId="3" borderId="7" xfId="1" applyNumberFormat="1" applyFont="1" applyFill="1" applyBorder="1" applyAlignment="1">
      <alignment horizontal="center" vertical="center" wrapText="1"/>
    </xf>
    <xf numFmtId="164" fontId="7" fillId="3" borderId="8" xfId="2" applyNumberFormat="1" applyFont="1" applyFill="1" applyBorder="1" applyAlignment="1">
      <alignment horizontal="right" vertical="center" wrapText="1"/>
    </xf>
    <xf numFmtId="0" fontId="2" fillId="0" borderId="0" xfId="0" applyFont="1"/>
    <xf numFmtId="0" fontId="9"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9" fillId="0" borderId="1" xfId="0" applyFont="1" applyFill="1" applyBorder="1" applyAlignment="1">
      <alignment horizontal="center" vertical="center"/>
    </xf>
    <xf numFmtId="44" fontId="9" fillId="0" borderId="1" xfId="4"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44" fontId="2" fillId="0" borderId="1" xfId="4" applyFont="1" applyFill="1" applyBorder="1" applyAlignment="1">
      <alignment horizontal="center" vertical="center"/>
    </xf>
    <xf numFmtId="44" fontId="2" fillId="0" borderId="0" xfId="4" applyFont="1" applyAlignment="1">
      <alignment horizontal="center" vertical="center"/>
    </xf>
    <xf numFmtId="44" fontId="2" fillId="0" borderId="0" xfId="0" applyNumberFormat="1" applyFont="1" applyAlignment="1">
      <alignment horizontal="center" vertical="center"/>
    </xf>
    <xf numFmtId="44" fontId="9" fillId="0" borderId="0" xfId="4" applyFont="1" applyAlignment="1">
      <alignment horizontal="center" vertical="center"/>
    </xf>
    <xf numFmtId="14" fontId="0" fillId="0" borderId="0" xfId="0" applyNumberFormat="1" applyAlignment="1">
      <alignment horizontal="right"/>
    </xf>
    <xf numFmtId="165" fontId="0" fillId="0" borderId="0" xfId="3" applyNumberFormat="1" applyFont="1" applyAlignment="1">
      <alignment horizontal="right"/>
    </xf>
    <xf numFmtId="168" fontId="0" fillId="0" borderId="0" xfId="6" applyNumberFormat="1" applyFont="1" applyAlignment="1">
      <alignment horizontal="right"/>
    </xf>
    <xf numFmtId="165" fontId="0" fillId="6" borderId="0" xfId="3" applyNumberFormat="1" applyFont="1" applyFill="1" applyAlignment="1">
      <alignment horizontal="right"/>
    </xf>
    <xf numFmtId="168" fontId="0" fillId="0" borderId="0" xfId="0" applyNumberFormat="1"/>
    <xf numFmtId="165" fontId="4" fillId="7" borderId="0" xfId="3" applyNumberFormat="1" applyFont="1" applyFill="1" applyAlignment="1">
      <alignment horizontal="right"/>
    </xf>
    <xf numFmtId="14" fontId="0" fillId="8" borderId="0" xfId="0" applyNumberFormat="1" applyFill="1" applyAlignment="1">
      <alignment horizontal="right"/>
    </xf>
    <xf numFmtId="165" fontId="0" fillId="8" borderId="0" xfId="3" applyNumberFormat="1" applyFont="1" applyFill="1" applyAlignment="1">
      <alignment horizontal="right"/>
    </xf>
    <xf numFmtId="168" fontId="0" fillId="8" borderId="0" xfId="6" applyNumberFormat="1" applyFont="1" applyFill="1" applyAlignment="1">
      <alignment horizontal="right"/>
    </xf>
    <xf numFmtId="0" fontId="0" fillId="8" borderId="0" xfId="0" applyFill="1"/>
    <xf numFmtId="10" fontId="9" fillId="0" borderId="3" xfId="0" applyNumberFormat="1" applyFont="1" applyBorder="1" applyAlignment="1">
      <alignment horizontal="center" vertical="center"/>
    </xf>
    <xf numFmtId="44" fontId="2" fillId="0" borderId="0" xfId="4"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9" fillId="0" borderId="4" xfId="0" applyFont="1" applyFill="1" applyBorder="1" applyAlignment="1">
      <alignment horizontal="left" vertical="center" wrapText="1"/>
    </xf>
    <xf numFmtId="44" fontId="2" fillId="0" borderId="4" xfId="4" applyFont="1" applyBorder="1" applyAlignment="1">
      <alignment vertical="center"/>
    </xf>
    <xf numFmtId="0" fontId="2" fillId="0" borderId="4" xfId="0" applyFont="1" applyBorder="1" applyAlignment="1">
      <alignment vertical="center"/>
    </xf>
    <xf numFmtId="0" fontId="9" fillId="0" borderId="5" xfId="0" applyFont="1" applyFill="1" applyBorder="1" applyAlignment="1">
      <alignment horizontal="left" vertical="center" wrapText="1"/>
    </xf>
    <xf numFmtId="44" fontId="2" fillId="0" borderId="5" xfId="4" applyFont="1" applyBorder="1" applyAlignment="1">
      <alignment vertical="center"/>
    </xf>
    <xf numFmtId="0" fontId="2" fillId="0" borderId="5" xfId="0" applyFont="1" applyBorder="1" applyAlignment="1">
      <alignment vertical="center"/>
    </xf>
    <xf numFmtId="1" fontId="6" fillId="2" borderId="9" xfId="2" applyNumberFormat="1" applyFont="1" applyFill="1" applyBorder="1" applyAlignment="1">
      <alignment horizontal="center" vertical="center" wrapText="1"/>
    </xf>
    <xf numFmtId="164" fontId="7" fillId="3" borderId="10" xfId="2" applyNumberFormat="1" applyFont="1" applyFill="1" applyBorder="1" applyAlignment="1">
      <alignment horizontal="left" vertical="center" wrapText="1"/>
    </xf>
    <xf numFmtId="0" fontId="7" fillId="3" borderId="10" xfId="2" applyFont="1" applyFill="1" applyBorder="1" applyAlignment="1">
      <alignment horizontal="centerContinuous" vertical="center" wrapText="1"/>
    </xf>
    <xf numFmtId="10" fontId="7" fillId="3" borderId="10" xfId="1" applyNumberFormat="1" applyFont="1" applyFill="1" applyBorder="1" applyAlignment="1">
      <alignment horizontal="center" vertical="center" wrapText="1"/>
    </xf>
    <xf numFmtId="164" fontId="7" fillId="3" borderId="11" xfId="2" applyNumberFormat="1" applyFont="1" applyFill="1" applyBorder="1" applyAlignment="1">
      <alignment horizontal="right" vertical="center" wrapText="1"/>
    </xf>
    <xf numFmtId="0" fontId="0" fillId="3" borderId="10" xfId="0" applyFill="1" applyBorder="1" applyAlignment="1">
      <alignment horizontal="centerContinuous" vertical="center" wrapText="1"/>
    </xf>
    <xf numFmtId="0" fontId="14" fillId="5" borderId="1" xfId="0" applyFont="1" applyFill="1" applyBorder="1" applyAlignment="1">
      <alignment horizontal="center" vertical="center"/>
    </xf>
    <xf numFmtId="10" fontId="14" fillId="5" borderId="1" xfId="1" applyNumberFormat="1" applyFont="1" applyFill="1" applyBorder="1" applyAlignment="1">
      <alignment horizontal="center" vertical="center"/>
    </xf>
    <xf numFmtId="0" fontId="16" fillId="0" borderId="0" xfId="0" applyFont="1" applyAlignment="1">
      <alignment horizontal="right" vertical="center"/>
    </xf>
    <xf numFmtId="10" fontId="16" fillId="0" borderId="0" xfId="0" applyNumberFormat="1" applyFont="1" applyAlignment="1">
      <alignment horizontal="center" vertical="center"/>
    </xf>
    <xf numFmtId="0" fontId="9" fillId="0" borderId="2" xfId="0" applyFont="1" applyFill="1" applyBorder="1" applyAlignment="1">
      <alignment horizontal="left" vertical="center" wrapText="1"/>
    </xf>
    <xf numFmtId="44" fontId="2" fillId="0" borderId="2" xfId="4" applyFont="1" applyBorder="1" applyAlignment="1">
      <alignment vertical="center"/>
    </xf>
    <xf numFmtId="10" fontId="2" fillId="0" borderId="3" xfId="1" applyNumberFormat="1" applyFont="1" applyBorder="1" applyAlignment="1">
      <alignment horizontal="center" vertical="center"/>
    </xf>
    <xf numFmtId="0" fontId="17" fillId="0" borderId="0" xfId="0" applyFont="1" applyFill="1" applyAlignment="1">
      <alignment horizontal="left" vertical="center"/>
    </xf>
    <xf numFmtId="0" fontId="9" fillId="0" borderId="3" xfId="0" applyFont="1" applyFill="1" applyBorder="1" applyAlignment="1">
      <alignment horizontal="right" vertical="center" wrapText="1"/>
    </xf>
    <xf numFmtId="0" fontId="9" fillId="5" borderId="1" xfId="0" applyFont="1" applyFill="1" applyBorder="1" applyAlignment="1">
      <alignment horizontal="right" vertical="center" wrapText="1"/>
    </xf>
    <xf numFmtId="44" fontId="9" fillId="5" borderId="1" xfId="4" applyFont="1" applyFill="1" applyBorder="1" applyAlignment="1">
      <alignment vertical="center"/>
    </xf>
    <xf numFmtId="44" fontId="9" fillId="5" borderId="1" xfId="0" applyNumberFormat="1" applyFont="1" applyFill="1" applyBorder="1" applyAlignment="1">
      <alignment vertical="center"/>
    </xf>
    <xf numFmtId="0" fontId="2" fillId="5" borderId="1" xfId="0" applyFont="1" applyFill="1" applyBorder="1" applyAlignment="1">
      <alignment vertical="center"/>
    </xf>
    <xf numFmtId="0" fontId="2" fillId="0" borderId="3" xfId="0" applyFont="1" applyBorder="1" applyAlignment="1">
      <alignment vertical="center"/>
    </xf>
    <xf numFmtId="10" fontId="2" fillId="0" borderId="3" xfId="4" applyNumberFormat="1" applyFont="1" applyBorder="1" applyAlignment="1">
      <alignment horizontal="center" vertical="center"/>
    </xf>
    <xf numFmtId="43" fontId="2" fillId="0" borderId="0" xfId="3" applyFont="1" applyAlignment="1">
      <alignment horizontal="center"/>
    </xf>
    <xf numFmtId="43" fontId="14" fillId="0" borderId="0" xfId="3" applyFont="1" applyAlignment="1">
      <alignment horizontal="left" indent="2"/>
    </xf>
    <xf numFmtId="0" fontId="14" fillId="0" borderId="0" xfId="0" applyFont="1" applyAlignment="1">
      <alignment horizontal="left" indent="7"/>
    </xf>
    <xf numFmtId="0" fontId="14" fillId="0" borderId="0" xfId="0" applyFont="1"/>
    <xf numFmtId="0" fontId="10" fillId="0" borderId="0" xfId="0" applyFont="1" applyFill="1" applyAlignment="1">
      <alignment horizontal="left" vertical="center" indent="20"/>
    </xf>
    <xf numFmtId="0" fontId="10" fillId="0" borderId="0" xfId="0" applyFont="1" applyFill="1" applyAlignment="1">
      <alignment horizontal="left" vertical="center" indent="35"/>
    </xf>
    <xf numFmtId="43" fontId="14" fillId="0" borderId="0" xfId="3" applyFont="1" applyAlignment="1">
      <alignment horizontal="left" indent="26"/>
    </xf>
    <xf numFmtId="0" fontId="14" fillId="0" borderId="0" xfId="0" applyFont="1" applyAlignment="1">
      <alignment horizontal="left" indent="33"/>
    </xf>
    <xf numFmtId="10" fontId="2" fillId="0" borderId="0" xfId="0" applyNumberFormat="1" applyFont="1" applyAlignment="1">
      <alignment vertical="center"/>
    </xf>
    <xf numFmtId="0" fontId="9" fillId="0" borderId="2" xfId="0"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0" fillId="0" borderId="0" xfId="0" applyFont="1" applyFill="1" applyAlignment="1">
      <alignment horizontal="left" vertical="center" indent="26"/>
    </xf>
    <xf numFmtId="0" fontId="10" fillId="0" borderId="0" xfId="0" applyFont="1" applyFill="1" applyAlignment="1">
      <alignment horizontal="center" vertical="center"/>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10" fontId="9" fillId="0" borderId="2" xfId="0" applyNumberFormat="1" applyFont="1" applyBorder="1" applyAlignment="1">
      <alignment horizontal="center" vertical="center"/>
    </xf>
    <xf numFmtId="10" fontId="9" fillId="0" borderId="3" xfId="0" applyNumberFormat="1"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9" fillId="0" borderId="0" xfId="0" applyFont="1" applyAlignment="1">
      <alignment horizontal="left" vertical="center"/>
    </xf>
    <xf numFmtId="9" fontId="2" fillId="0" borderId="1" xfId="4" applyNumberFormat="1" applyFont="1" applyFill="1" applyBorder="1" applyAlignment="1">
      <alignment horizontal="center" vertical="center"/>
    </xf>
    <xf numFmtId="9"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cellXfs>
  <cellStyles count="7">
    <cellStyle name="Hipervínculo" xfId="5" builtinId="8"/>
    <cellStyle name="Millares" xfId="3" builtinId="3"/>
    <cellStyle name="Moneda" xfId="4" builtinId="4"/>
    <cellStyle name="Moneda 2" xfId="6"/>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w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4</xdr:col>
      <xdr:colOff>772584</xdr:colOff>
      <xdr:row>0</xdr:row>
      <xdr:rowOff>179918</xdr:rowOff>
    </xdr:from>
    <xdr:to>
      <xdr:col>5</xdr:col>
      <xdr:colOff>1266295</xdr:colOff>
      <xdr:row>5</xdr:row>
      <xdr:rowOff>148168</xdr:rowOff>
    </xdr:to>
    <xdr:grpSp>
      <xdr:nvGrpSpPr>
        <xdr:cNvPr id="3" name="Grupo 2"/>
        <xdr:cNvGrpSpPr/>
      </xdr:nvGrpSpPr>
      <xdr:grpSpPr>
        <a:xfrm>
          <a:off x="8183034" y="179918"/>
          <a:ext cx="1922461" cy="1016000"/>
          <a:chOff x="0" y="0"/>
          <a:chExt cx="6132696" cy="2664000"/>
        </a:xfrm>
      </xdr:grpSpPr>
      <xdr:pic>
        <xdr:nvPicPr>
          <xdr:cNvPr id="4" name="Imagen 3"/>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5" name="Imagen 4"/>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6" name="Imagen 5"/>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1</xdr:col>
      <xdr:colOff>296327</xdr:colOff>
      <xdr:row>0</xdr:row>
      <xdr:rowOff>0</xdr:rowOff>
    </xdr:from>
    <xdr:to>
      <xdr:col>1</xdr:col>
      <xdr:colOff>1407577</xdr:colOff>
      <xdr:row>6</xdr:row>
      <xdr:rowOff>44591</xdr:rowOff>
    </xdr:to>
    <xdr:pic>
      <xdr:nvPicPr>
        <xdr:cNvPr id="7"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6327" y="0"/>
          <a:ext cx="1111250" cy="1314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656167</xdr:colOff>
      <xdr:row>0</xdr:row>
      <xdr:rowOff>0</xdr:rowOff>
    </xdr:from>
    <xdr:to>
      <xdr:col>6</xdr:col>
      <xdr:colOff>2808283</xdr:colOff>
      <xdr:row>5</xdr:row>
      <xdr:rowOff>127000</xdr:rowOff>
    </xdr:to>
    <xdr:grpSp>
      <xdr:nvGrpSpPr>
        <xdr:cNvPr id="2" name="Grupo 1"/>
        <xdr:cNvGrpSpPr/>
      </xdr:nvGrpSpPr>
      <xdr:grpSpPr>
        <a:xfrm>
          <a:off x="8847667" y="0"/>
          <a:ext cx="2988199" cy="1185333"/>
          <a:chOff x="0" y="0"/>
          <a:chExt cx="6132696" cy="2664000"/>
        </a:xfrm>
      </xdr:grpSpPr>
      <xdr:pic>
        <xdr:nvPicPr>
          <xdr:cNvPr id="3" name="Imagen 2"/>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4" name="Imagen 3"/>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5" name="Imagen 4"/>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1</xdr:col>
      <xdr:colOff>381000</xdr:colOff>
      <xdr:row>0</xdr:row>
      <xdr:rowOff>21167</xdr:rowOff>
    </xdr:from>
    <xdr:to>
      <xdr:col>1</xdr:col>
      <xdr:colOff>1492250</xdr:colOff>
      <xdr:row>6</xdr:row>
      <xdr:rowOff>65758</xdr:rowOff>
    </xdr:to>
    <xdr:pic>
      <xdr:nvPicPr>
        <xdr:cNvPr id="6"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0833" y="21167"/>
          <a:ext cx="1111250" cy="1314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19</xdr:col>
      <xdr:colOff>452437</xdr:colOff>
      <xdr:row>44</xdr:row>
      <xdr:rowOff>1</xdr:rowOff>
    </xdr:to>
    <xdr:grpSp>
      <xdr:nvGrpSpPr>
        <xdr:cNvPr id="2" name="Grupo 1"/>
        <xdr:cNvGrpSpPr/>
      </xdr:nvGrpSpPr>
      <xdr:grpSpPr>
        <a:xfrm>
          <a:off x="0" y="1"/>
          <a:ext cx="14954250" cy="8620125"/>
          <a:chOff x="904875" y="1690687"/>
          <a:chExt cx="23717250" cy="13168313"/>
        </a:xfrm>
      </xdr:grpSpPr>
      <xdr:pic>
        <xdr:nvPicPr>
          <xdr:cNvPr id="3" name="Imagen 2">
            <a:extLst>
              <a:ext uri="{FF2B5EF4-FFF2-40B4-BE49-F238E27FC236}">
                <a16:creationId xmlns:a16="http://schemas.microsoft.com/office/drawing/2014/main" id="{1D61993E-DE1B-4DBB-9F6C-D11339D4E523}"/>
              </a:ext>
            </a:extLst>
          </xdr:cNvPr>
          <xdr:cNvPicPr>
            <a:picLocks noChangeAspect="1"/>
          </xdr:cNvPicPr>
        </xdr:nvPicPr>
        <xdr:blipFill rotWithShape="1">
          <a:blip xmlns:r="http://schemas.openxmlformats.org/officeDocument/2006/relationships" r:embed="rId1"/>
          <a:srcRect t="4064" r="1387" b="6059"/>
          <a:stretch/>
        </xdr:blipFill>
        <xdr:spPr>
          <a:xfrm>
            <a:off x="904875" y="1690687"/>
            <a:ext cx="23717250" cy="13168313"/>
          </a:xfrm>
          <a:prstGeom prst="rect">
            <a:avLst/>
          </a:prstGeom>
          <a:ln w="57150">
            <a:solidFill>
              <a:srgbClr val="FFC000"/>
            </a:solidFill>
          </a:ln>
        </xdr:spPr>
      </xdr:pic>
      <xdr:sp macro="" textlink="">
        <xdr:nvSpPr>
          <xdr:cNvPr id="4" name="Rectángulo 3"/>
          <xdr:cNvSpPr/>
        </xdr:nvSpPr>
        <xdr:spPr>
          <a:xfrm>
            <a:off x="14144625" y="6477000"/>
            <a:ext cx="3524250" cy="80962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rgbClr val="FFFF00"/>
                </a:solidFill>
              </a:ln>
              <a:noFill/>
            </a:endParaRPr>
          </a:p>
        </xdr:txBody>
      </xdr:sp>
    </xdr:grpSp>
    <xdr:clientData/>
  </xdr:twoCellAnchor>
  <xdr:twoCellAnchor editAs="oneCell">
    <xdr:from>
      <xdr:col>21</xdr:col>
      <xdr:colOff>95249</xdr:colOff>
      <xdr:row>0</xdr:row>
      <xdr:rowOff>0</xdr:rowOff>
    </xdr:from>
    <xdr:to>
      <xdr:col>33</xdr:col>
      <xdr:colOff>476248</xdr:colOff>
      <xdr:row>72</xdr:row>
      <xdr:rowOff>171938</xdr:rowOff>
    </xdr:to>
    <xdr:pic>
      <xdr:nvPicPr>
        <xdr:cNvPr id="5" name="Imagen 4"/>
        <xdr:cNvPicPr>
          <a:picLocks noChangeAspect="1"/>
        </xdr:cNvPicPr>
      </xdr:nvPicPr>
      <xdr:blipFill rotWithShape="1">
        <a:blip xmlns:r="http://schemas.openxmlformats.org/officeDocument/2006/relationships" r:embed="rId2"/>
        <a:srcRect l="16063" t="17172" r="16206" b="5996"/>
        <a:stretch/>
      </xdr:blipFill>
      <xdr:spPr>
        <a:xfrm rot="5400000">
          <a:off x="13820530" y="2300532"/>
          <a:ext cx="14126063" cy="9524999"/>
        </a:xfrm>
        <a:prstGeom prst="rect">
          <a:avLst/>
        </a:prstGeom>
        <a:ln w="38100">
          <a:solidFill>
            <a:srgbClr val="FFC000"/>
          </a:solidFill>
        </a:ln>
      </xdr:spPr>
    </xdr:pic>
    <xdr:clientData/>
  </xdr:twoCellAnchor>
  <xdr:twoCellAnchor editAs="oneCell">
    <xdr:from>
      <xdr:col>18</xdr:col>
      <xdr:colOff>595311</xdr:colOff>
      <xdr:row>53</xdr:row>
      <xdr:rowOff>142874</xdr:rowOff>
    </xdr:from>
    <xdr:to>
      <xdr:col>35</xdr:col>
      <xdr:colOff>517033</xdr:colOff>
      <xdr:row>81</xdr:row>
      <xdr:rowOff>119061</xdr:rowOff>
    </xdr:to>
    <xdr:pic>
      <xdr:nvPicPr>
        <xdr:cNvPr id="6" name="Imagen 5">
          <a:extLst>
            <a:ext uri="{FF2B5EF4-FFF2-40B4-BE49-F238E27FC236}">
              <a16:creationId xmlns:a16="http://schemas.microsoft.com/office/drawing/2014/main" id="{5BE98DB2-AA96-4725-AEB2-723B6837A506}"/>
            </a:ext>
          </a:extLst>
        </xdr:cNvPr>
        <xdr:cNvPicPr>
          <a:picLocks noChangeAspect="1"/>
        </xdr:cNvPicPr>
      </xdr:nvPicPr>
      <xdr:blipFill rotWithShape="1">
        <a:blip xmlns:r="http://schemas.openxmlformats.org/officeDocument/2006/relationships" r:embed="rId3"/>
        <a:srcRect l="11357" t="26042" r="20195" b="23790"/>
        <a:stretch/>
      </xdr:blipFill>
      <xdr:spPr>
        <a:xfrm>
          <a:off x="14335124" y="10477499"/>
          <a:ext cx="12875722" cy="53101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721859</xdr:colOff>
      <xdr:row>0</xdr:row>
      <xdr:rowOff>0</xdr:rowOff>
    </xdr:from>
    <xdr:to>
      <xdr:col>7</xdr:col>
      <xdr:colOff>717097</xdr:colOff>
      <xdr:row>35</xdr:row>
      <xdr:rowOff>115164</xdr:rowOff>
    </xdr:to>
    <xdr:pic>
      <xdr:nvPicPr>
        <xdr:cNvPr id="2" name="Imagen 1"/>
        <xdr:cNvPicPr>
          <a:picLocks noChangeAspect="1"/>
        </xdr:cNvPicPr>
      </xdr:nvPicPr>
      <xdr:blipFill rotWithShape="1">
        <a:blip xmlns:r="http://schemas.openxmlformats.org/officeDocument/2006/relationships" r:embed="rId1"/>
        <a:srcRect l="27966" t="14023" r="15804" b="7396"/>
        <a:stretch/>
      </xdr:blipFill>
      <xdr:spPr>
        <a:xfrm rot="16200000">
          <a:off x="-4854" y="726713"/>
          <a:ext cx="6782664" cy="5329238"/>
        </a:xfrm>
        <a:prstGeom prst="rect">
          <a:avLst/>
        </a:prstGeom>
        <a:ln w="38100">
          <a:solidFill>
            <a:srgbClr val="FFC000"/>
          </a:solidFill>
        </a:ln>
      </xdr:spPr>
    </xdr:pic>
    <xdr:clientData/>
  </xdr:twoCellAnchor>
  <xdr:twoCellAnchor editAs="oneCell">
    <xdr:from>
      <xdr:col>8</xdr:col>
      <xdr:colOff>276223</xdr:colOff>
      <xdr:row>0</xdr:row>
      <xdr:rowOff>38100</xdr:rowOff>
    </xdr:from>
    <xdr:to>
      <xdr:col>15</xdr:col>
      <xdr:colOff>326570</xdr:colOff>
      <xdr:row>42</xdr:row>
      <xdr:rowOff>22363</xdr:rowOff>
    </xdr:to>
    <xdr:pic>
      <xdr:nvPicPr>
        <xdr:cNvPr id="3" name="Imagen 2"/>
        <xdr:cNvPicPr>
          <a:picLocks noChangeAspect="1"/>
        </xdr:cNvPicPr>
      </xdr:nvPicPr>
      <xdr:blipFill rotWithShape="1">
        <a:blip xmlns:r="http://schemas.openxmlformats.org/officeDocument/2006/relationships" r:embed="rId2"/>
        <a:srcRect l="16063" t="17172" r="16206" b="5996"/>
        <a:stretch/>
      </xdr:blipFill>
      <xdr:spPr>
        <a:xfrm rot="5400000">
          <a:off x="5071765" y="1338558"/>
          <a:ext cx="7985263" cy="5384347"/>
        </a:xfrm>
        <a:prstGeom prst="rect">
          <a:avLst/>
        </a:prstGeom>
        <a:ln w="38100">
          <a:solidFill>
            <a:srgbClr val="FFC000"/>
          </a:solidFill>
        </a:ln>
      </xdr:spPr>
    </xdr:pic>
    <xdr:clientData/>
  </xdr:twoCellAnchor>
  <xdr:twoCellAnchor editAs="oneCell">
    <xdr:from>
      <xdr:col>15</xdr:col>
      <xdr:colOff>748397</xdr:colOff>
      <xdr:row>0</xdr:row>
      <xdr:rowOff>0</xdr:rowOff>
    </xdr:from>
    <xdr:to>
      <xdr:col>22</xdr:col>
      <xdr:colOff>421827</xdr:colOff>
      <xdr:row>44</xdr:row>
      <xdr:rowOff>81643</xdr:rowOff>
    </xdr:to>
    <xdr:pic>
      <xdr:nvPicPr>
        <xdr:cNvPr id="4" name="Imagen 3"/>
        <xdr:cNvPicPr>
          <a:picLocks noChangeAspect="1"/>
        </xdr:cNvPicPr>
      </xdr:nvPicPr>
      <xdr:blipFill rotWithShape="1">
        <a:blip xmlns:r="http://schemas.openxmlformats.org/officeDocument/2006/relationships" r:embed="rId3"/>
        <a:srcRect l="15925" t="15255" r="10886" b="7726"/>
        <a:stretch/>
      </xdr:blipFill>
      <xdr:spPr>
        <a:xfrm rot="16200000">
          <a:off x="10450290" y="1728107"/>
          <a:ext cx="8463643" cy="5007430"/>
        </a:xfrm>
        <a:prstGeom prst="rect">
          <a:avLst/>
        </a:prstGeom>
        <a:ln w="38100">
          <a:solidFill>
            <a:srgbClr val="FFC000"/>
          </a:solidFill>
        </a:ln>
      </xdr:spPr>
    </xdr:pic>
    <xdr:clientData/>
  </xdr:twoCellAnchor>
  <xdr:twoCellAnchor editAs="oneCell">
    <xdr:from>
      <xdr:col>6</xdr:col>
      <xdr:colOff>693965</xdr:colOff>
      <xdr:row>37</xdr:row>
      <xdr:rowOff>80243</xdr:rowOff>
    </xdr:from>
    <xdr:to>
      <xdr:col>15</xdr:col>
      <xdr:colOff>612323</xdr:colOff>
      <xdr:row>52</xdr:row>
      <xdr:rowOff>17439</xdr:rowOff>
    </xdr:to>
    <xdr:pic>
      <xdr:nvPicPr>
        <xdr:cNvPr id="5" name="Imagen 4">
          <a:extLst>
            <a:ext uri="{FF2B5EF4-FFF2-40B4-BE49-F238E27FC236}">
              <a16:creationId xmlns:a16="http://schemas.microsoft.com/office/drawing/2014/main" id="{5BE98DB2-AA96-4725-AEB2-723B6837A506}"/>
            </a:ext>
          </a:extLst>
        </xdr:cNvPr>
        <xdr:cNvPicPr>
          <a:picLocks noChangeAspect="1"/>
        </xdr:cNvPicPr>
      </xdr:nvPicPr>
      <xdr:blipFill rotWithShape="1">
        <a:blip xmlns:r="http://schemas.openxmlformats.org/officeDocument/2006/relationships" r:embed="rId4"/>
        <a:srcRect l="11357" t="26042" r="20195" b="23790"/>
        <a:stretch/>
      </xdr:blipFill>
      <xdr:spPr>
        <a:xfrm>
          <a:off x="5265965" y="7128743"/>
          <a:ext cx="6776358" cy="27946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H55"/>
  <sheetViews>
    <sheetView showGridLines="0" tabSelected="1" topLeftCell="A7" zoomScaleNormal="100" workbookViewId="0">
      <selection activeCell="B23" sqref="B23"/>
    </sheetView>
  </sheetViews>
  <sheetFormatPr baseColWidth="10" defaultRowHeight="16.5" x14ac:dyDescent="0.25"/>
  <cols>
    <col min="1" max="1" width="11.42578125" style="35"/>
    <col min="2" max="2" width="57.140625" style="35" customWidth="1"/>
    <col min="3" max="3" width="22.140625" style="35" bestFit="1" customWidth="1"/>
    <col min="4" max="4" width="20.42578125" style="35" bestFit="1" customWidth="1"/>
    <col min="5" max="5" width="21.42578125" style="35" customWidth="1"/>
    <col min="6" max="6" width="20.42578125" style="36" bestFit="1" customWidth="1"/>
    <col min="7" max="7" width="19.28515625" style="35" customWidth="1"/>
    <col min="8" max="8" width="27.140625" style="35" customWidth="1"/>
    <col min="9" max="16384" width="11.42578125" style="35"/>
  </cols>
  <sheetData>
    <row r="2" spans="2:8" x14ac:dyDescent="0.25">
      <c r="B2" s="94" t="s">
        <v>556</v>
      </c>
      <c r="C2" s="60"/>
    </row>
    <row r="3" spans="2:8" x14ac:dyDescent="0.25">
      <c r="B3" s="96" t="s">
        <v>557</v>
      </c>
    </row>
    <row r="4" spans="2:8" x14ac:dyDescent="0.3">
      <c r="B4" s="62"/>
      <c r="C4" s="32"/>
    </row>
    <row r="5" spans="2:8" x14ac:dyDescent="0.25">
      <c r="B5" s="97" t="s">
        <v>558</v>
      </c>
    </row>
    <row r="8" spans="2:8" x14ac:dyDescent="0.25">
      <c r="B8" s="7"/>
    </row>
    <row r="9" spans="2:8" x14ac:dyDescent="0.25">
      <c r="B9" s="102" t="s">
        <v>38</v>
      </c>
    </row>
    <row r="11" spans="2:8" x14ac:dyDescent="0.25">
      <c r="B11" s="37"/>
      <c r="C11" s="38"/>
    </row>
    <row r="12" spans="2:8" s="39" customFormat="1" ht="33.75" customHeight="1" x14ac:dyDescent="0.25">
      <c r="B12" s="104" t="s">
        <v>37</v>
      </c>
      <c r="C12" s="105" t="s">
        <v>39</v>
      </c>
      <c r="D12" s="105" t="s">
        <v>42</v>
      </c>
      <c r="E12" s="105" t="s">
        <v>41</v>
      </c>
      <c r="F12" s="105" t="s">
        <v>10</v>
      </c>
    </row>
    <row r="13" spans="2:8" x14ac:dyDescent="0.25">
      <c r="B13" s="44" t="s">
        <v>28</v>
      </c>
      <c r="C13" s="45">
        <f>75506135838*1.2519</f>
        <v>94526131455.592194</v>
      </c>
      <c r="D13" s="45">
        <v>24778652766</v>
      </c>
      <c r="E13" s="45">
        <v>0</v>
      </c>
      <c r="F13" s="45">
        <f>+SoportesAv68!I3</f>
        <v>1005259291355.1046</v>
      </c>
    </row>
    <row r="14" spans="2:8" x14ac:dyDescent="0.25">
      <c r="B14" s="44" t="s">
        <v>29</v>
      </c>
      <c r="C14" s="45">
        <v>109027771335</v>
      </c>
      <c r="D14" s="45">
        <f>(18317192*2437+8637248719)+8637248719*1.3766</f>
        <v>65166282209.575401</v>
      </c>
      <c r="E14" s="45">
        <v>0</v>
      </c>
      <c r="F14" s="45">
        <v>0</v>
      </c>
      <c r="H14" s="39"/>
    </row>
    <row r="15" spans="2:8" x14ac:dyDescent="0.25">
      <c r="B15" s="44"/>
      <c r="C15" s="45"/>
      <c r="D15" s="42"/>
      <c r="E15" s="43"/>
      <c r="F15" s="42"/>
      <c r="H15" s="39"/>
    </row>
    <row r="16" spans="2:8" x14ac:dyDescent="0.25">
      <c r="B16" s="40" t="s">
        <v>43</v>
      </c>
      <c r="C16" s="41">
        <f>+C14+C13</f>
        <v>203553902790.59219</v>
      </c>
      <c r="D16" s="41">
        <f>+D14+D13</f>
        <v>89944934975.575409</v>
      </c>
      <c r="E16" s="41">
        <f>+SoporteMedellín!B708</f>
        <v>151667678136</v>
      </c>
      <c r="F16" s="41">
        <f>+SoportesAv68!I11</f>
        <v>1316387042030.1045</v>
      </c>
      <c r="H16" s="39"/>
    </row>
    <row r="17" spans="2:8" x14ac:dyDescent="0.25">
      <c r="B17" s="40" t="s">
        <v>11</v>
      </c>
      <c r="C17" s="45">
        <v>8833571880</v>
      </c>
      <c r="D17" s="45">
        <v>1624570341</v>
      </c>
      <c r="E17" s="45">
        <f>+SoporteMedellín!B559</f>
        <v>13066828031</v>
      </c>
      <c r="F17" s="45">
        <f>+SoportesAv68!I29</f>
        <v>104955538861</v>
      </c>
      <c r="H17" s="39"/>
    </row>
    <row r="18" spans="2:8" x14ac:dyDescent="0.25">
      <c r="B18" s="40" t="s">
        <v>563</v>
      </c>
      <c r="C18" s="113">
        <v>0.5</v>
      </c>
      <c r="D18" s="114">
        <v>0.2</v>
      </c>
      <c r="E18" s="115">
        <v>0.2</v>
      </c>
      <c r="F18" s="115">
        <v>0.1</v>
      </c>
    </row>
    <row r="19" spans="2:8" ht="26.25" customHeight="1" x14ac:dyDescent="0.25">
      <c r="B19" s="75" t="s">
        <v>35</v>
      </c>
      <c r="C19" s="76">
        <f>+C17/C16</f>
        <v>4.3396720764856136E-2</v>
      </c>
      <c r="D19" s="76">
        <f>+D17/D16</f>
        <v>1.8061832402693413E-2</v>
      </c>
      <c r="E19" s="76">
        <f>+E17/E16</f>
        <v>8.6154335528780296E-2</v>
      </c>
      <c r="F19" s="76">
        <f>+F17/F16</f>
        <v>7.972999999995424E-2</v>
      </c>
    </row>
    <row r="20" spans="2:8" ht="31.5" customHeight="1" x14ac:dyDescent="0.25">
      <c r="B20" s="77" t="s">
        <v>40</v>
      </c>
      <c r="C20" s="78">
        <f>+C19*C18+D19*D18+E19*E18+F19*F18</f>
        <v>5.0514593968718241E-2</v>
      </c>
    </row>
    <row r="22" spans="2:8" x14ac:dyDescent="0.25">
      <c r="B22" s="112" t="s">
        <v>564</v>
      </c>
    </row>
    <row r="24" spans="2:8" x14ac:dyDescent="0.25">
      <c r="C24" s="46"/>
    </row>
    <row r="25" spans="2:8" x14ac:dyDescent="0.25">
      <c r="C25" s="46"/>
    </row>
    <row r="26" spans="2:8" x14ac:dyDescent="0.25">
      <c r="C26" s="46"/>
      <c r="D26" s="47"/>
      <c r="E26" s="47"/>
    </row>
    <row r="27" spans="2:8" x14ac:dyDescent="0.25">
      <c r="C27" s="46"/>
    </row>
    <row r="28" spans="2:8" x14ac:dyDescent="0.25">
      <c r="C28" s="46"/>
      <c r="D28" s="47"/>
      <c r="E28" s="47"/>
    </row>
    <row r="29" spans="2:8" x14ac:dyDescent="0.25">
      <c r="B29" s="37"/>
      <c r="C29" s="48"/>
    </row>
    <row r="30" spans="2:8" x14ac:dyDescent="0.25">
      <c r="B30" s="37"/>
      <c r="C30" s="46"/>
    </row>
    <row r="31" spans="2:8" x14ac:dyDescent="0.25">
      <c r="B31" s="37"/>
      <c r="C31" s="46"/>
    </row>
    <row r="32" spans="2:8" x14ac:dyDescent="0.25">
      <c r="C32" s="46"/>
    </row>
    <row r="33" spans="2:3" x14ac:dyDescent="0.25">
      <c r="C33" s="46"/>
    </row>
    <row r="34" spans="2:3" x14ac:dyDescent="0.25">
      <c r="C34" s="46"/>
    </row>
    <row r="35" spans="2:3" x14ac:dyDescent="0.25">
      <c r="C35" s="46"/>
    </row>
    <row r="36" spans="2:3" x14ac:dyDescent="0.25">
      <c r="C36" s="46"/>
    </row>
    <row r="37" spans="2:3" x14ac:dyDescent="0.25">
      <c r="C37" s="46"/>
    </row>
    <row r="38" spans="2:3" x14ac:dyDescent="0.25">
      <c r="C38" s="46"/>
    </row>
    <row r="41" spans="2:3" x14ac:dyDescent="0.25">
      <c r="B41" s="35" t="s">
        <v>13</v>
      </c>
    </row>
    <row r="42" spans="2:3" x14ac:dyDescent="0.25">
      <c r="B42" s="35" t="s">
        <v>14</v>
      </c>
    </row>
    <row r="43" spans="2:3" x14ac:dyDescent="0.25">
      <c r="B43" s="35" t="s">
        <v>15</v>
      </c>
    </row>
    <row r="44" spans="2:3" x14ac:dyDescent="0.25">
      <c r="B44" s="35" t="s">
        <v>16</v>
      </c>
    </row>
    <row r="45" spans="2:3" x14ac:dyDescent="0.25">
      <c r="B45" s="35" t="s">
        <v>17</v>
      </c>
    </row>
    <row r="46" spans="2:3" x14ac:dyDescent="0.25">
      <c r="B46" s="35" t="s">
        <v>18</v>
      </c>
    </row>
    <row r="47" spans="2:3" x14ac:dyDescent="0.25">
      <c r="B47" s="35" t="s">
        <v>19</v>
      </c>
    </row>
    <row r="48" spans="2:3" x14ac:dyDescent="0.25">
      <c r="B48" s="35" t="s">
        <v>20</v>
      </c>
    </row>
    <row r="49" spans="2:2" x14ac:dyDescent="0.25">
      <c r="B49" s="35" t="s">
        <v>21</v>
      </c>
    </row>
    <row r="50" spans="2:2" x14ac:dyDescent="0.25">
      <c r="B50" s="35" t="s">
        <v>22</v>
      </c>
    </row>
    <row r="51" spans="2:2" x14ac:dyDescent="0.25">
      <c r="B51" s="35" t="s">
        <v>23</v>
      </c>
    </row>
    <row r="52" spans="2:2" x14ac:dyDescent="0.25">
      <c r="B52" s="35" t="s">
        <v>24</v>
      </c>
    </row>
    <row r="53" spans="2:2" x14ac:dyDescent="0.25">
      <c r="B53" s="35" t="s">
        <v>25</v>
      </c>
    </row>
    <row r="54" spans="2:2" x14ac:dyDescent="0.25">
      <c r="B54" s="35" t="s">
        <v>26</v>
      </c>
    </row>
    <row r="55" spans="2:2" x14ac:dyDescent="0.25">
      <c r="B55" s="35" t="s">
        <v>27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H32"/>
  <sheetViews>
    <sheetView showGridLines="0" zoomScale="90" zoomScaleNormal="90" workbookViewId="0">
      <pane ySplit="11" topLeftCell="A12" activePane="bottomLeft" state="frozen"/>
      <selection pane="bottomLeft" activeCell="F18" sqref="F18:F19"/>
    </sheetView>
  </sheetViews>
  <sheetFormatPr baseColWidth="10" defaultRowHeight="16.5" x14ac:dyDescent="0.25"/>
  <cols>
    <col min="1" max="1" width="5.42578125" style="61" customWidth="1"/>
    <col min="2" max="2" width="52.28515625" style="62" customWidth="1"/>
    <col min="3" max="5" width="21.7109375" style="60" customWidth="1"/>
    <col min="6" max="6" width="12.5703125" style="61" customWidth="1"/>
    <col min="7" max="7" width="42.7109375" style="61" customWidth="1"/>
    <col min="8" max="16384" width="11.42578125" style="61"/>
  </cols>
  <sheetData>
    <row r="2" spans="2:8" x14ac:dyDescent="0.3">
      <c r="B2" s="95" t="s">
        <v>556</v>
      </c>
      <c r="D2" s="90"/>
      <c r="E2" s="32"/>
      <c r="F2" s="32"/>
      <c r="G2" s="32"/>
      <c r="H2" s="35"/>
    </row>
    <row r="3" spans="2:8" x14ac:dyDescent="0.3">
      <c r="C3" s="91" t="s">
        <v>557</v>
      </c>
      <c r="E3" s="32"/>
      <c r="F3" s="32"/>
      <c r="G3" s="32"/>
      <c r="H3" s="35"/>
    </row>
    <row r="4" spans="2:8" x14ac:dyDescent="0.3">
      <c r="C4" s="32"/>
      <c r="D4" s="90"/>
      <c r="E4" s="32"/>
      <c r="F4" s="32"/>
      <c r="G4" s="32"/>
      <c r="H4" s="35"/>
    </row>
    <row r="5" spans="2:8" x14ac:dyDescent="0.3">
      <c r="C5" s="92" t="s">
        <v>558</v>
      </c>
      <c r="E5" s="93"/>
      <c r="F5" s="32"/>
      <c r="G5" s="32"/>
      <c r="H5" s="35"/>
    </row>
    <row r="9" spans="2:8" x14ac:dyDescent="0.25">
      <c r="D9" s="103" t="s">
        <v>554</v>
      </c>
    </row>
    <row r="10" spans="2:8" x14ac:dyDescent="0.25">
      <c r="B10" s="82"/>
    </row>
    <row r="11" spans="2:8" ht="33" x14ac:dyDescent="0.25">
      <c r="B11" s="33" t="s">
        <v>37</v>
      </c>
      <c r="C11" s="34" t="s">
        <v>39</v>
      </c>
      <c r="D11" s="34" t="s">
        <v>42</v>
      </c>
      <c r="E11" s="34" t="s">
        <v>10</v>
      </c>
      <c r="F11" s="34" t="s">
        <v>560</v>
      </c>
      <c r="G11" s="34" t="s">
        <v>36</v>
      </c>
    </row>
    <row r="12" spans="2:8" ht="66" x14ac:dyDescent="0.25">
      <c r="B12" s="99" t="s">
        <v>559</v>
      </c>
      <c r="C12" s="100">
        <v>0.7</v>
      </c>
      <c r="D12" s="100">
        <v>0.15</v>
      </c>
      <c r="E12" s="100">
        <v>0.15</v>
      </c>
      <c r="F12" s="59"/>
      <c r="G12" s="101" t="s">
        <v>561</v>
      </c>
    </row>
    <row r="13" spans="2:8" x14ac:dyDescent="0.25">
      <c r="B13" s="63" t="s">
        <v>28</v>
      </c>
      <c r="C13" s="64">
        <v>94526131455.592194</v>
      </c>
      <c r="D13" s="64">
        <v>24778652766</v>
      </c>
      <c r="E13" s="64">
        <f>+SoportesAv68!I3</f>
        <v>1005259291355.1046</v>
      </c>
      <c r="F13" s="65"/>
      <c r="G13" s="65"/>
    </row>
    <row r="14" spans="2:8" x14ac:dyDescent="0.25">
      <c r="B14" s="66" t="s">
        <v>29</v>
      </c>
      <c r="C14" s="67">
        <v>109027771335</v>
      </c>
      <c r="D14" s="67">
        <v>65166282209.575401</v>
      </c>
      <c r="E14" s="67">
        <v>0</v>
      </c>
      <c r="F14" s="68"/>
      <c r="G14" s="68"/>
    </row>
    <row r="15" spans="2:8" ht="26.25" customHeight="1" x14ac:dyDescent="0.25">
      <c r="B15" s="83" t="s">
        <v>555</v>
      </c>
      <c r="C15" s="81">
        <v>0.25190000000000001</v>
      </c>
      <c r="D15" s="81">
        <v>0.37659999999999999</v>
      </c>
      <c r="E15" s="89">
        <f>+SoportesAv68!H5</f>
        <v>0.30000000000046617</v>
      </c>
      <c r="F15" s="59">
        <f>+C15*$C$12+D15*$D$12+E15*$E$12</f>
        <v>0.2778200000000699</v>
      </c>
      <c r="G15" s="88"/>
    </row>
    <row r="16" spans="2:8" ht="24.75" customHeight="1" x14ac:dyDescent="0.25">
      <c r="B16" s="84" t="s">
        <v>30</v>
      </c>
      <c r="C16" s="85">
        <v>203553902790.59201</v>
      </c>
      <c r="D16" s="85">
        <f>+Interventoria!D16</f>
        <v>89944934975.575409</v>
      </c>
      <c r="E16" s="85">
        <f>+SoportesAv68!I11</f>
        <v>1316387042030.1045</v>
      </c>
      <c r="F16" s="86"/>
      <c r="G16" s="87"/>
    </row>
    <row r="18" spans="2:7" x14ac:dyDescent="0.25">
      <c r="B18" s="79" t="s">
        <v>551</v>
      </c>
      <c r="C18" s="80">
        <v>3308200843</v>
      </c>
      <c r="D18" s="80">
        <f>+D19*$D$16</f>
        <v>899449349.75575411</v>
      </c>
      <c r="E18" s="80">
        <f>+SoportesAv68!I13+SoportesAv68!I21</f>
        <v>11847483378</v>
      </c>
      <c r="F18" s="108">
        <f>+C19*$C$12+D19*$D$12+E19*$E$12</f>
        <v>1.4226547235628568E-2</v>
      </c>
      <c r="G18" s="106"/>
    </row>
    <row r="19" spans="2:7" x14ac:dyDescent="0.25">
      <c r="B19" s="83" t="s">
        <v>12</v>
      </c>
      <c r="C19" s="81">
        <f>+C18/$C$16</f>
        <v>1.6252210336656345E-2</v>
      </c>
      <c r="D19" s="81">
        <v>0.01</v>
      </c>
      <c r="E19" s="81">
        <f>+E18/$E$16</f>
        <v>8.9999999997941796E-3</v>
      </c>
      <c r="F19" s="109">
        <f>+C19*$C$12+D19*$D$12+E19*$E$12</f>
        <v>1.4226547235628568E-2</v>
      </c>
      <c r="G19" s="107"/>
    </row>
    <row r="20" spans="2:7" x14ac:dyDescent="0.25">
      <c r="B20" s="79" t="s">
        <v>552</v>
      </c>
      <c r="C20" s="80">
        <v>825914894</v>
      </c>
      <c r="D20" s="80">
        <f>+D21*$D$16</f>
        <v>899449349.75575411</v>
      </c>
      <c r="E20" s="80">
        <f>+SoportesAv68!I15</f>
        <v>6581935210</v>
      </c>
      <c r="F20" s="108">
        <f>+C21*$C$12+D21*$D$12+E21*$E$12</f>
        <v>5.0902325765832951E-3</v>
      </c>
      <c r="G20" s="106"/>
    </row>
    <row r="21" spans="2:7" x14ac:dyDescent="0.25">
      <c r="B21" s="83" t="s">
        <v>12</v>
      </c>
      <c r="C21" s="81">
        <f>+C20/$C$16</f>
        <v>4.0574751094292092E-3</v>
      </c>
      <c r="D21" s="81">
        <v>0.01</v>
      </c>
      <c r="E21" s="81">
        <f>+E20/$E$16</f>
        <v>4.9999999998856549E-3</v>
      </c>
      <c r="F21" s="109">
        <f>+C21*$C$12+D21*$D$12+E21*$E$12</f>
        <v>5.0902325765832951E-3</v>
      </c>
      <c r="G21" s="107"/>
    </row>
    <row r="22" spans="2:7" x14ac:dyDescent="0.25">
      <c r="B22" s="79" t="s">
        <v>553</v>
      </c>
      <c r="C22" s="80">
        <v>412707623</v>
      </c>
      <c r="D22" s="80">
        <f>+D23*$D$16</f>
        <v>899449349.75575411</v>
      </c>
      <c r="E22" s="80">
        <f>+SoportesAv68!I17</f>
        <v>24353160278</v>
      </c>
      <c r="F22" s="108">
        <f>+C23*$C$12+D23*$D$12+E23*$E$12</f>
        <v>5.6942571704580898E-3</v>
      </c>
      <c r="G22" s="111" t="s">
        <v>44</v>
      </c>
    </row>
    <row r="23" spans="2:7" x14ac:dyDescent="0.25">
      <c r="B23" s="83" t="s">
        <v>12</v>
      </c>
      <c r="C23" s="81">
        <f>+C22/$C$16</f>
        <v>2.0275102434394337E-3</v>
      </c>
      <c r="D23" s="81">
        <v>0.01</v>
      </c>
      <c r="E23" s="81">
        <f>+E22/$E$16</f>
        <v>1.8500000000336577E-2</v>
      </c>
      <c r="F23" s="109">
        <f>+C23*$C$12+D23*$D$12+E23*$E$12</f>
        <v>5.6942571704580898E-3</v>
      </c>
      <c r="G23" s="110"/>
    </row>
    <row r="24" spans="2:7" ht="36.75" customHeight="1" x14ac:dyDescent="0.25">
      <c r="B24" s="79" t="s">
        <v>31</v>
      </c>
      <c r="C24" s="80">
        <v>37906754</v>
      </c>
      <c r="D24" s="80"/>
      <c r="E24" s="80"/>
      <c r="F24" s="108">
        <f>+AVERAGE(C25:E25)</f>
        <v>1.8622464850991794E-4</v>
      </c>
      <c r="G24" s="106"/>
    </row>
    <row r="25" spans="2:7" x14ac:dyDescent="0.25">
      <c r="B25" s="83" t="s">
        <v>12</v>
      </c>
      <c r="C25" s="81">
        <f>+C24/$C$16</f>
        <v>1.8622464850991794E-4</v>
      </c>
      <c r="D25" s="81"/>
      <c r="E25" s="81"/>
      <c r="F25" s="109"/>
      <c r="G25" s="107"/>
    </row>
    <row r="26" spans="2:7" x14ac:dyDescent="0.25">
      <c r="B26" s="79" t="s">
        <v>32</v>
      </c>
      <c r="C26" s="80">
        <v>1436397126</v>
      </c>
      <c r="D26" s="80"/>
      <c r="E26" s="80"/>
      <c r="F26" s="108">
        <f>+AVERAGE(C27:E27)</f>
        <v>7.0565933952035642E-3</v>
      </c>
      <c r="G26" s="106"/>
    </row>
    <row r="27" spans="2:7" x14ac:dyDescent="0.25">
      <c r="B27" s="83" t="s">
        <v>12</v>
      </c>
      <c r="C27" s="81">
        <f>+C26/$C$16</f>
        <v>7.0565933952035642E-3</v>
      </c>
      <c r="D27" s="81"/>
      <c r="E27" s="81"/>
      <c r="F27" s="109"/>
      <c r="G27" s="107"/>
    </row>
    <row r="28" spans="2:7" x14ac:dyDescent="0.25">
      <c r="B28" s="79" t="s">
        <v>33</v>
      </c>
      <c r="C28" s="80">
        <v>704045990</v>
      </c>
      <c r="D28" s="80"/>
      <c r="E28" s="80"/>
      <c r="F28" s="108">
        <f>+AVERAGE(C29:E29)</f>
        <v>3.4587693006519946E-3</v>
      </c>
      <c r="G28" s="106"/>
    </row>
    <row r="29" spans="2:7" x14ac:dyDescent="0.25">
      <c r="B29" s="83" t="s">
        <v>12</v>
      </c>
      <c r="C29" s="81">
        <f>+C28/$C$16</f>
        <v>3.4587693006519946E-3</v>
      </c>
      <c r="D29" s="81"/>
      <c r="E29" s="81"/>
      <c r="F29" s="109"/>
      <c r="G29" s="107"/>
    </row>
    <row r="30" spans="2:7" x14ac:dyDescent="0.25">
      <c r="B30" s="79" t="s">
        <v>34</v>
      </c>
      <c r="C30" s="80">
        <v>586042762</v>
      </c>
      <c r="D30" s="80"/>
      <c r="E30" s="80"/>
      <c r="F30" s="108">
        <f>+AVERAGE(C31:E31)</f>
        <v>2.8790544124466973E-3</v>
      </c>
      <c r="G30" s="106"/>
    </row>
    <row r="31" spans="2:7" x14ac:dyDescent="0.25">
      <c r="B31" s="83" t="s">
        <v>12</v>
      </c>
      <c r="C31" s="81">
        <f>+C30/$C$16</f>
        <v>2.8790544124466973E-3</v>
      </c>
      <c r="D31" s="81"/>
      <c r="E31" s="81"/>
      <c r="F31" s="109"/>
      <c r="G31" s="107"/>
    </row>
    <row r="32" spans="2:7" x14ac:dyDescent="0.25">
      <c r="F32" s="98"/>
    </row>
  </sheetData>
  <mergeCells count="14">
    <mergeCell ref="G30:G31"/>
    <mergeCell ref="F18:F19"/>
    <mergeCell ref="F20:F21"/>
    <mergeCell ref="F22:F23"/>
    <mergeCell ref="F24:F25"/>
    <mergeCell ref="F26:F27"/>
    <mergeCell ref="F28:F29"/>
    <mergeCell ref="F30:F31"/>
    <mergeCell ref="G22:G23"/>
    <mergeCell ref="G18:G19"/>
    <mergeCell ref="G20:G21"/>
    <mergeCell ref="G24:G25"/>
    <mergeCell ref="G26:G27"/>
    <mergeCell ref="G28:G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43"/>
  <sheetViews>
    <sheetView topLeftCell="A10" zoomScaleNormal="100" workbookViewId="0">
      <selection activeCell="K29" sqref="K29"/>
    </sheetView>
  </sheetViews>
  <sheetFormatPr baseColWidth="10" defaultRowHeight="15" x14ac:dyDescent="0.25"/>
  <cols>
    <col min="9" max="9" width="15" bestFit="1" customWidth="1"/>
  </cols>
  <sheetData>
    <row r="3" spans="1:11" x14ac:dyDescent="0.25">
      <c r="A3" s="10" t="s">
        <v>0</v>
      </c>
      <c r="B3" s="11"/>
      <c r="C3" s="12" t="s">
        <v>1</v>
      </c>
      <c r="D3" s="1"/>
      <c r="E3" s="1"/>
      <c r="F3" s="1"/>
      <c r="G3" s="1"/>
      <c r="H3" s="2"/>
      <c r="I3" s="13">
        <v>1005259291355.1046</v>
      </c>
    </row>
    <row r="4" spans="1:11" ht="6.95" customHeight="1" x14ac:dyDescent="0.25">
      <c r="A4" s="14"/>
      <c r="B4" s="15"/>
      <c r="C4" s="16"/>
      <c r="D4" s="16"/>
      <c r="E4" s="16"/>
      <c r="F4" s="17"/>
      <c r="G4" s="18"/>
      <c r="H4" s="15"/>
      <c r="I4" s="19"/>
    </row>
    <row r="5" spans="1:11" x14ac:dyDescent="0.25">
      <c r="A5" s="10" t="s">
        <v>45</v>
      </c>
      <c r="B5" s="11"/>
      <c r="C5" s="12" t="s">
        <v>46</v>
      </c>
      <c r="D5" s="12"/>
      <c r="E5" s="12"/>
      <c r="F5" s="12"/>
      <c r="G5" s="12"/>
      <c r="H5" s="2">
        <f>+I5/I3</f>
        <v>0.30000000000046617</v>
      </c>
      <c r="I5" s="13">
        <v>301577787407</v>
      </c>
    </row>
    <row r="6" spans="1:11" ht="6.95" customHeight="1" x14ac:dyDescent="0.25">
      <c r="A6" s="14"/>
      <c r="B6" s="15"/>
      <c r="C6" s="16"/>
      <c r="D6" s="16"/>
      <c r="E6" s="3"/>
      <c r="F6" s="17"/>
      <c r="G6" s="18"/>
      <c r="H6" s="15"/>
      <c r="I6" s="19"/>
    </row>
    <row r="7" spans="1:11" x14ac:dyDescent="0.25">
      <c r="A7" s="10" t="s">
        <v>47</v>
      </c>
      <c r="B7" s="11"/>
      <c r="C7" s="12" t="s">
        <v>48</v>
      </c>
      <c r="D7" s="1"/>
      <c r="E7" s="1"/>
      <c r="F7" s="1"/>
      <c r="G7" s="1"/>
      <c r="H7" s="2"/>
      <c r="I7" s="13">
        <v>1306837078762.1045</v>
      </c>
    </row>
    <row r="8" spans="1:11" ht="6.95" customHeight="1" x14ac:dyDescent="0.25">
      <c r="A8" s="14"/>
      <c r="B8" s="15"/>
      <c r="C8" s="16"/>
      <c r="D8" s="16"/>
      <c r="E8" s="16"/>
      <c r="F8" s="17"/>
      <c r="G8" s="18"/>
      <c r="H8" s="15"/>
      <c r="I8" s="19"/>
    </row>
    <row r="9" spans="1:11" x14ac:dyDescent="0.25">
      <c r="A9" s="10" t="s">
        <v>49</v>
      </c>
      <c r="B9" s="11"/>
      <c r="C9" s="12" t="s">
        <v>50</v>
      </c>
      <c r="D9" s="12"/>
      <c r="E9" s="12"/>
      <c r="F9" s="12"/>
      <c r="G9" s="12"/>
      <c r="H9" s="2">
        <v>9.5000000000000015E-3</v>
      </c>
      <c r="I9" s="13">
        <v>9549963268</v>
      </c>
    </row>
    <row r="10" spans="1:11" ht="6.95" customHeight="1" thickBot="1" x14ac:dyDescent="0.3">
      <c r="A10" s="14"/>
      <c r="B10" s="15"/>
      <c r="C10" s="16"/>
      <c r="D10" s="16"/>
      <c r="E10" s="16"/>
      <c r="F10" s="17"/>
      <c r="G10" s="18"/>
      <c r="H10" s="15"/>
      <c r="I10" s="19"/>
    </row>
    <row r="11" spans="1:11" ht="28.5" thickTop="1" thickBot="1" x14ac:dyDescent="0.3">
      <c r="A11" s="27" t="s">
        <v>51</v>
      </c>
      <c r="B11" s="28"/>
      <c r="C11" s="29" t="s">
        <v>52</v>
      </c>
      <c r="D11" s="29"/>
      <c r="E11" s="29"/>
      <c r="F11" s="29"/>
      <c r="G11" s="29"/>
      <c r="H11" s="30"/>
      <c r="I11" s="31">
        <v>1316387042030.1045</v>
      </c>
      <c r="K11" s="26"/>
    </row>
    <row r="12" spans="1:11" ht="6.95" customHeight="1" thickTop="1" thickBot="1" x14ac:dyDescent="0.3">
      <c r="A12" s="14"/>
      <c r="B12" s="15"/>
      <c r="C12" s="16"/>
      <c r="D12" s="16"/>
      <c r="E12" s="16"/>
      <c r="F12" s="17"/>
      <c r="G12" s="18"/>
      <c r="H12" s="15"/>
      <c r="I12" s="19"/>
    </row>
    <row r="13" spans="1:11" ht="15.75" thickBot="1" x14ac:dyDescent="0.3">
      <c r="A13" s="69" t="s">
        <v>2</v>
      </c>
      <c r="B13" s="70"/>
      <c r="C13" s="71" t="s">
        <v>3</v>
      </c>
      <c r="D13" s="71"/>
      <c r="E13" s="71"/>
      <c r="F13" s="71"/>
      <c r="G13" s="71"/>
      <c r="H13" s="72">
        <v>7.0000000000000001E-3</v>
      </c>
      <c r="I13" s="73">
        <v>9214709294</v>
      </c>
    </row>
    <row r="14" spans="1:11" ht="6.95" customHeight="1" thickBot="1" x14ac:dyDescent="0.3">
      <c r="A14" s="14"/>
      <c r="B14" s="15"/>
      <c r="C14" s="16"/>
      <c r="D14" s="16"/>
      <c r="E14" s="3"/>
      <c r="F14" s="17"/>
      <c r="G14" s="18"/>
      <c r="H14" s="15"/>
      <c r="I14" s="19"/>
    </row>
    <row r="15" spans="1:11" ht="15.75" thickBot="1" x14ac:dyDescent="0.3">
      <c r="A15" s="69" t="s">
        <v>4</v>
      </c>
      <c r="B15" s="70"/>
      <c r="C15" s="71" t="s">
        <v>5</v>
      </c>
      <c r="D15" s="74"/>
      <c r="E15" s="74"/>
      <c r="F15" s="74"/>
      <c r="G15" s="74"/>
      <c r="H15" s="72">
        <v>5.0000000000000001E-3</v>
      </c>
      <c r="I15" s="73">
        <v>6581935210</v>
      </c>
    </row>
    <row r="16" spans="1:11" ht="6.95" customHeight="1" thickBot="1" x14ac:dyDescent="0.3">
      <c r="A16" s="14"/>
      <c r="B16" s="15"/>
      <c r="C16" s="16"/>
      <c r="D16" s="16"/>
      <c r="E16" s="16"/>
      <c r="F16" s="17"/>
      <c r="G16" s="18"/>
      <c r="H16" s="15"/>
      <c r="I16" s="19"/>
    </row>
    <row r="17" spans="1:11" ht="27.75" thickBot="1" x14ac:dyDescent="0.3">
      <c r="A17" s="69" t="s">
        <v>6</v>
      </c>
      <c r="B17" s="70"/>
      <c r="C17" s="71" t="s">
        <v>7</v>
      </c>
      <c r="D17" s="71"/>
      <c r="E17" s="71"/>
      <c r="F17" s="71"/>
      <c r="G17" s="71"/>
      <c r="H17" s="72">
        <v>1.8499999999999999E-2</v>
      </c>
      <c r="I17" s="73">
        <v>24353160278</v>
      </c>
    </row>
    <row r="18" spans="1:11" ht="6.95" customHeight="1" x14ac:dyDescent="0.25">
      <c r="A18" s="14"/>
      <c r="B18" s="15"/>
      <c r="C18" s="16"/>
      <c r="D18" s="16"/>
      <c r="E18" s="16"/>
      <c r="F18" s="17"/>
      <c r="G18" s="18"/>
      <c r="H18" s="15"/>
      <c r="I18" s="19"/>
    </row>
    <row r="19" spans="1:11" ht="27" x14ac:dyDescent="0.25">
      <c r="A19" s="10" t="s">
        <v>53</v>
      </c>
      <c r="B19" s="11"/>
      <c r="C19" s="12" t="s">
        <v>54</v>
      </c>
      <c r="D19" s="1"/>
      <c r="E19" s="1"/>
      <c r="F19" s="1"/>
      <c r="G19" s="1"/>
      <c r="H19" s="2">
        <v>4.9700000000000001E-2</v>
      </c>
      <c r="I19" s="13">
        <v>65424435989</v>
      </c>
    </row>
    <row r="20" spans="1:11" ht="6.95" customHeight="1" thickBot="1" x14ac:dyDescent="0.3">
      <c r="A20" s="14"/>
      <c r="B20" s="15"/>
      <c r="C20" s="16"/>
      <c r="D20" s="16"/>
      <c r="E20" s="16"/>
      <c r="F20" s="17"/>
      <c r="G20" s="18"/>
      <c r="H20" s="15"/>
      <c r="I20" s="19"/>
    </row>
    <row r="21" spans="1:11" ht="15.75" thickBot="1" x14ac:dyDescent="0.3">
      <c r="A21" s="69" t="s">
        <v>8</v>
      </c>
      <c r="B21" s="70"/>
      <c r="C21" s="71" t="s">
        <v>9</v>
      </c>
      <c r="D21" s="71"/>
      <c r="E21" s="71"/>
      <c r="F21" s="71"/>
      <c r="G21" s="71"/>
      <c r="H21" s="72">
        <v>2E-3</v>
      </c>
      <c r="I21" s="73">
        <v>2632774084</v>
      </c>
    </row>
    <row r="22" spans="1:11" ht="6.95" customHeight="1" x14ac:dyDescent="0.25">
      <c r="A22" s="14"/>
      <c r="B22" s="15"/>
      <c r="C22" s="16"/>
      <c r="D22" s="16"/>
      <c r="E22" s="3"/>
      <c r="F22" s="17"/>
      <c r="G22" s="18"/>
      <c r="H22" s="15"/>
      <c r="I22" s="19"/>
    </row>
    <row r="23" spans="1:11" x14ac:dyDescent="0.25">
      <c r="A23" s="10" t="s">
        <v>55</v>
      </c>
      <c r="B23" s="11"/>
      <c r="C23" s="12" t="s">
        <v>56</v>
      </c>
      <c r="D23" s="1"/>
      <c r="E23" s="1"/>
      <c r="F23" s="1"/>
      <c r="G23" s="1"/>
      <c r="H23" s="2">
        <v>1.0999999999999999E-2</v>
      </c>
      <c r="I23" s="13">
        <v>14480257462</v>
      </c>
    </row>
    <row r="24" spans="1:11" ht="6.95" customHeight="1" x14ac:dyDescent="0.25">
      <c r="A24" s="14"/>
      <c r="B24" s="17"/>
      <c r="C24" s="16"/>
      <c r="D24" s="16"/>
      <c r="E24" s="16"/>
      <c r="F24" s="17"/>
      <c r="G24" s="18"/>
      <c r="H24" s="15"/>
      <c r="I24" s="19"/>
    </row>
    <row r="25" spans="1:11" x14ac:dyDescent="0.25">
      <c r="A25" s="10" t="s">
        <v>57</v>
      </c>
      <c r="B25" s="11"/>
      <c r="C25" s="12" t="s">
        <v>58</v>
      </c>
      <c r="D25" s="12"/>
      <c r="E25" s="12"/>
      <c r="F25" s="12"/>
      <c r="G25" s="12"/>
      <c r="H25" s="2">
        <v>4.58E-2</v>
      </c>
      <c r="I25" s="13">
        <v>60290526525</v>
      </c>
    </row>
    <row r="26" spans="1:11" ht="6.95" customHeight="1" x14ac:dyDescent="0.25">
      <c r="A26" s="14"/>
      <c r="B26" s="15"/>
      <c r="C26" s="16"/>
      <c r="D26" s="16"/>
      <c r="E26" s="16"/>
      <c r="F26" s="17"/>
      <c r="G26" s="18"/>
      <c r="H26" s="15"/>
      <c r="I26" s="19"/>
    </row>
    <row r="27" spans="1:11" ht="27" x14ac:dyDescent="0.25">
      <c r="A27" s="20">
        <v>1</v>
      </c>
      <c r="B27" s="21"/>
      <c r="C27" s="12" t="s">
        <v>59</v>
      </c>
      <c r="D27" s="1"/>
      <c r="E27" s="1"/>
      <c r="F27" s="1"/>
      <c r="G27" s="1"/>
      <c r="H27" s="2"/>
      <c r="I27" s="22">
        <v>1499364840872.1045</v>
      </c>
    </row>
    <row r="28" spans="1:11" ht="6.95" customHeight="1" thickBot="1" x14ac:dyDescent="0.3">
      <c r="A28" s="14"/>
      <c r="B28" s="15"/>
      <c r="C28" s="16"/>
      <c r="D28" s="16"/>
      <c r="E28" s="16"/>
      <c r="F28" s="17"/>
      <c r="G28" s="18"/>
      <c r="H28" s="15"/>
      <c r="I28" s="19"/>
    </row>
    <row r="29" spans="1:11" ht="28.5" thickTop="1" thickBot="1" x14ac:dyDescent="0.3">
      <c r="A29" s="27">
        <v>2</v>
      </c>
      <c r="B29" s="28"/>
      <c r="C29" s="29" t="s">
        <v>562</v>
      </c>
      <c r="D29" s="29"/>
      <c r="E29" s="29"/>
      <c r="F29" s="29"/>
      <c r="G29" s="29"/>
      <c r="H29" s="30">
        <f>+I29/I11</f>
        <v>7.972999999995424E-2</v>
      </c>
      <c r="I29" s="31">
        <v>104955538861</v>
      </c>
      <c r="K29" s="4"/>
    </row>
    <row r="30" spans="1:11" ht="6.95" customHeight="1" thickTop="1" x14ac:dyDescent="0.25">
      <c r="A30" s="14"/>
      <c r="B30" s="17"/>
      <c r="C30" s="16"/>
      <c r="D30" s="16"/>
      <c r="E30" s="3"/>
      <c r="F30" s="17"/>
      <c r="G30" s="18"/>
      <c r="H30" s="15"/>
      <c r="I30" s="19"/>
    </row>
    <row r="31" spans="1:11" x14ac:dyDescent="0.25">
      <c r="A31" s="10">
        <v>3</v>
      </c>
      <c r="B31" s="11"/>
      <c r="C31" s="12" t="s">
        <v>60</v>
      </c>
      <c r="D31" s="1"/>
      <c r="E31" s="1"/>
      <c r="F31" s="1"/>
      <c r="G31" s="1"/>
      <c r="H31" s="2">
        <v>1.2500000000000001E-2</v>
      </c>
      <c r="I31" s="13">
        <v>16454838025</v>
      </c>
    </row>
    <row r="32" spans="1:11" ht="6.95" customHeight="1" x14ac:dyDescent="0.25">
      <c r="A32" s="14"/>
      <c r="B32" s="17"/>
      <c r="C32" s="16"/>
      <c r="D32" s="16"/>
      <c r="E32" s="16"/>
      <c r="F32" s="17"/>
      <c r="G32" s="18"/>
      <c r="H32" s="23"/>
      <c r="I32" s="19"/>
    </row>
    <row r="33" spans="1:9" ht="27" x14ac:dyDescent="0.25">
      <c r="A33" s="10">
        <v>4</v>
      </c>
      <c r="B33" s="11"/>
      <c r="C33" s="12" t="s">
        <v>61</v>
      </c>
      <c r="D33" s="1"/>
      <c r="E33" s="1"/>
      <c r="F33" s="1"/>
      <c r="G33" s="1"/>
      <c r="H33" s="2">
        <v>0.14000000000000001</v>
      </c>
      <c r="I33" s="13">
        <v>2303677324</v>
      </c>
    </row>
    <row r="34" spans="1:9" ht="6.95" customHeight="1" x14ac:dyDescent="0.25">
      <c r="A34" s="14"/>
      <c r="B34" s="17"/>
      <c r="C34" s="16"/>
      <c r="D34" s="16"/>
      <c r="E34" s="3"/>
      <c r="F34" s="17"/>
      <c r="G34" s="18"/>
      <c r="H34" s="15"/>
      <c r="I34" s="19"/>
    </row>
    <row r="35" spans="1:9" x14ac:dyDescent="0.25">
      <c r="A35" s="10">
        <v>5</v>
      </c>
      <c r="B35" s="11"/>
      <c r="C35" s="12" t="s">
        <v>62</v>
      </c>
      <c r="D35" s="1"/>
      <c r="E35" s="1"/>
      <c r="F35" s="1"/>
      <c r="G35" s="1"/>
      <c r="H35" s="2"/>
      <c r="I35" s="13">
        <v>974972824214.16077</v>
      </c>
    </row>
    <row r="36" spans="1:9" ht="6.95" customHeight="1" x14ac:dyDescent="0.25">
      <c r="A36" s="14"/>
      <c r="B36" s="17"/>
      <c r="C36" s="16"/>
      <c r="D36" s="16"/>
      <c r="E36" s="16"/>
      <c r="F36" s="17"/>
      <c r="G36" s="18"/>
      <c r="H36" s="15"/>
      <c r="I36" s="19"/>
    </row>
    <row r="37" spans="1:9" ht="54" x14ac:dyDescent="0.25">
      <c r="A37" s="10">
        <v>6</v>
      </c>
      <c r="B37" s="24"/>
      <c r="C37" s="12" t="s">
        <v>63</v>
      </c>
      <c r="D37" s="12"/>
      <c r="E37" s="12"/>
      <c r="F37" s="12"/>
      <c r="G37" s="12"/>
      <c r="H37" s="2"/>
      <c r="I37" s="13">
        <v>2598051719296.2651</v>
      </c>
    </row>
    <row r="38" spans="1:9" ht="6.95" customHeight="1" x14ac:dyDescent="0.25">
      <c r="A38" s="6"/>
      <c r="B38" s="17"/>
      <c r="C38" s="16"/>
      <c r="D38" s="16"/>
      <c r="E38" s="3"/>
      <c r="F38" s="17"/>
      <c r="G38" s="18"/>
      <c r="H38" s="15"/>
      <c r="I38" s="19"/>
    </row>
    <row r="39" spans="1:9" x14ac:dyDescent="0.25">
      <c r="A39" s="10">
        <v>7</v>
      </c>
      <c r="B39" s="24"/>
      <c r="C39" s="12" t="s">
        <v>64</v>
      </c>
      <c r="D39" s="1"/>
      <c r="E39" s="1"/>
      <c r="F39" s="1"/>
      <c r="G39" s="1"/>
      <c r="H39" s="2">
        <v>0.14000000000000001</v>
      </c>
      <c r="I39" s="13">
        <v>363727240701</v>
      </c>
    </row>
    <row r="40" spans="1:9" ht="6.95" customHeight="1" x14ac:dyDescent="0.25">
      <c r="A40" s="6"/>
      <c r="C40" s="16"/>
      <c r="D40" s="16"/>
      <c r="E40" s="16"/>
      <c r="F40" s="17"/>
      <c r="G40" s="18"/>
      <c r="H40" s="15"/>
      <c r="I40" s="25"/>
    </row>
    <row r="41" spans="1:9" ht="27" x14ac:dyDescent="0.25">
      <c r="A41" s="10">
        <v>8</v>
      </c>
      <c r="B41" s="24"/>
      <c r="C41" s="12" t="s">
        <v>65</v>
      </c>
      <c r="D41" s="12"/>
      <c r="E41" s="12"/>
      <c r="F41" s="12"/>
      <c r="G41" s="12"/>
      <c r="H41" s="2"/>
      <c r="I41" s="13">
        <v>2961778959997.2651</v>
      </c>
    </row>
    <row r="42" spans="1:9" ht="6.95" customHeight="1" x14ac:dyDescent="0.25">
      <c r="A42" s="5"/>
      <c r="C42" s="16"/>
      <c r="D42" s="16"/>
      <c r="E42" s="16"/>
      <c r="F42" s="17"/>
      <c r="G42" s="18"/>
      <c r="I42" s="26"/>
    </row>
    <row r="43" spans="1:9" x14ac:dyDescent="0.25">
      <c r="A43" s="10">
        <v>9</v>
      </c>
      <c r="B43" s="11"/>
      <c r="C43" s="12" t="s">
        <v>66</v>
      </c>
      <c r="D43" s="1"/>
      <c r="E43" s="1"/>
      <c r="F43" s="1"/>
      <c r="G43" s="1"/>
      <c r="H43" s="2">
        <v>0.125</v>
      </c>
      <c r="I43" s="13">
        <v>164548380254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8"/>
  <sheetViews>
    <sheetView topLeftCell="A561" workbookViewId="0">
      <selection activeCell="B708" sqref="B708"/>
    </sheetView>
  </sheetViews>
  <sheetFormatPr baseColWidth="10" defaultRowHeight="15" x14ac:dyDescent="0.25"/>
  <cols>
    <col min="1" max="1" width="14.7109375" style="5" customWidth="1"/>
    <col min="2" max="2" width="20" style="50" customWidth="1"/>
    <col min="3" max="3" width="20" style="51" customWidth="1"/>
    <col min="4" max="4" width="56.85546875" customWidth="1"/>
    <col min="5" max="5" width="51" customWidth="1"/>
    <col min="6" max="6" width="17.28515625" bestFit="1" customWidth="1"/>
  </cols>
  <sheetData>
    <row r="1" spans="1:5" x14ac:dyDescent="0.25">
      <c r="A1" s="49">
        <v>43982</v>
      </c>
      <c r="B1" s="50">
        <v>1464069600</v>
      </c>
      <c r="D1" t="s">
        <v>67</v>
      </c>
      <c r="E1" t="s">
        <v>68</v>
      </c>
    </row>
    <row r="2" spans="1:5" x14ac:dyDescent="0.25">
      <c r="D2" t="s">
        <v>69</v>
      </c>
      <c r="E2" t="s">
        <v>70</v>
      </c>
    </row>
    <row r="3" spans="1:5" x14ac:dyDescent="0.25">
      <c r="A3" s="49">
        <v>43281</v>
      </c>
      <c r="B3" s="50">
        <v>3875453922</v>
      </c>
      <c r="D3" t="s">
        <v>71</v>
      </c>
      <c r="E3" t="s">
        <v>70</v>
      </c>
    </row>
    <row r="4" spans="1:5" x14ac:dyDescent="0.25">
      <c r="A4" s="5" t="s">
        <v>72</v>
      </c>
      <c r="B4" s="50">
        <v>2917843835</v>
      </c>
      <c r="D4" t="s">
        <v>73</v>
      </c>
      <c r="E4" t="s">
        <v>70</v>
      </c>
    </row>
    <row r="5" spans="1:5" x14ac:dyDescent="0.25">
      <c r="A5" s="5" t="s">
        <v>74</v>
      </c>
      <c r="B5" s="50">
        <v>3315263676</v>
      </c>
      <c r="D5" t="s">
        <v>75</v>
      </c>
      <c r="E5" t="s">
        <v>70</v>
      </c>
    </row>
    <row r="6" spans="1:5" x14ac:dyDescent="0.25">
      <c r="A6" s="49">
        <v>43373</v>
      </c>
      <c r="B6" s="50">
        <v>2248132624</v>
      </c>
      <c r="D6" t="s">
        <v>76</v>
      </c>
      <c r="E6" t="s">
        <v>70</v>
      </c>
    </row>
    <row r="7" spans="1:5" x14ac:dyDescent="0.25">
      <c r="A7" s="49">
        <v>43404</v>
      </c>
      <c r="B7" s="50">
        <v>2509243441</v>
      </c>
      <c r="D7" t="s">
        <v>77</v>
      </c>
      <c r="E7" t="s">
        <v>70</v>
      </c>
    </row>
    <row r="8" spans="1:5" x14ac:dyDescent="0.25">
      <c r="A8" s="49">
        <v>43434</v>
      </c>
      <c r="B8" s="50">
        <v>2209571877</v>
      </c>
      <c r="D8" t="s">
        <v>78</v>
      </c>
      <c r="E8" t="s">
        <v>70</v>
      </c>
    </row>
    <row r="9" spans="1:5" x14ac:dyDescent="0.25">
      <c r="A9" s="49">
        <v>43465</v>
      </c>
      <c r="B9" s="50">
        <v>2697538638</v>
      </c>
      <c r="D9" t="s">
        <v>79</v>
      </c>
      <c r="E9" t="s">
        <v>70</v>
      </c>
    </row>
    <row r="10" spans="1:5" x14ac:dyDescent="0.25">
      <c r="A10" s="49">
        <v>43524</v>
      </c>
      <c r="B10" s="50">
        <v>5104113240</v>
      </c>
      <c r="D10" t="s">
        <v>80</v>
      </c>
      <c r="E10" t="s">
        <v>70</v>
      </c>
    </row>
    <row r="11" spans="1:5" x14ac:dyDescent="0.25">
      <c r="A11" s="49">
        <v>43555</v>
      </c>
      <c r="B11" s="50">
        <v>364834454</v>
      </c>
      <c r="D11" t="s">
        <v>81</v>
      </c>
      <c r="E11" t="s">
        <v>70</v>
      </c>
    </row>
    <row r="12" spans="1:5" x14ac:dyDescent="0.25">
      <c r="A12" s="49">
        <v>43585</v>
      </c>
      <c r="B12" s="50">
        <v>2983224652</v>
      </c>
      <c r="D12" t="s">
        <v>82</v>
      </c>
      <c r="E12" t="s">
        <v>70</v>
      </c>
    </row>
    <row r="13" spans="1:5" x14ac:dyDescent="0.25">
      <c r="A13" s="49">
        <v>43646</v>
      </c>
      <c r="B13" s="50">
        <v>4021998901</v>
      </c>
      <c r="D13" t="s">
        <v>83</v>
      </c>
      <c r="E13" t="s">
        <v>70</v>
      </c>
    </row>
    <row r="14" spans="1:5" x14ac:dyDescent="0.25">
      <c r="A14" s="49">
        <v>43677</v>
      </c>
      <c r="B14" s="50">
        <v>709366426</v>
      </c>
      <c r="D14" t="s">
        <v>84</v>
      </c>
      <c r="E14" t="s">
        <v>70</v>
      </c>
    </row>
    <row r="15" spans="1:5" x14ac:dyDescent="0.25">
      <c r="A15" s="49">
        <v>43708</v>
      </c>
      <c r="B15" s="50">
        <v>979437257</v>
      </c>
      <c r="D15" t="s">
        <v>85</v>
      </c>
      <c r="E15" t="s">
        <v>70</v>
      </c>
    </row>
    <row r="16" spans="1:5" x14ac:dyDescent="0.25">
      <c r="A16" s="49">
        <v>43799</v>
      </c>
      <c r="B16" s="50">
        <v>760336031</v>
      </c>
      <c r="D16" t="s">
        <v>86</v>
      </c>
      <c r="E16" t="s">
        <v>70</v>
      </c>
    </row>
    <row r="17" spans="1:5" x14ac:dyDescent="0.25">
      <c r="E17" t="s">
        <v>70</v>
      </c>
    </row>
    <row r="18" spans="1:5" x14ac:dyDescent="0.25">
      <c r="A18" s="49">
        <v>43830</v>
      </c>
      <c r="B18" s="50">
        <v>619252274</v>
      </c>
      <c r="D18" t="s">
        <v>87</v>
      </c>
      <c r="E18" t="s">
        <v>70</v>
      </c>
    </row>
    <row r="19" spans="1:5" x14ac:dyDescent="0.25">
      <c r="A19" s="49">
        <v>43982</v>
      </c>
      <c r="B19" s="50" t="s">
        <v>88</v>
      </c>
      <c r="D19" t="s">
        <v>89</v>
      </c>
      <c r="E19" t="s">
        <v>70</v>
      </c>
    </row>
    <row r="20" spans="1:5" x14ac:dyDescent="0.25">
      <c r="A20" s="49">
        <v>42825</v>
      </c>
      <c r="B20" s="50">
        <v>6380000</v>
      </c>
      <c r="D20" t="s">
        <v>90</v>
      </c>
      <c r="E20" t="s">
        <v>91</v>
      </c>
    </row>
    <row r="21" spans="1:5" x14ac:dyDescent="0.25">
      <c r="A21" s="5" t="s">
        <v>92</v>
      </c>
      <c r="B21" s="50" t="s">
        <v>93</v>
      </c>
      <c r="D21" t="s">
        <v>94</v>
      </c>
      <c r="E21" t="s">
        <v>95</v>
      </c>
    </row>
    <row r="22" spans="1:5" x14ac:dyDescent="0.25">
      <c r="A22" s="5" t="s">
        <v>92</v>
      </c>
      <c r="B22" s="50" t="s">
        <v>93</v>
      </c>
      <c r="D22" t="s">
        <v>94</v>
      </c>
      <c r="E22" t="s">
        <v>95</v>
      </c>
    </row>
    <row r="23" spans="1:5" x14ac:dyDescent="0.25">
      <c r="A23" s="5" t="s">
        <v>92</v>
      </c>
      <c r="B23" s="50" t="s">
        <v>93</v>
      </c>
      <c r="D23" t="s">
        <v>94</v>
      </c>
      <c r="E23" t="s">
        <v>95</v>
      </c>
    </row>
    <row r="24" spans="1:5" x14ac:dyDescent="0.25">
      <c r="A24" s="5" t="s">
        <v>92</v>
      </c>
      <c r="B24" s="50" t="s">
        <v>93</v>
      </c>
      <c r="D24" t="s">
        <v>94</v>
      </c>
      <c r="E24" t="s">
        <v>95</v>
      </c>
    </row>
    <row r="25" spans="1:5" x14ac:dyDescent="0.25">
      <c r="A25" s="5" t="s">
        <v>92</v>
      </c>
      <c r="B25" s="50" t="s">
        <v>93</v>
      </c>
      <c r="D25" t="s">
        <v>94</v>
      </c>
      <c r="E25" t="s">
        <v>95</v>
      </c>
    </row>
    <row r="26" spans="1:5" x14ac:dyDescent="0.25">
      <c r="A26" s="5" t="s">
        <v>92</v>
      </c>
      <c r="B26" s="50" t="s">
        <v>93</v>
      </c>
      <c r="D26" t="s">
        <v>94</v>
      </c>
      <c r="E26" t="s">
        <v>95</v>
      </c>
    </row>
    <row r="27" spans="1:5" x14ac:dyDescent="0.25">
      <c r="A27" s="5" t="s">
        <v>92</v>
      </c>
      <c r="B27" s="50" t="s">
        <v>93</v>
      </c>
      <c r="D27" t="s">
        <v>94</v>
      </c>
      <c r="E27" t="s">
        <v>95</v>
      </c>
    </row>
    <row r="28" spans="1:5" x14ac:dyDescent="0.25">
      <c r="A28" s="5" t="s">
        <v>92</v>
      </c>
      <c r="B28" s="50" t="s">
        <v>93</v>
      </c>
      <c r="D28" t="s">
        <v>94</v>
      </c>
      <c r="E28" t="s">
        <v>95</v>
      </c>
    </row>
    <row r="29" spans="1:5" x14ac:dyDescent="0.25">
      <c r="A29" s="5" t="s">
        <v>92</v>
      </c>
      <c r="B29" s="50" t="s">
        <v>93</v>
      </c>
      <c r="D29" t="s">
        <v>94</v>
      </c>
      <c r="E29" t="s">
        <v>95</v>
      </c>
    </row>
    <row r="30" spans="1:5" x14ac:dyDescent="0.25">
      <c r="A30" s="5" t="s">
        <v>92</v>
      </c>
      <c r="B30" s="50" t="s">
        <v>93</v>
      </c>
      <c r="D30" t="s">
        <v>94</v>
      </c>
      <c r="E30" t="s">
        <v>95</v>
      </c>
    </row>
    <row r="31" spans="1:5" x14ac:dyDescent="0.25">
      <c r="A31" s="5" t="s">
        <v>92</v>
      </c>
      <c r="B31" s="50" t="s">
        <v>93</v>
      </c>
      <c r="D31" t="s">
        <v>94</v>
      </c>
      <c r="E31" t="s">
        <v>95</v>
      </c>
    </row>
    <row r="32" spans="1:5" x14ac:dyDescent="0.25">
      <c r="A32" s="5" t="s">
        <v>92</v>
      </c>
      <c r="B32" s="50" t="s">
        <v>93</v>
      </c>
      <c r="D32" t="s">
        <v>94</v>
      </c>
      <c r="E32" t="s">
        <v>95</v>
      </c>
    </row>
    <row r="33" spans="1:5" x14ac:dyDescent="0.25">
      <c r="A33" s="49">
        <v>42277</v>
      </c>
      <c r="B33" s="50">
        <v>23400000</v>
      </c>
      <c r="D33" t="s">
        <v>96</v>
      </c>
      <c r="E33" t="s">
        <v>97</v>
      </c>
    </row>
    <row r="34" spans="1:5" x14ac:dyDescent="0.25">
      <c r="A34" s="49">
        <v>42307</v>
      </c>
      <c r="B34" s="50">
        <v>19500000</v>
      </c>
      <c r="D34" t="s">
        <v>98</v>
      </c>
      <c r="E34" t="s">
        <v>97</v>
      </c>
    </row>
    <row r="35" spans="1:5" x14ac:dyDescent="0.25">
      <c r="A35" s="49">
        <v>42334</v>
      </c>
      <c r="B35" s="50">
        <v>90300000</v>
      </c>
      <c r="D35" t="s">
        <v>99</v>
      </c>
      <c r="E35" t="s">
        <v>97</v>
      </c>
    </row>
    <row r="36" spans="1:5" x14ac:dyDescent="0.25">
      <c r="A36" s="49">
        <v>42335</v>
      </c>
      <c r="B36" s="52">
        <v>50828010</v>
      </c>
      <c r="C36" s="51" t="s">
        <v>100</v>
      </c>
      <c r="D36" t="s">
        <v>101</v>
      </c>
      <c r="E36" t="s">
        <v>97</v>
      </c>
    </row>
    <row r="37" spans="1:5" x14ac:dyDescent="0.25">
      <c r="A37" s="49">
        <v>42368</v>
      </c>
      <c r="B37" s="50">
        <v>77131416</v>
      </c>
      <c r="D37" t="s">
        <v>102</v>
      </c>
      <c r="E37" t="s">
        <v>97</v>
      </c>
    </row>
    <row r="38" spans="1:5" x14ac:dyDescent="0.25">
      <c r="A38" s="49">
        <v>42368</v>
      </c>
      <c r="B38" s="50">
        <v>48065427</v>
      </c>
      <c r="C38" s="51" t="s">
        <v>100</v>
      </c>
      <c r="D38" t="s">
        <v>103</v>
      </c>
      <c r="E38" t="s">
        <v>97</v>
      </c>
    </row>
    <row r="39" spans="1:5" x14ac:dyDescent="0.25">
      <c r="A39" s="49">
        <v>42368</v>
      </c>
      <c r="B39" s="50">
        <v>48065427</v>
      </c>
      <c r="C39" s="51" t="s">
        <v>100</v>
      </c>
      <c r="D39" t="s">
        <v>104</v>
      </c>
      <c r="E39" t="s">
        <v>97</v>
      </c>
    </row>
    <row r="40" spans="1:5" x14ac:dyDescent="0.25">
      <c r="A40" s="49">
        <v>42368</v>
      </c>
      <c r="B40" s="50">
        <v>31200000</v>
      </c>
      <c r="D40" t="s">
        <v>105</v>
      </c>
      <c r="E40" t="s">
        <v>97</v>
      </c>
    </row>
    <row r="41" spans="1:5" x14ac:dyDescent="0.25">
      <c r="A41" s="49">
        <v>42368</v>
      </c>
      <c r="B41" s="50">
        <v>35902000</v>
      </c>
      <c r="D41" t="s">
        <v>106</v>
      </c>
      <c r="E41" t="s">
        <v>97</v>
      </c>
    </row>
    <row r="42" spans="1:5" x14ac:dyDescent="0.25">
      <c r="A42" s="49">
        <v>42368</v>
      </c>
      <c r="B42" s="50">
        <v>90300000</v>
      </c>
      <c r="D42" t="s">
        <v>107</v>
      </c>
      <c r="E42" t="s">
        <v>97</v>
      </c>
    </row>
    <row r="43" spans="1:5" x14ac:dyDescent="0.25">
      <c r="A43" s="49">
        <v>42429</v>
      </c>
      <c r="B43" s="50">
        <v>31200000</v>
      </c>
      <c r="D43" t="s">
        <v>108</v>
      </c>
      <c r="E43" t="s">
        <v>97</v>
      </c>
    </row>
    <row r="44" spans="1:5" x14ac:dyDescent="0.25">
      <c r="A44" s="49">
        <v>42460</v>
      </c>
      <c r="B44" s="50">
        <v>99799200</v>
      </c>
      <c r="D44" t="s">
        <v>109</v>
      </c>
      <c r="E44" t="s">
        <v>97</v>
      </c>
    </row>
    <row r="45" spans="1:5" x14ac:dyDescent="0.25">
      <c r="A45" s="49">
        <v>42489</v>
      </c>
      <c r="B45" s="50">
        <v>16880262</v>
      </c>
      <c r="D45" t="s">
        <v>110</v>
      </c>
      <c r="E45" t="s">
        <v>97</v>
      </c>
    </row>
    <row r="46" spans="1:5" x14ac:dyDescent="0.25">
      <c r="A46" s="49">
        <v>42489</v>
      </c>
      <c r="B46" s="50">
        <v>90300000</v>
      </c>
      <c r="D46" t="s">
        <v>111</v>
      </c>
      <c r="E46" t="s">
        <v>97</v>
      </c>
    </row>
    <row r="47" spans="1:5" x14ac:dyDescent="0.25">
      <c r="A47" s="49">
        <v>42489</v>
      </c>
      <c r="B47" s="50">
        <v>118598690</v>
      </c>
      <c r="D47" t="s">
        <v>112</v>
      </c>
      <c r="E47" t="s">
        <v>97</v>
      </c>
    </row>
    <row r="48" spans="1:5" x14ac:dyDescent="0.25">
      <c r="A48" s="49">
        <v>42489</v>
      </c>
      <c r="B48" s="50">
        <v>77131416</v>
      </c>
      <c r="D48" t="s">
        <v>113</v>
      </c>
      <c r="E48" t="s">
        <v>97</v>
      </c>
    </row>
    <row r="49" spans="1:5" x14ac:dyDescent="0.25">
      <c r="A49" s="49">
        <v>42489</v>
      </c>
      <c r="B49" s="50">
        <v>64087236</v>
      </c>
      <c r="C49" s="51" t="s">
        <v>100</v>
      </c>
      <c r="D49" t="s">
        <v>114</v>
      </c>
      <c r="E49" t="s">
        <v>97</v>
      </c>
    </row>
    <row r="50" spans="1:5" x14ac:dyDescent="0.25">
      <c r="A50" s="49">
        <v>42521</v>
      </c>
      <c r="B50" s="50">
        <v>46800000</v>
      </c>
      <c r="D50" t="s">
        <v>115</v>
      </c>
      <c r="E50" t="s">
        <v>97</v>
      </c>
    </row>
    <row r="51" spans="1:5" x14ac:dyDescent="0.25">
      <c r="A51" s="49">
        <v>42521</v>
      </c>
      <c r="B51" s="50">
        <v>3900000</v>
      </c>
      <c r="D51" t="s">
        <v>116</v>
      </c>
      <c r="E51" t="s">
        <v>97</v>
      </c>
    </row>
    <row r="52" spans="1:5" x14ac:dyDescent="0.25">
      <c r="A52" s="49">
        <v>42551</v>
      </c>
      <c r="B52" s="50">
        <v>36805524</v>
      </c>
      <c r="C52" s="51" t="s">
        <v>100</v>
      </c>
      <c r="D52" t="s">
        <v>117</v>
      </c>
      <c r="E52" t="s">
        <v>97</v>
      </c>
    </row>
    <row r="53" spans="1:5" x14ac:dyDescent="0.25">
      <c r="A53" s="49">
        <v>42551</v>
      </c>
      <c r="B53" s="50">
        <v>25056000</v>
      </c>
      <c r="D53" t="s">
        <v>118</v>
      </c>
      <c r="E53" t="s">
        <v>97</v>
      </c>
    </row>
    <row r="54" spans="1:5" x14ac:dyDescent="0.25">
      <c r="A54" s="49">
        <v>42613</v>
      </c>
      <c r="B54" s="50">
        <v>298079470</v>
      </c>
      <c r="D54" t="s">
        <v>119</v>
      </c>
      <c r="E54" t="s">
        <v>97</v>
      </c>
    </row>
    <row r="55" spans="1:5" x14ac:dyDescent="0.25">
      <c r="A55" s="49">
        <v>42613</v>
      </c>
      <c r="B55" s="50">
        <v>99799200</v>
      </c>
      <c r="D55" t="s">
        <v>120</v>
      </c>
      <c r="E55" t="s">
        <v>97</v>
      </c>
    </row>
    <row r="56" spans="1:5" x14ac:dyDescent="0.25">
      <c r="A56" s="49">
        <v>42613</v>
      </c>
      <c r="B56" s="50">
        <v>25320393</v>
      </c>
      <c r="D56" t="s">
        <v>121</v>
      </c>
      <c r="E56" t="s">
        <v>97</v>
      </c>
    </row>
    <row r="57" spans="1:5" x14ac:dyDescent="0.25">
      <c r="A57" s="49">
        <v>42674</v>
      </c>
      <c r="B57" s="50">
        <v>30099998</v>
      </c>
      <c r="D57" t="s">
        <v>122</v>
      </c>
      <c r="E57" t="s">
        <v>97</v>
      </c>
    </row>
    <row r="58" spans="1:5" x14ac:dyDescent="0.25">
      <c r="A58" s="49">
        <v>42674</v>
      </c>
      <c r="B58" s="50">
        <v>77131416</v>
      </c>
      <c r="D58" t="s">
        <v>123</v>
      </c>
      <c r="E58" t="s">
        <v>97</v>
      </c>
    </row>
    <row r="59" spans="1:5" x14ac:dyDescent="0.25">
      <c r="A59" s="49">
        <v>42674</v>
      </c>
      <c r="B59" s="50">
        <v>2249707</v>
      </c>
      <c r="D59" t="s">
        <v>124</v>
      </c>
      <c r="E59" t="s">
        <v>97</v>
      </c>
    </row>
    <row r="60" spans="1:5" x14ac:dyDescent="0.25">
      <c r="A60" s="49">
        <v>42674</v>
      </c>
      <c r="B60" s="50">
        <v>133065600</v>
      </c>
      <c r="D60" t="s">
        <v>125</v>
      </c>
      <c r="E60" t="s">
        <v>97</v>
      </c>
    </row>
    <row r="61" spans="1:5" x14ac:dyDescent="0.25">
      <c r="A61" s="49">
        <v>42674</v>
      </c>
      <c r="B61" s="50">
        <v>45795728</v>
      </c>
      <c r="D61" t="s">
        <v>126</v>
      </c>
      <c r="E61" t="s">
        <v>97</v>
      </c>
    </row>
    <row r="62" spans="1:5" x14ac:dyDescent="0.25">
      <c r="A62" s="49">
        <v>42733</v>
      </c>
      <c r="B62" s="50">
        <v>86062361</v>
      </c>
      <c r="D62" t="s">
        <v>127</v>
      </c>
      <c r="E62" t="s">
        <v>97</v>
      </c>
    </row>
    <row r="63" spans="1:5" x14ac:dyDescent="0.25">
      <c r="A63" s="49">
        <v>42733</v>
      </c>
      <c r="B63" s="50">
        <v>77131416</v>
      </c>
      <c r="D63" t="s">
        <v>128</v>
      </c>
      <c r="E63" t="s">
        <v>97</v>
      </c>
    </row>
    <row r="64" spans="1:5" x14ac:dyDescent="0.25">
      <c r="A64" s="49">
        <v>42766</v>
      </c>
      <c r="B64" s="50">
        <v>220518616</v>
      </c>
      <c r="D64" t="s">
        <v>129</v>
      </c>
      <c r="E64" t="s">
        <v>97</v>
      </c>
    </row>
    <row r="65" spans="1:5" x14ac:dyDescent="0.25">
      <c r="A65" s="49">
        <v>42794</v>
      </c>
      <c r="B65" s="50">
        <v>84705882</v>
      </c>
      <c r="D65" t="s">
        <v>130</v>
      </c>
      <c r="E65" t="s">
        <v>97</v>
      </c>
    </row>
    <row r="66" spans="1:5" x14ac:dyDescent="0.25">
      <c r="A66" s="49">
        <v>42794</v>
      </c>
      <c r="B66" s="50">
        <v>758999</v>
      </c>
      <c r="D66" t="s">
        <v>131</v>
      </c>
      <c r="E66" t="s">
        <v>97</v>
      </c>
    </row>
    <row r="67" spans="1:5" x14ac:dyDescent="0.25">
      <c r="A67" s="49">
        <v>42855</v>
      </c>
      <c r="B67" s="50">
        <v>425892418</v>
      </c>
      <c r="D67" t="s">
        <v>132</v>
      </c>
      <c r="E67" t="s">
        <v>97</v>
      </c>
    </row>
    <row r="68" spans="1:5" x14ac:dyDescent="0.25">
      <c r="A68" s="49">
        <v>42855</v>
      </c>
      <c r="B68" s="50">
        <v>5000000</v>
      </c>
      <c r="D68" t="s">
        <v>133</v>
      </c>
      <c r="E68" t="s">
        <v>97</v>
      </c>
    </row>
    <row r="69" spans="1:5" x14ac:dyDescent="0.25">
      <c r="A69" s="49">
        <v>42886</v>
      </c>
      <c r="B69" s="50">
        <v>120473039</v>
      </c>
      <c r="D69" t="s">
        <v>134</v>
      </c>
      <c r="E69" t="s">
        <v>97</v>
      </c>
    </row>
    <row r="70" spans="1:5" x14ac:dyDescent="0.25">
      <c r="A70" s="49">
        <v>43464</v>
      </c>
      <c r="B70" s="50">
        <v>106473104</v>
      </c>
      <c r="D70" t="s">
        <v>135</v>
      </c>
      <c r="E70" t="s">
        <v>97</v>
      </c>
    </row>
    <row r="71" spans="1:5" x14ac:dyDescent="0.25">
      <c r="A71" s="49">
        <v>43098</v>
      </c>
      <c r="B71" s="50">
        <v>39777261</v>
      </c>
      <c r="D71" t="s">
        <v>136</v>
      </c>
      <c r="E71" t="s">
        <v>137</v>
      </c>
    </row>
    <row r="72" spans="1:5" x14ac:dyDescent="0.25">
      <c r="A72" s="49">
        <v>43220</v>
      </c>
      <c r="B72" s="50">
        <v>9285000</v>
      </c>
      <c r="D72" t="s">
        <v>138</v>
      </c>
      <c r="E72" t="s">
        <v>137</v>
      </c>
    </row>
    <row r="73" spans="1:5" x14ac:dyDescent="0.25">
      <c r="A73" s="49">
        <v>43220</v>
      </c>
      <c r="B73" s="50">
        <v>12539625</v>
      </c>
      <c r="D73" t="s">
        <v>139</v>
      </c>
      <c r="E73" t="s">
        <v>137</v>
      </c>
    </row>
    <row r="74" spans="1:5" x14ac:dyDescent="0.25">
      <c r="A74" s="49">
        <v>43220</v>
      </c>
      <c r="B74" s="50">
        <v>39777261</v>
      </c>
      <c r="D74" t="s">
        <v>140</v>
      </c>
      <c r="E74" t="s">
        <v>137</v>
      </c>
    </row>
    <row r="75" spans="1:5" x14ac:dyDescent="0.25">
      <c r="A75" s="49">
        <v>43251</v>
      </c>
      <c r="B75" s="50">
        <v>29259125</v>
      </c>
      <c r="D75" t="s">
        <v>141</v>
      </c>
      <c r="E75" t="s">
        <v>137</v>
      </c>
    </row>
    <row r="76" spans="1:5" x14ac:dyDescent="0.25">
      <c r="A76" s="5" t="s">
        <v>72</v>
      </c>
      <c r="B76" s="50">
        <v>21665000</v>
      </c>
      <c r="D76" t="s">
        <v>142</v>
      </c>
      <c r="E76" t="s">
        <v>137</v>
      </c>
    </row>
    <row r="77" spans="1:5" x14ac:dyDescent="0.25">
      <c r="A77" s="5" t="s">
        <v>74</v>
      </c>
      <c r="B77" s="50">
        <v>67768667</v>
      </c>
      <c r="D77" t="s">
        <v>143</v>
      </c>
      <c r="E77" t="s">
        <v>137</v>
      </c>
    </row>
    <row r="78" spans="1:5" x14ac:dyDescent="0.25">
      <c r="A78" s="49">
        <v>43858</v>
      </c>
      <c r="B78" s="50">
        <v>7311360</v>
      </c>
      <c r="D78" t="s">
        <v>144</v>
      </c>
      <c r="E78" t="s">
        <v>145</v>
      </c>
    </row>
    <row r="79" spans="1:5" x14ac:dyDescent="0.25">
      <c r="A79" s="49">
        <v>43920</v>
      </c>
      <c r="B79" s="50">
        <v>4413555</v>
      </c>
      <c r="D79" t="s">
        <v>146</v>
      </c>
      <c r="E79" t="s">
        <v>145</v>
      </c>
    </row>
    <row r="80" spans="1:5" x14ac:dyDescent="0.25">
      <c r="A80" s="49">
        <v>44012</v>
      </c>
      <c r="B80" s="50" t="s">
        <v>147</v>
      </c>
      <c r="D80" t="s">
        <v>148</v>
      </c>
      <c r="E80" t="s">
        <v>145</v>
      </c>
    </row>
    <row r="81" spans="1:5" x14ac:dyDescent="0.25">
      <c r="A81" s="49">
        <v>43616</v>
      </c>
      <c r="B81" s="50">
        <v>40557158</v>
      </c>
      <c r="C81" s="51" t="s">
        <v>149</v>
      </c>
      <c r="D81" t="s">
        <v>150</v>
      </c>
      <c r="E81" t="s">
        <v>151</v>
      </c>
    </row>
    <row r="82" spans="1:5" x14ac:dyDescent="0.25">
      <c r="A82" s="49">
        <v>43616</v>
      </c>
      <c r="B82" s="50">
        <v>40557158</v>
      </c>
      <c r="C82" s="51" t="s">
        <v>149</v>
      </c>
      <c r="D82" t="s">
        <v>152</v>
      </c>
      <c r="E82" t="s">
        <v>151</v>
      </c>
    </row>
    <row r="83" spans="1:5" x14ac:dyDescent="0.25">
      <c r="A83" s="49">
        <v>43677</v>
      </c>
      <c r="B83" s="50">
        <v>40557158</v>
      </c>
      <c r="C83" s="51" t="s">
        <v>149</v>
      </c>
      <c r="D83" t="s">
        <v>153</v>
      </c>
      <c r="E83" t="s">
        <v>151</v>
      </c>
    </row>
    <row r="84" spans="1:5" x14ac:dyDescent="0.25">
      <c r="A84" s="49">
        <v>43677</v>
      </c>
      <c r="B84" s="50">
        <v>40557158</v>
      </c>
      <c r="C84" s="51" t="s">
        <v>149</v>
      </c>
      <c r="D84" t="s">
        <v>154</v>
      </c>
      <c r="E84" t="s">
        <v>151</v>
      </c>
    </row>
    <row r="85" spans="1:5" x14ac:dyDescent="0.25">
      <c r="A85" s="49">
        <v>43707</v>
      </c>
      <c r="B85" s="50">
        <v>40557158</v>
      </c>
      <c r="C85" s="51" t="s">
        <v>149</v>
      </c>
      <c r="D85" t="s">
        <v>155</v>
      </c>
      <c r="E85" t="s">
        <v>151</v>
      </c>
    </row>
    <row r="86" spans="1:5" x14ac:dyDescent="0.25">
      <c r="A86" s="49">
        <v>43707</v>
      </c>
      <c r="B86" s="50">
        <v>40557158</v>
      </c>
      <c r="C86" s="51" t="s">
        <v>149</v>
      </c>
      <c r="D86" t="s">
        <v>156</v>
      </c>
      <c r="E86" t="s">
        <v>151</v>
      </c>
    </row>
    <row r="87" spans="1:5" x14ac:dyDescent="0.25">
      <c r="A87" s="49">
        <v>43769</v>
      </c>
      <c r="B87" s="50">
        <v>40557157</v>
      </c>
      <c r="C87" s="51" t="s">
        <v>149</v>
      </c>
      <c r="D87" t="s">
        <v>157</v>
      </c>
      <c r="E87" t="s">
        <v>151</v>
      </c>
    </row>
    <row r="88" spans="1:5" x14ac:dyDescent="0.25">
      <c r="A88" s="49">
        <v>43769</v>
      </c>
      <c r="B88" s="50">
        <v>40557158</v>
      </c>
      <c r="C88" s="51" t="s">
        <v>149</v>
      </c>
      <c r="D88" t="s">
        <v>158</v>
      </c>
      <c r="E88" t="s">
        <v>151</v>
      </c>
    </row>
    <row r="89" spans="1:5" x14ac:dyDescent="0.25">
      <c r="A89" s="49">
        <v>42916</v>
      </c>
      <c r="B89" s="50">
        <v>319224</v>
      </c>
      <c r="D89" t="s">
        <v>159</v>
      </c>
      <c r="E89" t="s">
        <v>160</v>
      </c>
    </row>
    <row r="90" spans="1:5" x14ac:dyDescent="0.25">
      <c r="A90" s="49">
        <v>42947</v>
      </c>
      <c r="B90" s="50">
        <v>181969</v>
      </c>
      <c r="D90" t="s">
        <v>161</v>
      </c>
      <c r="E90" t="s">
        <v>160</v>
      </c>
    </row>
    <row r="91" spans="1:5" x14ac:dyDescent="0.25">
      <c r="A91" s="49">
        <v>43008</v>
      </c>
      <c r="B91" s="50">
        <v>199951</v>
      </c>
      <c r="D91" t="s">
        <v>162</v>
      </c>
      <c r="E91" t="s">
        <v>160</v>
      </c>
    </row>
    <row r="92" spans="1:5" x14ac:dyDescent="0.25">
      <c r="A92" s="49">
        <v>43039</v>
      </c>
      <c r="B92" s="50">
        <v>48485</v>
      </c>
      <c r="D92" t="s">
        <v>163</v>
      </c>
      <c r="E92" t="s">
        <v>160</v>
      </c>
    </row>
    <row r="93" spans="1:5" x14ac:dyDescent="0.25">
      <c r="A93" s="49">
        <v>43069</v>
      </c>
      <c r="B93" s="50">
        <v>8773</v>
      </c>
      <c r="D93" t="s">
        <v>164</v>
      </c>
      <c r="E93" t="s">
        <v>160</v>
      </c>
    </row>
    <row r="94" spans="1:5" x14ac:dyDescent="0.25">
      <c r="A94" s="49">
        <v>43098</v>
      </c>
      <c r="B94" s="50">
        <v>8643</v>
      </c>
      <c r="D94" t="s">
        <v>165</v>
      </c>
      <c r="E94" t="s">
        <v>160</v>
      </c>
    </row>
    <row r="95" spans="1:5" x14ac:dyDescent="0.25">
      <c r="A95" s="49">
        <v>43220</v>
      </c>
      <c r="B95" s="50">
        <v>2842641</v>
      </c>
      <c r="D95" t="s">
        <v>166</v>
      </c>
      <c r="E95" t="s">
        <v>160</v>
      </c>
    </row>
    <row r="96" spans="1:5" x14ac:dyDescent="0.25">
      <c r="A96" s="49">
        <v>43251</v>
      </c>
      <c r="B96" s="50">
        <v>566</v>
      </c>
      <c r="D96" t="s">
        <v>167</v>
      </c>
      <c r="E96" t="s">
        <v>160</v>
      </c>
    </row>
    <row r="97" spans="1:5" x14ac:dyDescent="0.25">
      <c r="A97" s="49">
        <v>43281</v>
      </c>
      <c r="B97" s="50">
        <v>849</v>
      </c>
      <c r="D97" t="s">
        <v>168</v>
      </c>
      <c r="E97" t="s">
        <v>160</v>
      </c>
    </row>
    <row r="98" spans="1:5" x14ac:dyDescent="0.25">
      <c r="A98" s="5" t="s">
        <v>74</v>
      </c>
      <c r="B98" s="50">
        <v>24055</v>
      </c>
      <c r="D98" t="s">
        <v>169</v>
      </c>
      <c r="E98" t="s">
        <v>160</v>
      </c>
    </row>
    <row r="99" spans="1:5" x14ac:dyDescent="0.25">
      <c r="A99" s="49">
        <v>43373</v>
      </c>
      <c r="B99" s="50">
        <v>9492</v>
      </c>
      <c r="D99" t="s">
        <v>170</v>
      </c>
      <c r="E99" t="s">
        <v>160</v>
      </c>
    </row>
    <row r="100" spans="1:5" x14ac:dyDescent="0.25">
      <c r="A100" s="49">
        <v>42307</v>
      </c>
      <c r="B100" s="50">
        <v>8055</v>
      </c>
      <c r="D100" t="s">
        <v>171</v>
      </c>
      <c r="E100" t="s">
        <v>172</v>
      </c>
    </row>
    <row r="101" spans="1:5" x14ac:dyDescent="0.25">
      <c r="A101" s="49">
        <v>43707</v>
      </c>
      <c r="B101" s="50">
        <v>3915457</v>
      </c>
      <c r="C101" s="51" t="s">
        <v>173</v>
      </c>
      <c r="D101" t="s">
        <v>174</v>
      </c>
      <c r="E101" t="s">
        <v>175</v>
      </c>
    </row>
    <row r="102" spans="1:5" x14ac:dyDescent="0.25">
      <c r="A102" s="49">
        <v>43769</v>
      </c>
      <c r="B102" s="50">
        <v>2267887</v>
      </c>
      <c r="C102" s="51" t="s">
        <v>173</v>
      </c>
      <c r="D102" t="s">
        <v>176</v>
      </c>
      <c r="E102" t="s">
        <v>175</v>
      </c>
    </row>
    <row r="103" spans="1:5" x14ac:dyDescent="0.25">
      <c r="A103" s="49">
        <v>43799</v>
      </c>
      <c r="B103" s="50">
        <v>43569293</v>
      </c>
      <c r="C103" s="51" t="s">
        <v>173</v>
      </c>
      <c r="D103" t="s">
        <v>177</v>
      </c>
      <c r="E103" t="s">
        <v>175</v>
      </c>
    </row>
    <row r="104" spans="1:5" x14ac:dyDescent="0.25">
      <c r="A104" s="49">
        <v>43830</v>
      </c>
      <c r="B104" s="50">
        <v>7854</v>
      </c>
      <c r="C104" s="51" t="s">
        <v>173</v>
      </c>
      <c r="D104" t="s">
        <v>178</v>
      </c>
      <c r="E104" t="s">
        <v>175</v>
      </c>
    </row>
    <row r="105" spans="1:5" x14ac:dyDescent="0.25">
      <c r="A105" s="49">
        <v>43830</v>
      </c>
      <c r="B105" s="50">
        <v>1350650</v>
      </c>
      <c r="C105" s="51" t="s">
        <v>173</v>
      </c>
      <c r="D105" t="s">
        <v>179</v>
      </c>
      <c r="E105" t="s">
        <v>175</v>
      </c>
    </row>
    <row r="106" spans="1:5" x14ac:dyDescent="0.25">
      <c r="A106" s="49">
        <v>43830</v>
      </c>
      <c r="B106" s="50">
        <v>169</v>
      </c>
      <c r="C106" s="51" t="s">
        <v>173</v>
      </c>
      <c r="D106" t="s">
        <v>180</v>
      </c>
      <c r="E106" t="s">
        <v>175</v>
      </c>
    </row>
    <row r="107" spans="1:5" x14ac:dyDescent="0.25">
      <c r="A107" s="49">
        <v>43830</v>
      </c>
      <c r="B107" s="50">
        <v>77826</v>
      </c>
      <c r="C107" s="51" t="s">
        <v>173</v>
      </c>
      <c r="D107" t="s">
        <v>181</v>
      </c>
      <c r="E107" t="s">
        <v>175</v>
      </c>
    </row>
    <row r="108" spans="1:5" x14ac:dyDescent="0.25">
      <c r="A108" s="49">
        <v>43858</v>
      </c>
      <c r="B108" s="50">
        <v>9395050</v>
      </c>
      <c r="C108" s="51" t="s">
        <v>173</v>
      </c>
      <c r="D108" t="s">
        <v>182</v>
      </c>
      <c r="E108" t="s">
        <v>175</v>
      </c>
    </row>
    <row r="109" spans="1:5" x14ac:dyDescent="0.25">
      <c r="A109" s="49">
        <v>43858</v>
      </c>
      <c r="B109" s="50">
        <v>15552497</v>
      </c>
      <c r="C109" s="51" t="s">
        <v>173</v>
      </c>
      <c r="D109" t="s">
        <v>183</v>
      </c>
      <c r="E109" t="s">
        <v>175</v>
      </c>
    </row>
    <row r="110" spans="1:5" x14ac:dyDescent="0.25">
      <c r="A110" s="49">
        <v>43861</v>
      </c>
      <c r="B110" s="50">
        <v>33375510</v>
      </c>
      <c r="C110" s="51" t="s">
        <v>173</v>
      </c>
      <c r="D110" t="s">
        <v>184</v>
      </c>
      <c r="E110" t="s">
        <v>175</v>
      </c>
    </row>
    <row r="111" spans="1:5" x14ac:dyDescent="0.25">
      <c r="A111" s="49">
        <v>43890</v>
      </c>
      <c r="B111" s="50">
        <v>11212613</v>
      </c>
      <c r="C111" s="51" t="s">
        <v>173</v>
      </c>
      <c r="D111" t="s">
        <v>185</v>
      </c>
      <c r="E111" t="s">
        <v>175</v>
      </c>
    </row>
    <row r="112" spans="1:5" x14ac:dyDescent="0.25">
      <c r="A112" s="49">
        <v>43982</v>
      </c>
      <c r="B112" s="50">
        <v>816930237</v>
      </c>
      <c r="C112" s="51" t="s">
        <v>173</v>
      </c>
      <c r="D112" t="s">
        <v>186</v>
      </c>
      <c r="E112" t="s">
        <v>175</v>
      </c>
    </row>
    <row r="113" spans="1:5" x14ac:dyDescent="0.25">
      <c r="A113" s="49">
        <v>42635</v>
      </c>
      <c r="B113" s="50">
        <v>61248</v>
      </c>
      <c r="D113" t="s">
        <v>187</v>
      </c>
      <c r="E113" t="s">
        <v>188</v>
      </c>
    </row>
    <row r="114" spans="1:5" x14ac:dyDescent="0.25">
      <c r="A114" s="49">
        <v>42794</v>
      </c>
      <c r="B114" s="50">
        <v>592</v>
      </c>
      <c r="D114" t="s">
        <v>189</v>
      </c>
      <c r="E114" t="s">
        <v>188</v>
      </c>
    </row>
    <row r="115" spans="1:5" x14ac:dyDescent="0.25">
      <c r="A115" s="49">
        <v>42825</v>
      </c>
      <c r="B115" s="50">
        <v>50</v>
      </c>
      <c r="D115" t="s">
        <v>190</v>
      </c>
      <c r="E115" t="s">
        <v>188</v>
      </c>
    </row>
    <row r="116" spans="1:5" x14ac:dyDescent="0.25">
      <c r="A116" s="49">
        <v>42947</v>
      </c>
      <c r="B116" s="50">
        <v>150</v>
      </c>
      <c r="D116" t="s">
        <v>191</v>
      </c>
      <c r="E116" t="s">
        <v>188</v>
      </c>
    </row>
    <row r="117" spans="1:5" x14ac:dyDescent="0.25">
      <c r="A117" s="49">
        <v>43039</v>
      </c>
      <c r="B117" s="50">
        <v>-150</v>
      </c>
      <c r="D117" t="s">
        <v>192</v>
      </c>
      <c r="E117" t="s">
        <v>188</v>
      </c>
    </row>
    <row r="118" spans="1:5" x14ac:dyDescent="0.25">
      <c r="A118" s="49">
        <v>43039</v>
      </c>
      <c r="B118" s="50">
        <v>-88</v>
      </c>
      <c r="D118" t="s">
        <v>193</v>
      </c>
      <c r="E118" t="s">
        <v>188</v>
      </c>
    </row>
    <row r="119" spans="1:5" x14ac:dyDescent="0.25">
      <c r="A119" s="49">
        <v>43039</v>
      </c>
      <c r="B119" s="50">
        <v>6069</v>
      </c>
      <c r="D119" t="s">
        <v>194</v>
      </c>
      <c r="E119" t="s">
        <v>188</v>
      </c>
    </row>
    <row r="120" spans="1:5" x14ac:dyDescent="0.25">
      <c r="A120" s="49">
        <v>43182</v>
      </c>
      <c r="B120" s="50">
        <v>400</v>
      </c>
      <c r="D120" t="s">
        <v>195</v>
      </c>
      <c r="E120" t="s">
        <v>188</v>
      </c>
    </row>
    <row r="121" spans="1:5" x14ac:dyDescent="0.25">
      <c r="A121" s="49">
        <v>43281</v>
      </c>
      <c r="B121" s="50">
        <v>-232</v>
      </c>
      <c r="D121" t="s">
        <v>196</v>
      </c>
      <c r="E121" t="s">
        <v>188</v>
      </c>
    </row>
    <row r="122" spans="1:5" x14ac:dyDescent="0.25">
      <c r="A122" s="49">
        <v>43646</v>
      </c>
      <c r="B122" s="50">
        <v>100</v>
      </c>
      <c r="D122" t="s">
        <v>197</v>
      </c>
      <c r="E122" t="s">
        <v>188</v>
      </c>
    </row>
    <row r="123" spans="1:5" x14ac:dyDescent="0.25">
      <c r="A123" s="49">
        <v>43692</v>
      </c>
      <c r="B123" s="50">
        <v>-100</v>
      </c>
      <c r="D123" t="s">
        <v>198</v>
      </c>
      <c r="E123" t="s">
        <v>188</v>
      </c>
    </row>
    <row r="124" spans="1:5" x14ac:dyDescent="0.25">
      <c r="A124" s="49">
        <v>43922</v>
      </c>
      <c r="B124" s="50">
        <v>796</v>
      </c>
      <c r="D124" t="s">
        <v>199</v>
      </c>
      <c r="E124" t="s">
        <v>188</v>
      </c>
    </row>
    <row r="125" spans="1:5" x14ac:dyDescent="0.25">
      <c r="A125" s="49">
        <v>44043</v>
      </c>
      <c r="B125" s="50">
        <v>163667883</v>
      </c>
      <c r="D125" t="s">
        <v>200</v>
      </c>
      <c r="E125" t="s">
        <v>201</v>
      </c>
    </row>
    <row r="126" spans="1:5" x14ac:dyDescent="0.25">
      <c r="A126" s="49">
        <v>43281</v>
      </c>
      <c r="B126" s="50">
        <v>39481450</v>
      </c>
      <c r="D126" t="s">
        <v>202</v>
      </c>
      <c r="E126" t="s">
        <v>203</v>
      </c>
    </row>
    <row r="127" spans="1:5" x14ac:dyDescent="0.25">
      <c r="A127" s="49">
        <v>43281</v>
      </c>
      <c r="B127" s="50">
        <v>143085270</v>
      </c>
      <c r="D127" t="s">
        <v>204</v>
      </c>
      <c r="E127" t="s">
        <v>203</v>
      </c>
    </row>
    <row r="128" spans="1:5" x14ac:dyDescent="0.25">
      <c r="A128" s="49">
        <v>43281</v>
      </c>
      <c r="B128" s="50">
        <v>142844625</v>
      </c>
      <c r="D128" t="s">
        <v>205</v>
      </c>
      <c r="E128" t="s">
        <v>203</v>
      </c>
    </row>
    <row r="129" spans="1:5" x14ac:dyDescent="0.25">
      <c r="A129" s="5" t="s">
        <v>72</v>
      </c>
      <c r="B129" s="50">
        <v>32266850</v>
      </c>
      <c r="D129" t="s">
        <v>206</v>
      </c>
      <c r="E129" t="s">
        <v>203</v>
      </c>
    </row>
    <row r="130" spans="1:5" x14ac:dyDescent="0.25">
      <c r="A130" s="5" t="s">
        <v>72</v>
      </c>
      <c r="B130" s="50">
        <v>73256410</v>
      </c>
      <c r="D130" t="s">
        <v>207</v>
      </c>
      <c r="E130" t="s">
        <v>203</v>
      </c>
    </row>
    <row r="131" spans="1:5" x14ac:dyDescent="0.25">
      <c r="A131" s="5" t="s">
        <v>72</v>
      </c>
      <c r="B131" s="50">
        <v>158774937</v>
      </c>
      <c r="D131" t="s">
        <v>208</v>
      </c>
      <c r="E131" t="s">
        <v>203</v>
      </c>
    </row>
    <row r="132" spans="1:5" x14ac:dyDescent="0.25">
      <c r="A132" s="5" t="s">
        <v>72</v>
      </c>
      <c r="B132" s="50">
        <v>166425749</v>
      </c>
      <c r="D132" t="s">
        <v>209</v>
      </c>
      <c r="E132" t="s">
        <v>203</v>
      </c>
    </row>
    <row r="133" spans="1:5" x14ac:dyDescent="0.25">
      <c r="A133" s="5" t="s">
        <v>72</v>
      </c>
      <c r="B133" s="50">
        <v>184097249</v>
      </c>
      <c r="D133" t="s">
        <v>210</v>
      </c>
      <c r="E133" t="s">
        <v>203</v>
      </c>
    </row>
    <row r="134" spans="1:5" x14ac:dyDescent="0.25">
      <c r="A134" s="5" t="s">
        <v>72</v>
      </c>
      <c r="B134" s="50">
        <v>197514499</v>
      </c>
      <c r="D134" t="s">
        <v>211</v>
      </c>
      <c r="E134" t="s">
        <v>203</v>
      </c>
    </row>
    <row r="135" spans="1:5" x14ac:dyDescent="0.25">
      <c r="A135" s="5" t="s">
        <v>74</v>
      </c>
      <c r="B135" s="50">
        <v>148571500</v>
      </c>
      <c r="D135" t="s">
        <v>212</v>
      </c>
      <c r="E135" t="s">
        <v>203</v>
      </c>
    </row>
    <row r="136" spans="1:5" x14ac:dyDescent="0.25">
      <c r="A136" s="5" t="s">
        <v>74</v>
      </c>
      <c r="B136" s="50">
        <v>189224250</v>
      </c>
      <c r="D136" t="s">
        <v>213</v>
      </c>
      <c r="E136" t="s">
        <v>203</v>
      </c>
    </row>
    <row r="137" spans="1:5" x14ac:dyDescent="0.25">
      <c r="A137" s="5" t="s">
        <v>74</v>
      </c>
      <c r="B137" s="50">
        <v>223656490</v>
      </c>
      <c r="D137" t="s">
        <v>214</v>
      </c>
      <c r="E137" t="s">
        <v>203</v>
      </c>
    </row>
    <row r="138" spans="1:5" x14ac:dyDescent="0.25">
      <c r="A138" s="5" t="s">
        <v>74</v>
      </c>
      <c r="B138" s="50">
        <v>244965749</v>
      </c>
      <c r="D138" t="s">
        <v>215</v>
      </c>
      <c r="E138" t="s">
        <v>203</v>
      </c>
    </row>
    <row r="139" spans="1:5" x14ac:dyDescent="0.25">
      <c r="A139" s="49">
        <v>43404</v>
      </c>
      <c r="B139" s="50">
        <v>217149499</v>
      </c>
      <c r="D139" t="s">
        <v>216</v>
      </c>
      <c r="E139" t="s">
        <v>203</v>
      </c>
    </row>
    <row r="140" spans="1:5" x14ac:dyDescent="0.25">
      <c r="A140" s="49">
        <v>43404</v>
      </c>
      <c r="B140" s="50">
        <v>245713140</v>
      </c>
      <c r="D140" t="s">
        <v>217</v>
      </c>
      <c r="E140" t="s">
        <v>203</v>
      </c>
    </row>
    <row r="141" spans="1:5" x14ac:dyDescent="0.25">
      <c r="A141" s="49">
        <v>43434</v>
      </c>
      <c r="B141" s="50">
        <v>217149499</v>
      </c>
      <c r="D141" t="s">
        <v>218</v>
      </c>
      <c r="E141" t="s">
        <v>203</v>
      </c>
    </row>
    <row r="142" spans="1:5" x14ac:dyDescent="0.25">
      <c r="A142" s="49">
        <v>43434</v>
      </c>
      <c r="B142" s="50">
        <v>242165750</v>
      </c>
      <c r="D142" t="s">
        <v>219</v>
      </c>
      <c r="E142" t="s">
        <v>203</v>
      </c>
    </row>
    <row r="143" spans="1:5" x14ac:dyDescent="0.25">
      <c r="A143" s="49">
        <v>43464</v>
      </c>
      <c r="B143" s="50">
        <v>217149499</v>
      </c>
      <c r="D143" t="s">
        <v>220</v>
      </c>
      <c r="E143" t="s">
        <v>203</v>
      </c>
    </row>
    <row r="144" spans="1:5" x14ac:dyDescent="0.25">
      <c r="A144" s="49">
        <v>43464</v>
      </c>
      <c r="B144" s="50">
        <v>248886306</v>
      </c>
      <c r="D144" t="s">
        <v>221</v>
      </c>
      <c r="E144" t="s">
        <v>203</v>
      </c>
    </row>
    <row r="145" spans="1:5" x14ac:dyDescent="0.25">
      <c r="A145" s="49">
        <v>43496</v>
      </c>
      <c r="B145" s="50">
        <v>247778087</v>
      </c>
      <c r="D145" t="s">
        <v>222</v>
      </c>
      <c r="E145" t="s">
        <v>203</v>
      </c>
    </row>
    <row r="146" spans="1:5" x14ac:dyDescent="0.25">
      <c r="A146" s="49">
        <v>43496</v>
      </c>
      <c r="B146" s="50">
        <v>228603249</v>
      </c>
      <c r="D146" t="s">
        <v>223</v>
      </c>
      <c r="E146" t="s">
        <v>203</v>
      </c>
    </row>
    <row r="147" spans="1:5" x14ac:dyDescent="0.25">
      <c r="A147" s="49">
        <v>43524</v>
      </c>
      <c r="B147" s="50">
        <v>241016387</v>
      </c>
      <c r="D147" t="s">
        <v>224</v>
      </c>
      <c r="E147" t="s">
        <v>203</v>
      </c>
    </row>
    <row r="148" spans="1:5" x14ac:dyDescent="0.25">
      <c r="A148" s="49">
        <v>43524</v>
      </c>
      <c r="B148" s="50">
        <v>230095135</v>
      </c>
      <c r="D148" t="s">
        <v>225</v>
      </c>
      <c r="E148" t="s">
        <v>203</v>
      </c>
    </row>
    <row r="149" spans="1:5" x14ac:dyDescent="0.25">
      <c r="A149" s="49">
        <v>43524</v>
      </c>
      <c r="B149" s="50">
        <v>249536476</v>
      </c>
      <c r="D149" t="s">
        <v>226</v>
      </c>
      <c r="E149" t="s">
        <v>203</v>
      </c>
    </row>
    <row r="150" spans="1:5" x14ac:dyDescent="0.25">
      <c r="A150" s="49">
        <v>43524</v>
      </c>
      <c r="B150" s="50">
        <v>247141104</v>
      </c>
      <c r="D150" t="s">
        <v>227</v>
      </c>
      <c r="E150" t="s">
        <v>203</v>
      </c>
    </row>
    <row r="151" spans="1:5" x14ac:dyDescent="0.25">
      <c r="A151" s="49">
        <v>43584</v>
      </c>
      <c r="B151" s="50">
        <v>225983409</v>
      </c>
      <c r="D151" t="s">
        <v>228</v>
      </c>
      <c r="E151" t="s">
        <v>203</v>
      </c>
    </row>
    <row r="152" spans="1:5" x14ac:dyDescent="0.25">
      <c r="A152" s="49">
        <v>43584</v>
      </c>
      <c r="B152" s="50">
        <v>257853808</v>
      </c>
      <c r="D152" t="s">
        <v>229</v>
      </c>
      <c r="E152" t="s">
        <v>203</v>
      </c>
    </row>
    <row r="153" spans="1:5" x14ac:dyDescent="0.25">
      <c r="A153" s="49">
        <v>43584</v>
      </c>
      <c r="B153" s="50">
        <v>-257853808</v>
      </c>
      <c r="D153" t="s">
        <v>229</v>
      </c>
      <c r="E153" t="s">
        <v>203</v>
      </c>
    </row>
    <row r="154" spans="1:5" x14ac:dyDescent="0.25">
      <c r="A154" s="49">
        <v>43584</v>
      </c>
      <c r="B154" s="50">
        <v>257853808</v>
      </c>
      <c r="D154" t="s">
        <v>229</v>
      </c>
      <c r="E154" t="s">
        <v>203</v>
      </c>
    </row>
    <row r="155" spans="1:5" x14ac:dyDescent="0.25">
      <c r="A155" s="49">
        <v>43616</v>
      </c>
      <c r="B155" s="50">
        <v>223821650</v>
      </c>
      <c r="D155" t="s">
        <v>230</v>
      </c>
      <c r="E155" t="s">
        <v>203</v>
      </c>
    </row>
    <row r="156" spans="1:5" x14ac:dyDescent="0.25">
      <c r="A156" s="49">
        <v>43616</v>
      </c>
      <c r="B156" s="50">
        <v>226007902</v>
      </c>
      <c r="D156" t="s">
        <v>231</v>
      </c>
      <c r="E156" t="s">
        <v>203</v>
      </c>
    </row>
    <row r="157" spans="1:5" x14ac:dyDescent="0.25">
      <c r="A157" s="49">
        <v>43616</v>
      </c>
      <c r="B157" s="50">
        <v>241865941</v>
      </c>
      <c r="D157" t="s">
        <v>232</v>
      </c>
      <c r="E157" t="s">
        <v>203</v>
      </c>
    </row>
    <row r="158" spans="1:5" x14ac:dyDescent="0.25">
      <c r="A158" s="49">
        <v>43646</v>
      </c>
      <c r="B158" s="50">
        <v>262058052</v>
      </c>
      <c r="D158" t="s">
        <v>233</v>
      </c>
      <c r="E158" t="s">
        <v>203</v>
      </c>
    </row>
    <row r="159" spans="1:5" x14ac:dyDescent="0.25">
      <c r="A159" s="49">
        <v>43677</v>
      </c>
      <c r="B159" s="50">
        <v>284001602</v>
      </c>
      <c r="D159" t="s">
        <v>234</v>
      </c>
      <c r="E159" t="s">
        <v>203</v>
      </c>
    </row>
    <row r="160" spans="1:5" x14ac:dyDescent="0.25">
      <c r="A160" s="49">
        <v>43677</v>
      </c>
      <c r="B160" s="50">
        <v>231373470</v>
      </c>
      <c r="D160" t="s">
        <v>235</v>
      </c>
      <c r="E160" t="s">
        <v>203</v>
      </c>
    </row>
    <row r="161" spans="1:5" x14ac:dyDescent="0.25">
      <c r="A161" s="49">
        <v>43677</v>
      </c>
      <c r="B161" s="50">
        <v>224828899</v>
      </c>
      <c r="D161" t="s">
        <v>236</v>
      </c>
      <c r="E161" t="s">
        <v>203</v>
      </c>
    </row>
    <row r="162" spans="1:5" x14ac:dyDescent="0.25">
      <c r="A162" s="49">
        <v>43707</v>
      </c>
      <c r="B162" s="50">
        <v>229982131</v>
      </c>
      <c r="D162" t="s">
        <v>237</v>
      </c>
      <c r="E162" t="s">
        <v>203</v>
      </c>
    </row>
    <row r="163" spans="1:5" x14ac:dyDescent="0.25">
      <c r="A163" s="49">
        <v>43769</v>
      </c>
      <c r="B163" s="50">
        <v>237842097</v>
      </c>
      <c r="D163" t="s">
        <v>238</v>
      </c>
      <c r="E163" t="s">
        <v>203</v>
      </c>
    </row>
    <row r="164" spans="1:5" x14ac:dyDescent="0.25">
      <c r="A164" s="49">
        <v>43769</v>
      </c>
      <c r="B164" s="50">
        <v>238349334</v>
      </c>
      <c r="D164" t="s">
        <v>239</v>
      </c>
      <c r="E164" t="s">
        <v>203</v>
      </c>
    </row>
    <row r="165" spans="1:5" x14ac:dyDescent="0.25">
      <c r="A165" s="49">
        <v>43769</v>
      </c>
      <c r="B165" s="50">
        <v>267618144</v>
      </c>
      <c r="D165" t="s">
        <v>240</v>
      </c>
      <c r="E165" t="s">
        <v>203</v>
      </c>
    </row>
    <row r="166" spans="1:5" x14ac:dyDescent="0.25">
      <c r="A166" s="49">
        <v>43769</v>
      </c>
      <c r="B166" s="50">
        <v>116190446</v>
      </c>
      <c r="D166" t="s">
        <v>241</v>
      </c>
      <c r="E166" t="s">
        <v>203</v>
      </c>
    </row>
    <row r="167" spans="1:5" x14ac:dyDescent="0.25">
      <c r="A167" s="49">
        <v>43799</v>
      </c>
      <c r="B167" s="50">
        <v>242220020</v>
      </c>
      <c r="D167" t="s">
        <v>242</v>
      </c>
      <c r="E167" t="s">
        <v>203</v>
      </c>
    </row>
    <row r="168" spans="1:5" x14ac:dyDescent="0.25">
      <c r="A168" s="49">
        <v>43799</v>
      </c>
      <c r="B168" s="50">
        <v>276026682</v>
      </c>
      <c r="D168" t="s">
        <v>243</v>
      </c>
      <c r="E168" t="s">
        <v>203</v>
      </c>
    </row>
    <row r="169" spans="1:5" x14ac:dyDescent="0.25">
      <c r="A169" s="49">
        <v>43830</v>
      </c>
      <c r="B169" s="50">
        <v>258858364</v>
      </c>
      <c r="D169" t="s">
        <v>244</v>
      </c>
      <c r="E169" t="s">
        <v>203</v>
      </c>
    </row>
    <row r="170" spans="1:5" x14ac:dyDescent="0.25">
      <c r="A170" s="49">
        <v>43830</v>
      </c>
      <c r="B170" s="50">
        <v>251305122</v>
      </c>
      <c r="D170" t="s">
        <v>245</v>
      </c>
      <c r="E170" t="s">
        <v>203</v>
      </c>
    </row>
    <row r="171" spans="1:5" x14ac:dyDescent="0.25">
      <c r="A171" s="49">
        <v>43858</v>
      </c>
      <c r="B171" s="50">
        <v>28616547</v>
      </c>
      <c r="D171" t="s">
        <v>246</v>
      </c>
      <c r="E171" t="s">
        <v>203</v>
      </c>
    </row>
    <row r="172" spans="1:5" x14ac:dyDescent="0.25">
      <c r="A172" s="49">
        <v>43858</v>
      </c>
      <c r="B172" s="50">
        <v>254648138</v>
      </c>
      <c r="D172" t="s">
        <v>247</v>
      </c>
      <c r="E172" t="s">
        <v>203</v>
      </c>
    </row>
    <row r="173" spans="1:5" x14ac:dyDescent="0.25">
      <c r="A173" s="49">
        <v>43861</v>
      </c>
      <c r="B173" s="50">
        <v>262056760</v>
      </c>
      <c r="D173" t="s">
        <v>248</v>
      </c>
      <c r="E173" t="s">
        <v>203</v>
      </c>
    </row>
    <row r="174" spans="1:5" x14ac:dyDescent="0.25">
      <c r="A174" s="49">
        <v>43861</v>
      </c>
      <c r="B174" s="50">
        <v>28616547</v>
      </c>
      <c r="D174" t="s">
        <v>249</v>
      </c>
      <c r="E174" t="s">
        <v>203</v>
      </c>
    </row>
    <row r="175" spans="1:5" x14ac:dyDescent="0.25">
      <c r="A175" s="49">
        <v>43861</v>
      </c>
      <c r="B175" s="50">
        <v>254171632</v>
      </c>
      <c r="D175" t="s">
        <v>250</v>
      </c>
      <c r="E175" t="s">
        <v>203</v>
      </c>
    </row>
    <row r="176" spans="1:5" x14ac:dyDescent="0.25">
      <c r="A176" s="49">
        <v>43861</v>
      </c>
      <c r="B176" s="50">
        <v>253228845</v>
      </c>
      <c r="D176" t="s">
        <v>251</v>
      </c>
      <c r="E176" t="s">
        <v>203</v>
      </c>
    </row>
    <row r="177" spans="1:5" x14ac:dyDescent="0.25">
      <c r="A177" s="49">
        <v>43920</v>
      </c>
      <c r="B177" s="50">
        <v>267510911</v>
      </c>
      <c r="D177" t="s">
        <v>252</v>
      </c>
      <c r="E177" t="s">
        <v>203</v>
      </c>
    </row>
    <row r="178" spans="1:5" x14ac:dyDescent="0.25">
      <c r="A178" s="49">
        <v>43951</v>
      </c>
      <c r="B178" s="50">
        <v>257013326</v>
      </c>
      <c r="D178" t="s">
        <v>253</v>
      </c>
      <c r="E178" t="s">
        <v>203</v>
      </c>
    </row>
    <row r="179" spans="1:5" x14ac:dyDescent="0.25">
      <c r="A179" s="49">
        <v>43951</v>
      </c>
      <c r="B179" s="50">
        <v>265294118</v>
      </c>
      <c r="D179" t="s">
        <v>254</v>
      </c>
      <c r="E179" t="s">
        <v>203</v>
      </c>
    </row>
    <row r="180" spans="1:5" x14ac:dyDescent="0.25">
      <c r="A180" s="49">
        <v>43951</v>
      </c>
      <c r="B180" s="50">
        <v>277014061</v>
      </c>
      <c r="D180" t="s">
        <v>255</v>
      </c>
      <c r="E180" t="s">
        <v>203</v>
      </c>
    </row>
    <row r="181" spans="1:5" x14ac:dyDescent="0.25">
      <c r="A181" s="49">
        <v>43981</v>
      </c>
      <c r="B181" s="50" t="s">
        <v>256</v>
      </c>
      <c r="D181" t="s">
        <v>257</v>
      </c>
      <c r="E181" t="s">
        <v>203</v>
      </c>
    </row>
    <row r="182" spans="1:5" x14ac:dyDescent="0.25">
      <c r="A182" s="49">
        <v>43981</v>
      </c>
      <c r="B182" s="50" t="s">
        <v>258</v>
      </c>
      <c r="D182" t="s">
        <v>259</v>
      </c>
      <c r="E182" t="s">
        <v>203</v>
      </c>
    </row>
    <row r="183" spans="1:5" x14ac:dyDescent="0.25">
      <c r="A183" s="49">
        <v>44012</v>
      </c>
      <c r="B183" s="50" t="s">
        <v>260</v>
      </c>
      <c r="D183" t="s">
        <v>261</v>
      </c>
      <c r="E183" t="s">
        <v>203</v>
      </c>
    </row>
    <row r="184" spans="1:5" x14ac:dyDescent="0.25">
      <c r="A184" s="49">
        <v>44012</v>
      </c>
      <c r="B184" s="50" t="s">
        <v>262</v>
      </c>
      <c r="D184" t="s">
        <v>263</v>
      </c>
      <c r="E184" t="s">
        <v>203</v>
      </c>
    </row>
    <row r="185" spans="1:5" x14ac:dyDescent="0.25">
      <c r="A185" s="49">
        <v>44043</v>
      </c>
      <c r="B185" s="50">
        <v>264719678</v>
      </c>
      <c r="D185" t="s">
        <v>264</v>
      </c>
      <c r="E185" t="s">
        <v>203</v>
      </c>
    </row>
    <row r="186" spans="1:5" x14ac:dyDescent="0.25">
      <c r="A186" s="49">
        <v>44043</v>
      </c>
      <c r="B186" s="50">
        <v>234432063</v>
      </c>
      <c r="D186" t="s">
        <v>265</v>
      </c>
      <c r="E186" t="s">
        <v>203</v>
      </c>
    </row>
    <row r="187" spans="1:5" x14ac:dyDescent="0.25">
      <c r="A187" s="49">
        <v>44069</v>
      </c>
      <c r="B187" s="50">
        <v>-540</v>
      </c>
      <c r="D187" t="s">
        <v>264</v>
      </c>
      <c r="E187" t="s">
        <v>203</v>
      </c>
    </row>
    <row r="188" spans="1:5" x14ac:dyDescent="0.25">
      <c r="A188" s="49">
        <v>44074</v>
      </c>
      <c r="B188" s="50">
        <v>278458748</v>
      </c>
      <c r="D188" t="s">
        <v>266</v>
      </c>
      <c r="E188" t="s">
        <v>203</v>
      </c>
    </row>
    <row r="189" spans="1:5" x14ac:dyDescent="0.25">
      <c r="A189" s="49">
        <v>44074</v>
      </c>
      <c r="B189" s="50">
        <v>278257618</v>
      </c>
      <c r="D189" t="s">
        <v>267</v>
      </c>
      <c r="E189" t="s">
        <v>203</v>
      </c>
    </row>
    <row r="190" spans="1:5" x14ac:dyDescent="0.25">
      <c r="E190" t="s">
        <v>268</v>
      </c>
    </row>
    <row r="191" spans="1:5" x14ac:dyDescent="0.25">
      <c r="A191" s="49">
        <v>43951</v>
      </c>
      <c r="B191" s="50">
        <v>147666317</v>
      </c>
      <c r="D191" t="s">
        <v>269</v>
      </c>
      <c r="E191" t="s">
        <v>270</v>
      </c>
    </row>
    <row r="192" spans="1:5" x14ac:dyDescent="0.25">
      <c r="A192" s="5" t="s">
        <v>271</v>
      </c>
      <c r="B192" s="50">
        <v>21689999502</v>
      </c>
      <c r="D192" t="s">
        <v>272</v>
      </c>
      <c r="E192" t="s">
        <v>273</v>
      </c>
    </row>
    <row r="193" spans="1:5" x14ac:dyDescent="0.25">
      <c r="A193" s="49">
        <v>43171</v>
      </c>
      <c r="B193" s="50">
        <v>31148693037</v>
      </c>
      <c r="D193" t="s">
        <v>274</v>
      </c>
      <c r="E193" t="s">
        <v>273</v>
      </c>
    </row>
    <row r="194" spans="1:5" x14ac:dyDescent="0.25">
      <c r="A194" s="49">
        <v>43172</v>
      </c>
      <c r="B194" s="50">
        <v>5694080498</v>
      </c>
      <c r="D194" t="s">
        <v>275</v>
      </c>
      <c r="E194" t="s">
        <v>273</v>
      </c>
    </row>
    <row r="195" spans="1:5" x14ac:dyDescent="0.25">
      <c r="A195" s="5" t="s">
        <v>72</v>
      </c>
      <c r="B195" s="50">
        <v>130360000</v>
      </c>
      <c r="D195" t="s">
        <v>276</v>
      </c>
      <c r="E195" t="s">
        <v>273</v>
      </c>
    </row>
    <row r="196" spans="1:5" x14ac:dyDescent="0.25">
      <c r="A196" s="5" t="s">
        <v>74</v>
      </c>
      <c r="B196" s="50">
        <v>170267881</v>
      </c>
      <c r="D196" t="s">
        <v>277</v>
      </c>
      <c r="E196" t="s">
        <v>273</v>
      </c>
    </row>
    <row r="197" spans="1:5" x14ac:dyDescent="0.25">
      <c r="A197" s="49">
        <v>43373</v>
      </c>
      <c r="B197" s="50">
        <v>1215029860</v>
      </c>
      <c r="D197" t="s">
        <v>278</v>
      </c>
      <c r="E197" t="s">
        <v>273</v>
      </c>
    </row>
    <row r="198" spans="1:5" x14ac:dyDescent="0.25">
      <c r="A198" s="49">
        <v>43373</v>
      </c>
      <c r="B198" s="50">
        <v>22097933</v>
      </c>
      <c r="D198" t="s">
        <v>279</v>
      </c>
      <c r="E198" t="s">
        <v>273</v>
      </c>
    </row>
    <row r="199" spans="1:5" x14ac:dyDescent="0.25">
      <c r="A199" s="49">
        <v>43404</v>
      </c>
      <c r="B199" s="50">
        <v>101252489</v>
      </c>
      <c r="D199" t="s">
        <v>280</v>
      </c>
      <c r="E199" t="s">
        <v>273</v>
      </c>
    </row>
    <row r="200" spans="1:5" x14ac:dyDescent="0.25">
      <c r="A200" s="49">
        <v>43404</v>
      </c>
      <c r="B200" s="50">
        <v>148211284</v>
      </c>
      <c r="D200" t="s">
        <v>281</v>
      </c>
      <c r="E200" t="s">
        <v>273</v>
      </c>
    </row>
    <row r="201" spans="1:5" x14ac:dyDescent="0.25">
      <c r="A201" s="49">
        <v>43434</v>
      </c>
      <c r="B201" s="50">
        <v>-43670600</v>
      </c>
      <c r="D201" t="s">
        <v>282</v>
      </c>
      <c r="E201" t="s">
        <v>273</v>
      </c>
    </row>
    <row r="202" spans="1:5" x14ac:dyDescent="0.25">
      <c r="A202" s="49">
        <v>43434</v>
      </c>
      <c r="B202" s="50">
        <v>-57039740</v>
      </c>
      <c r="D202" t="s">
        <v>283</v>
      </c>
      <c r="E202" t="s">
        <v>273</v>
      </c>
    </row>
    <row r="203" spans="1:5" x14ac:dyDescent="0.25">
      <c r="A203" s="49">
        <v>43434</v>
      </c>
      <c r="B203" s="50">
        <v>-51051675</v>
      </c>
      <c r="D203" t="s">
        <v>284</v>
      </c>
      <c r="E203" t="s">
        <v>273</v>
      </c>
    </row>
    <row r="204" spans="1:5" x14ac:dyDescent="0.25">
      <c r="A204" s="49">
        <v>43434</v>
      </c>
      <c r="B204" s="50">
        <v>-7402808</v>
      </c>
      <c r="D204" t="s">
        <v>285</v>
      </c>
      <c r="E204" t="s">
        <v>273</v>
      </c>
    </row>
    <row r="205" spans="1:5" x14ac:dyDescent="0.25">
      <c r="A205" s="49">
        <v>43434</v>
      </c>
      <c r="B205" s="50">
        <v>-4254306</v>
      </c>
      <c r="D205" t="s">
        <v>286</v>
      </c>
      <c r="E205" t="s">
        <v>273</v>
      </c>
    </row>
    <row r="206" spans="1:5" x14ac:dyDescent="0.25">
      <c r="A206" s="49">
        <v>43434</v>
      </c>
      <c r="B206" s="50">
        <v>-49650780</v>
      </c>
      <c r="D206" t="s">
        <v>287</v>
      </c>
      <c r="E206" t="s">
        <v>273</v>
      </c>
    </row>
    <row r="207" spans="1:5" x14ac:dyDescent="0.25">
      <c r="A207" s="49">
        <v>43434</v>
      </c>
      <c r="B207" s="50">
        <v>395572530</v>
      </c>
      <c r="D207" t="s">
        <v>288</v>
      </c>
      <c r="E207" t="s">
        <v>273</v>
      </c>
    </row>
    <row r="208" spans="1:5" x14ac:dyDescent="0.25">
      <c r="A208" s="49">
        <v>43434</v>
      </c>
      <c r="B208" s="50">
        <v>182611108</v>
      </c>
      <c r="D208" t="s">
        <v>289</v>
      </c>
      <c r="E208" t="s">
        <v>273</v>
      </c>
    </row>
    <row r="209" spans="1:5" x14ac:dyDescent="0.25">
      <c r="A209" s="49">
        <v>43434</v>
      </c>
      <c r="B209" s="50">
        <v>377700168</v>
      </c>
      <c r="D209" t="s">
        <v>290</v>
      </c>
      <c r="E209" t="s">
        <v>273</v>
      </c>
    </row>
    <row r="210" spans="1:5" x14ac:dyDescent="0.25">
      <c r="A210" s="49">
        <v>43434</v>
      </c>
      <c r="B210" s="50">
        <v>846260203</v>
      </c>
      <c r="D210" t="s">
        <v>291</v>
      </c>
      <c r="E210" t="s">
        <v>273</v>
      </c>
    </row>
    <row r="211" spans="1:5" x14ac:dyDescent="0.25">
      <c r="A211" s="49">
        <v>43434</v>
      </c>
      <c r="B211" s="50">
        <v>269331620</v>
      </c>
      <c r="D211" t="s">
        <v>292</v>
      </c>
      <c r="E211" t="s">
        <v>273</v>
      </c>
    </row>
    <row r="212" spans="1:5" x14ac:dyDescent="0.25">
      <c r="A212" s="49">
        <v>43464</v>
      </c>
      <c r="B212" s="50">
        <v>488698189</v>
      </c>
      <c r="D212" t="s">
        <v>293</v>
      </c>
      <c r="E212" t="s">
        <v>273</v>
      </c>
    </row>
    <row r="213" spans="1:5" x14ac:dyDescent="0.25">
      <c r="A213" s="49">
        <v>43464</v>
      </c>
      <c r="B213" s="50">
        <v>2803868189</v>
      </c>
      <c r="D213" t="s">
        <v>294</v>
      </c>
      <c r="E213" t="s">
        <v>273</v>
      </c>
    </row>
    <row r="214" spans="1:5" x14ac:dyDescent="0.25">
      <c r="A214" s="49">
        <v>43464</v>
      </c>
      <c r="B214" s="50">
        <v>182040467</v>
      </c>
      <c r="D214" t="s">
        <v>295</v>
      </c>
      <c r="E214" t="s">
        <v>273</v>
      </c>
    </row>
    <row r="215" spans="1:5" x14ac:dyDescent="0.25">
      <c r="A215" s="49">
        <v>43464</v>
      </c>
      <c r="B215" s="50">
        <v>157021315</v>
      </c>
      <c r="D215" t="s">
        <v>296</v>
      </c>
      <c r="E215" t="s">
        <v>273</v>
      </c>
    </row>
    <row r="216" spans="1:5" x14ac:dyDescent="0.25">
      <c r="A216" s="49">
        <v>43496</v>
      </c>
      <c r="B216" s="50">
        <v>506578940</v>
      </c>
      <c r="D216" t="s">
        <v>297</v>
      </c>
      <c r="E216" t="s">
        <v>273</v>
      </c>
    </row>
    <row r="217" spans="1:5" x14ac:dyDescent="0.25">
      <c r="A217" s="49">
        <v>43524</v>
      </c>
      <c r="B217" s="50">
        <v>1264315337</v>
      </c>
      <c r="D217" t="s">
        <v>298</v>
      </c>
      <c r="E217" t="s">
        <v>273</v>
      </c>
    </row>
    <row r="218" spans="1:5" x14ac:dyDescent="0.25">
      <c r="A218" s="49">
        <v>43524</v>
      </c>
      <c r="B218" s="50">
        <v>483135376</v>
      </c>
      <c r="D218" t="s">
        <v>299</v>
      </c>
      <c r="E218" t="s">
        <v>273</v>
      </c>
    </row>
    <row r="219" spans="1:5" x14ac:dyDescent="0.25">
      <c r="A219" s="49">
        <v>43524</v>
      </c>
      <c r="B219" s="50">
        <v>20270116</v>
      </c>
      <c r="D219" t="s">
        <v>300</v>
      </c>
      <c r="E219" t="s">
        <v>273</v>
      </c>
    </row>
    <row r="220" spans="1:5" x14ac:dyDescent="0.25">
      <c r="A220" s="49">
        <v>43524</v>
      </c>
      <c r="B220" s="50">
        <v>15671303</v>
      </c>
      <c r="D220" t="s">
        <v>301</v>
      </c>
      <c r="E220" t="s">
        <v>273</v>
      </c>
    </row>
    <row r="221" spans="1:5" x14ac:dyDescent="0.25">
      <c r="A221" s="49">
        <v>43524</v>
      </c>
      <c r="B221" s="50">
        <v>26840854</v>
      </c>
      <c r="D221" t="s">
        <v>299</v>
      </c>
      <c r="E221" t="s">
        <v>273</v>
      </c>
    </row>
    <row r="222" spans="1:5" x14ac:dyDescent="0.25">
      <c r="A222" s="49">
        <v>43554</v>
      </c>
      <c r="B222" s="50">
        <v>441973767</v>
      </c>
      <c r="D222" t="s">
        <v>302</v>
      </c>
      <c r="E222" t="s">
        <v>273</v>
      </c>
    </row>
    <row r="223" spans="1:5" x14ac:dyDescent="0.25">
      <c r="A223" s="49">
        <v>43555</v>
      </c>
      <c r="B223" s="50">
        <v>554701532</v>
      </c>
      <c r="D223" t="s">
        <v>303</v>
      </c>
      <c r="E223" t="s">
        <v>273</v>
      </c>
    </row>
    <row r="224" spans="1:5" x14ac:dyDescent="0.25">
      <c r="A224" s="49">
        <v>43555</v>
      </c>
      <c r="B224" s="50">
        <v>1249313192</v>
      </c>
      <c r="D224" t="s">
        <v>304</v>
      </c>
      <c r="E224" t="s">
        <v>273</v>
      </c>
    </row>
    <row r="225" spans="1:5" x14ac:dyDescent="0.25">
      <c r="A225" s="49">
        <v>43555</v>
      </c>
      <c r="B225" s="50">
        <v>35168403</v>
      </c>
      <c r="D225" t="s">
        <v>305</v>
      </c>
      <c r="E225" t="s">
        <v>273</v>
      </c>
    </row>
    <row r="226" spans="1:5" x14ac:dyDescent="0.25">
      <c r="A226" s="49">
        <v>43584</v>
      </c>
      <c r="B226" s="50">
        <v>1013912664</v>
      </c>
      <c r="D226" t="s">
        <v>306</v>
      </c>
      <c r="E226" t="s">
        <v>273</v>
      </c>
    </row>
    <row r="227" spans="1:5" x14ac:dyDescent="0.25">
      <c r="A227" s="49">
        <v>43584</v>
      </c>
      <c r="B227" s="50">
        <v>121760023</v>
      </c>
      <c r="D227" t="s">
        <v>307</v>
      </c>
      <c r="E227" t="s">
        <v>273</v>
      </c>
    </row>
    <row r="228" spans="1:5" x14ac:dyDescent="0.25">
      <c r="A228" s="49">
        <v>43584</v>
      </c>
      <c r="B228" s="50">
        <v>2106755348</v>
      </c>
      <c r="D228" t="s">
        <v>308</v>
      </c>
      <c r="E228" t="s">
        <v>273</v>
      </c>
    </row>
    <row r="229" spans="1:5" x14ac:dyDescent="0.25">
      <c r="A229" s="49">
        <v>43585</v>
      </c>
      <c r="B229" s="50">
        <v>2534931962</v>
      </c>
      <c r="D229" t="s">
        <v>309</v>
      </c>
      <c r="E229" t="s">
        <v>273</v>
      </c>
    </row>
    <row r="230" spans="1:5" x14ac:dyDescent="0.25">
      <c r="A230" s="49">
        <v>43616</v>
      </c>
      <c r="B230" s="50">
        <v>4450168185</v>
      </c>
      <c r="D230" t="s">
        <v>310</v>
      </c>
      <c r="E230" t="s">
        <v>273</v>
      </c>
    </row>
    <row r="231" spans="1:5" x14ac:dyDescent="0.25">
      <c r="A231" s="49">
        <v>43616</v>
      </c>
      <c r="B231" s="50">
        <v>11843094</v>
      </c>
      <c r="D231" t="s">
        <v>311</v>
      </c>
      <c r="E231" t="s">
        <v>273</v>
      </c>
    </row>
    <row r="232" spans="1:5" x14ac:dyDescent="0.25">
      <c r="A232" s="49">
        <v>43616</v>
      </c>
      <c r="B232" s="50">
        <v>13729916</v>
      </c>
      <c r="D232" t="s">
        <v>312</v>
      </c>
      <c r="E232" t="s">
        <v>273</v>
      </c>
    </row>
    <row r="233" spans="1:5" x14ac:dyDescent="0.25">
      <c r="A233" s="49">
        <v>43616</v>
      </c>
      <c r="B233" s="50">
        <v>81251855</v>
      </c>
      <c r="D233" t="s">
        <v>313</v>
      </c>
      <c r="E233" t="s">
        <v>273</v>
      </c>
    </row>
    <row r="234" spans="1:5" x14ac:dyDescent="0.25">
      <c r="A234" s="49">
        <v>43616</v>
      </c>
      <c r="B234" s="50">
        <v>865628787</v>
      </c>
      <c r="D234" t="s">
        <v>314</v>
      </c>
      <c r="E234" t="s">
        <v>273</v>
      </c>
    </row>
    <row r="235" spans="1:5" x14ac:dyDescent="0.25">
      <c r="A235" s="49">
        <v>43616</v>
      </c>
      <c r="B235" s="50">
        <v>915094111</v>
      </c>
      <c r="D235" t="s">
        <v>315</v>
      </c>
      <c r="E235" t="s">
        <v>273</v>
      </c>
    </row>
    <row r="236" spans="1:5" x14ac:dyDescent="0.25">
      <c r="A236" s="49">
        <v>43616</v>
      </c>
      <c r="B236" s="50">
        <v>67332905</v>
      </c>
      <c r="D236" t="s">
        <v>316</v>
      </c>
      <c r="E236" t="s">
        <v>273</v>
      </c>
    </row>
    <row r="237" spans="1:5" x14ac:dyDescent="0.25">
      <c r="A237" s="49">
        <v>43616</v>
      </c>
      <c r="B237" s="50">
        <v>211476153</v>
      </c>
      <c r="D237" t="s">
        <v>317</v>
      </c>
      <c r="E237" t="s">
        <v>273</v>
      </c>
    </row>
    <row r="238" spans="1:5" x14ac:dyDescent="0.25">
      <c r="A238" s="49">
        <v>43646</v>
      </c>
      <c r="B238" s="50">
        <v>1345964988</v>
      </c>
      <c r="D238" t="s">
        <v>318</v>
      </c>
      <c r="E238" t="s">
        <v>273</v>
      </c>
    </row>
    <row r="239" spans="1:5" x14ac:dyDescent="0.25">
      <c r="A239" s="49">
        <v>43646</v>
      </c>
      <c r="B239" s="50">
        <v>780025953</v>
      </c>
      <c r="D239" t="s">
        <v>319</v>
      </c>
      <c r="E239" t="s">
        <v>273</v>
      </c>
    </row>
    <row r="240" spans="1:5" x14ac:dyDescent="0.25">
      <c r="A240" s="49">
        <v>43646</v>
      </c>
      <c r="B240" s="50">
        <v>1173145414</v>
      </c>
      <c r="D240" t="s">
        <v>320</v>
      </c>
      <c r="E240" t="s">
        <v>273</v>
      </c>
    </row>
    <row r="241" spans="1:5" x14ac:dyDescent="0.25">
      <c r="A241" s="49">
        <v>43646</v>
      </c>
      <c r="B241" s="50">
        <v>162385951</v>
      </c>
      <c r="D241" t="s">
        <v>321</v>
      </c>
      <c r="E241" t="s">
        <v>273</v>
      </c>
    </row>
    <row r="242" spans="1:5" x14ac:dyDescent="0.25">
      <c r="A242" s="49">
        <v>43646</v>
      </c>
      <c r="B242" s="50">
        <v>9388349104</v>
      </c>
      <c r="D242" t="s">
        <v>322</v>
      </c>
      <c r="E242" t="s">
        <v>273</v>
      </c>
    </row>
    <row r="243" spans="1:5" x14ac:dyDescent="0.25">
      <c r="A243" s="49">
        <v>43646</v>
      </c>
      <c r="B243" s="50">
        <v>12006661165</v>
      </c>
      <c r="D243" t="s">
        <v>323</v>
      </c>
      <c r="E243" t="s">
        <v>273</v>
      </c>
    </row>
    <row r="244" spans="1:5" x14ac:dyDescent="0.25">
      <c r="A244" s="49">
        <v>43677</v>
      </c>
      <c r="B244" s="50">
        <v>675622840</v>
      </c>
      <c r="D244" t="s">
        <v>324</v>
      </c>
      <c r="E244" t="s">
        <v>273</v>
      </c>
    </row>
    <row r="245" spans="1:5" x14ac:dyDescent="0.25">
      <c r="A245" s="49">
        <v>43677</v>
      </c>
      <c r="B245" s="50">
        <v>147118643</v>
      </c>
      <c r="D245" t="s">
        <v>325</v>
      </c>
      <c r="E245" t="s">
        <v>273</v>
      </c>
    </row>
    <row r="246" spans="1:5" x14ac:dyDescent="0.25">
      <c r="A246" s="49">
        <v>43677</v>
      </c>
      <c r="B246" s="50">
        <v>80328042</v>
      </c>
      <c r="D246" t="s">
        <v>326</v>
      </c>
      <c r="E246" t="s">
        <v>273</v>
      </c>
    </row>
    <row r="247" spans="1:5" x14ac:dyDescent="0.25">
      <c r="A247" s="49">
        <v>43677</v>
      </c>
      <c r="B247" s="50">
        <v>61760729</v>
      </c>
      <c r="D247" t="s">
        <v>327</v>
      </c>
      <c r="E247" t="s">
        <v>273</v>
      </c>
    </row>
    <row r="248" spans="1:5" x14ac:dyDescent="0.25">
      <c r="A248" s="49">
        <v>43677</v>
      </c>
      <c r="B248" s="50">
        <v>1378943819</v>
      </c>
      <c r="D248" t="s">
        <v>328</v>
      </c>
      <c r="E248" t="s">
        <v>273</v>
      </c>
    </row>
    <row r="249" spans="1:5" x14ac:dyDescent="0.25">
      <c r="A249" s="49">
        <v>43677</v>
      </c>
      <c r="B249" s="50">
        <v>33652780</v>
      </c>
      <c r="D249" t="s">
        <v>329</v>
      </c>
      <c r="E249" t="s">
        <v>273</v>
      </c>
    </row>
    <row r="250" spans="1:5" x14ac:dyDescent="0.25">
      <c r="A250" s="49">
        <v>43677</v>
      </c>
      <c r="B250" s="50">
        <v>321537414</v>
      </c>
      <c r="D250" t="s">
        <v>330</v>
      </c>
      <c r="E250" t="s">
        <v>273</v>
      </c>
    </row>
    <row r="251" spans="1:5" x14ac:dyDescent="0.25">
      <c r="A251" s="49">
        <v>43677</v>
      </c>
      <c r="B251" s="50">
        <v>190276394</v>
      </c>
      <c r="D251" t="s">
        <v>331</v>
      </c>
      <c r="E251" t="s">
        <v>273</v>
      </c>
    </row>
    <row r="252" spans="1:5" x14ac:dyDescent="0.25">
      <c r="A252" s="49">
        <v>43677</v>
      </c>
      <c r="B252" s="50">
        <v>45771680</v>
      </c>
      <c r="D252" t="s">
        <v>332</v>
      </c>
      <c r="E252" t="s">
        <v>273</v>
      </c>
    </row>
    <row r="253" spans="1:5" x14ac:dyDescent="0.25">
      <c r="A253" s="49">
        <v>43677</v>
      </c>
      <c r="B253" s="50">
        <v>83823947</v>
      </c>
      <c r="D253" t="s">
        <v>333</v>
      </c>
      <c r="E253" t="s">
        <v>273</v>
      </c>
    </row>
    <row r="254" spans="1:5" x14ac:dyDescent="0.25">
      <c r="A254" s="49">
        <v>43677</v>
      </c>
      <c r="B254" s="50">
        <v>851384939</v>
      </c>
      <c r="D254" t="s">
        <v>334</v>
      </c>
      <c r="E254" t="s">
        <v>273</v>
      </c>
    </row>
    <row r="255" spans="1:5" x14ac:dyDescent="0.25">
      <c r="A255" s="49">
        <v>43677</v>
      </c>
      <c r="B255" s="50">
        <v>1002500226</v>
      </c>
      <c r="D255" t="s">
        <v>335</v>
      </c>
      <c r="E255" t="s">
        <v>273</v>
      </c>
    </row>
    <row r="256" spans="1:5" x14ac:dyDescent="0.25">
      <c r="A256" s="49">
        <v>43677</v>
      </c>
      <c r="B256" s="50">
        <v>4602772689</v>
      </c>
      <c r="D256" t="s">
        <v>336</v>
      </c>
      <c r="E256" t="s">
        <v>273</v>
      </c>
    </row>
    <row r="257" spans="1:5" x14ac:dyDescent="0.25">
      <c r="A257" s="49">
        <v>43677</v>
      </c>
      <c r="B257" s="50">
        <v>1716829449</v>
      </c>
      <c r="D257" t="s">
        <v>337</v>
      </c>
      <c r="E257" t="s">
        <v>273</v>
      </c>
    </row>
    <row r="258" spans="1:5" x14ac:dyDescent="0.25">
      <c r="A258" s="49">
        <v>43707</v>
      </c>
      <c r="B258" s="50">
        <v>892136451</v>
      </c>
      <c r="D258" t="s">
        <v>338</v>
      </c>
      <c r="E258" t="s">
        <v>273</v>
      </c>
    </row>
    <row r="259" spans="1:5" x14ac:dyDescent="0.25">
      <c r="A259" s="49">
        <v>43707</v>
      </c>
      <c r="B259" s="50">
        <v>1172257266</v>
      </c>
      <c r="D259" t="s">
        <v>339</v>
      </c>
      <c r="E259" t="s">
        <v>273</v>
      </c>
    </row>
    <row r="260" spans="1:5" x14ac:dyDescent="0.25">
      <c r="A260" s="49">
        <v>43707</v>
      </c>
      <c r="B260" s="50">
        <v>519771611</v>
      </c>
      <c r="D260" t="s">
        <v>340</v>
      </c>
      <c r="E260" t="s">
        <v>273</v>
      </c>
    </row>
    <row r="261" spans="1:5" x14ac:dyDescent="0.25">
      <c r="A261" s="49">
        <v>43707</v>
      </c>
      <c r="B261" s="50">
        <v>1001836340</v>
      </c>
      <c r="D261" t="s">
        <v>341</v>
      </c>
      <c r="E261" t="s">
        <v>273</v>
      </c>
    </row>
    <row r="262" spans="1:5" x14ac:dyDescent="0.25">
      <c r="A262" s="49">
        <v>43707</v>
      </c>
      <c r="B262" s="50">
        <v>1332265360</v>
      </c>
      <c r="D262" t="s">
        <v>342</v>
      </c>
      <c r="E262" t="s">
        <v>273</v>
      </c>
    </row>
    <row r="263" spans="1:5" x14ac:dyDescent="0.25">
      <c r="A263" s="49">
        <v>43707</v>
      </c>
      <c r="B263" s="50">
        <v>-17820266272</v>
      </c>
      <c r="E263" t="s">
        <v>273</v>
      </c>
    </row>
    <row r="264" spans="1:5" x14ac:dyDescent="0.25">
      <c r="A264" s="49">
        <v>43738</v>
      </c>
      <c r="B264" s="50">
        <v>74482530</v>
      </c>
      <c r="D264" t="s">
        <v>343</v>
      </c>
      <c r="E264" t="s">
        <v>273</v>
      </c>
    </row>
    <row r="265" spans="1:5" x14ac:dyDescent="0.25">
      <c r="A265" s="49">
        <v>43738</v>
      </c>
      <c r="B265" s="50">
        <v>684682623</v>
      </c>
      <c r="D265" t="s">
        <v>344</v>
      </c>
      <c r="E265" t="s">
        <v>273</v>
      </c>
    </row>
    <row r="266" spans="1:5" x14ac:dyDescent="0.25">
      <c r="A266" s="49">
        <v>43738</v>
      </c>
      <c r="B266" s="50">
        <v>352665741</v>
      </c>
      <c r="D266" t="s">
        <v>345</v>
      </c>
      <c r="E266" t="s">
        <v>273</v>
      </c>
    </row>
    <row r="267" spans="1:5" x14ac:dyDescent="0.25">
      <c r="A267" s="49">
        <v>43738</v>
      </c>
      <c r="B267" s="50">
        <v>64810055</v>
      </c>
      <c r="D267" t="s">
        <v>346</v>
      </c>
      <c r="E267" t="s">
        <v>273</v>
      </c>
    </row>
    <row r="268" spans="1:5" x14ac:dyDescent="0.25">
      <c r="A268" s="49">
        <v>43738</v>
      </c>
      <c r="B268" s="50">
        <v>1857423927</v>
      </c>
      <c r="D268" t="s">
        <v>347</v>
      </c>
      <c r="E268" t="s">
        <v>273</v>
      </c>
    </row>
    <row r="269" spans="1:5" x14ac:dyDescent="0.25">
      <c r="A269" s="49">
        <v>43738</v>
      </c>
      <c r="B269" s="50">
        <v>957512328</v>
      </c>
      <c r="D269" t="s">
        <v>348</v>
      </c>
      <c r="E269" t="s">
        <v>273</v>
      </c>
    </row>
    <row r="270" spans="1:5" x14ac:dyDescent="0.25">
      <c r="A270" s="49">
        <v>43738</v>
      </c>
      <c r="B270" s="50">
        <v>1647753847</v>
      </c>
      <c r="D270" t="s">
        <v>349</v>
      </c>
      <c r="E270" t="s">
        <v>273</v>
      </c>
    </row>
    <row r="271" spans="1:5" x14ac:dyDescent="0.25">
      <c r="A271" s="49">
        <v>43738</v>
      </c>
      <c r="B271" s="50">
        <v>1838963289</v>
      </c>
      <c r="D271" t="s">
        <v>350</v>
      </c>
      <c r="E271" t="s">
        <v>273</v>
      </c>
    </row>
    <row r="272" spans="1:5" x14ac:dyDescent="0.25">
      <c r="A272" s="49">
        <v>43738</v>
      </c>
      <c r="B272" s="50">
        <v>1715018417</v>
      </c>
      <c r="D272" t="s">
        <v>351</v>
      </c>
      <c r="E272" t="s">
        <v>273</v>
      </c>
    </row>
    <row r="273" spans="1:5" x14ac:dyDescent="0.25">
      <c r="A273" s="49">
        <v>43769</v>
      </c>
      <c r="B273" s="50">
        <v>1499722550</v>
      </c>
      <c r="D273" t="s">
        <v>352</v>
      </c>
      <c r="E273" t="s">
        <v>273</v>
      </c>
    </row>
    <row r="274" spans="1:5" x14ac:dyDescent="0.25">
      <c r="A274" s="49">
        <v>43769</v>
      </c>
      <c r="B274" s="50">
        <v>311328275</v>
      </c>
      <c r="D274" t="s">
        <v>353</v>
      </c>
      <c r="E274" t="s">
        <v>273</v>
      </c>
    </row>
    <row r="275" spans="1:5" x14ac:dyDescent="0.25">
      <c r="A275" s="49">
        <v>43769</v>
      </c>
      <c r="B275" s="50">
        <v>610104256</v>
      </c>
      <c r="D275" t="s">
        <v>354</v>
      </c>
      <c r="E275" t="s">
        <v>273</v>
      </c>
    </row>
    <row r="276" spans="1:5" x14ac:dyDescent="0.25">
      <c r="A276" s="49">
        <v>43769</v>
      </c>
      <c r="B276" s="50">
        <v>1431966644</v>
      </c>
      <c r="D276" t="s">
        <v>355</v>
      </c>
      <c r="E276" t="s">
        <v>273</v>
      </c>
    </row>
    <row r="277" spans="1:5" x14ac:dyDescent="0.25">
      <c r="A277" s="49">
        <v>43769</v>
      </c>
      <c r="B277" s="50">
        <v>4594689926</v>
      </c>
      <c r="D277" t="s">
        <v>356</v>
      </c>
      <c r="E277" t="s">
        <v>273</v>
      </c>
    </row>
    <row r="278" spans="1:5" x14ac:dyDescent="0.25">
      <c r="A278" s="49">
        <v>43799</v>
      </c>
      <c r="B278" s="50">
        <v>178935660</v>
      </c>
      <c r="D278" t="s">
        <v>357</v>
      </c>
      <c r="E278" t="s">
        <v>273</v>
      </c>
    </row>
    <row r="279" spans="1:5" x14ac:dyDescent="0.25">
      <c r="A279" s="49">
        <v>43799</v>
      </c>
      <c r="B279" s="50">
        <v>939835227</v>
      </c>
      <c r="D279" t="s">
        <v>358</v>
      </c>
      <c r="E279" t="s">
        <v>273</v>
      </c>
    </row>
    <row r="280" spans="1:5" x14ac:dyDescent="0.25">
      <c r="A280" s="49">
        <v>43799</v>
      </c>
      <c r="B280" s="50">
        <v>914130732</v>
      </c>
      <c r="D280" t="s">
        <v>359</v>
      </c>
      <c r="E280" t="s">
        <v>273</v>
      </c>
    </row>
    <row r="281" spans="1:5" x14ac:dyDescent="0.25">
      <c r="A281" s="49">
        <v>43799</v>
      </c>
      <c r="B281" s="50">
        <v>921670168</v>
      </c>
      <c r="D281" t="s">
        <v>360</v>
      </c>
      <c r="E281" t="s">
        <v>273</v>
      </c>
    </row>
    <row r="282" spans="1:5" x14ac:dyDescent="0.25">
      <c r="A282" s="49">
        <v>43830</v>
      </c>
      <c r="B282" s="50">
        <v>1367022987</v>
      </c>
      <c r="D282" t="s">
        <v>361</v>
      </c>
      <c r="E282" t="s">
        <v>273</v>
      </c>
    </row>
    <row r="283" spans="1:5" x14ac:dyDescent="0.25">
      <c r="A283" s="49">
        <v>43830</v>
      </c>
      <c r="B283" s="50">
        <v>3328165077</v>
      </c>
      <c r="D283" t="s">
        <v>362</v>
      </c>
      <c r="E283" t="s">
        <v>273</v>
      </c>
    </row>
    <row r="284" spans="1:5" x14ac:dyDescent="0.25">
      <c r="A284" s="49">
        <v>43830</v>
      </c>
      <c r="B284" s="50">
        <v>147046202</v>
      </c>
      <c r="D284" t="s">
        <v>363</v>
      </c>
      <c r="E284" t="s">
        <v>273</v>
      </c>
    </row>
    <row r="285" spans="1:5" x14ac:dyDescent="0.25">
      <c r="A285" s="49">
        <v>43829</v>
      </c>
      <c r="B285" s="50">
        <v>75181630</v>
      </c>
      <c r="D285" t="s">
        <v>364</v>
      </c>
      <c r="E285" t="s">
        <v>273</v>
      </c>
    </row>
    <row r="286" spans="1:5" x14ac:dyDescent="0.25">
      <c r="A286" s="49">
        <v>43830</v>
      </c>
      <c r="B286" s="50">
        <v>553030424</v>
      </c>
      <c r="D286" t="s">
        <v>365</v>
      </c>
      <c r="E286" t="s">
        <v>273</v>
      </c>
    </row>
    <row r="287" spans="1:5" x14ac:dyDescent="0.25">
      <c r="A287" s="49">
        <v>43830</v>
      </c>
      <c r="B287" s="50">
        <v>2444710164</v>
      </c>
      <c r="D287" t="s">
        <v>366</v>
      </c>
      <c r="E287" t="s">
        <v>273</v>
      </c>
    </row>
    <row r="288" spans="1:5" x14ac:dyDescent="0.25">
      <c r="A288" s="49">
        <v>43830</v>
      </c>
      <c r="B288" s="50">
        <v>663318174</v>
      </c>
      <c r="D288" t="s">
        <v>367</v>
      </c>
      <c r="E288" t="s">
        <v>273</v>
      </c>
    </row>
    <row r="289" spans="1:5" x14ac:dyDescent="0.25">
      <c r="A289" s="49">
        <v>43830</v>
      </c>
      <c r="B289" s="50">
        <v>230225078</v>
      </c>
      <c r="D289" t="s">
        <v>368</v>
      </c>
      <c r="E289" t="s">
        <v>273</v>
      </c>
    </row>
    <row r="290" spans="1:5" x14ac:dyDescent="0.25">
      <c r="A290" s="49">
        <v>43830</v>
      </c>
      <c r="B290" s="50">
        <v>337962620</v>
      </c>
      <c r="D290" t="s">
        <v>369</v>
      </c>
      <c r="E290" t="s">
        <v>273</v>
      </c>
    </row>
    <row r="291" spans="1:5" x14ac:dyDescent="0.25">
      <c r="A291" s="49">
        <v>43830</v>
      </c>
      <c r="B291" s="50">
        <v>1027709436</v>
      </c>
      <c r="D291" t="s">
        <v>370</v>
      </c>
      <c r="E291" t="s">
        <v>273</v>
      </c>
    </row>
    <row r="292" spans="1:5" x14ac:dyDescent="0.25">
      <c r="A292" s="49">
        <v>43830</v>
      </c>
      <c r="B292" s="50">
        <v>610585524</v>
      </c>
      <c r="D292" t="s">
        <v>371</v>
      </c>
      <c r="E292" t="s">
        <v>273</v>
      </c>
    </row>
    <row r="293" spans="1:5" x14ac:dyDescent="0.25">
      <c r="A293" s="49">
        <v>43830</v>
      </c>
      <c r="B293" s="50">
        <v>293889658</v>
      </c>
      <c r="D293" t="s">
        <v>372</v>
      </c>
      <c r="E293" t="s">
        <v>273</v>
      </c>
    </row>
    <row r="294" spans="1:5" x14ac:dyDescent="0.25">
      <c r="A294" s="49">
        <v>43830</v>
      </c>
      <c r="B294" s="50">
        <v>115710259</v>
      </c>
      <c r="D294" t="s">
        <v>373</v>
      </c>
      <c r="E294" t="s">
        <v>273</v>
      </c>
    </row>
    <row r="295" spans="1:5" x14ac:dyDescent="0.25">
      <c r="A295" s="49">
        <v>43830</v>
      </c>
      <c r="B295" s="50">
        <v>40488086</v>
      </c>
      <c r="D295" t="s">
        <v>374</v>
      </c>
      <c r="E295" t="s">
        <v>273</v>
      </c>
    </row>
    <row r="296" spans="1:5" x14ac:dyDescent="0.25">
      <c r="A296" s="49">
        <v>43830</v>
      </c>
      <c r="B296" s="50">
        <v>1320044188</v>
      </c>
      <c r="D296" t="s">
        <v>375</v>
      </c>
      <c r="E296" t="s">
        <v>273</v>
      </c>
    </row>
    <row r="297" spans="1:5" x14ac:dyDescent="0.25">
      <c r="A297" s="49">
        <v>43830</v>
      </c>
      <c r="B297" s="50">
        <v>315318754</v>
      </c>
      <c r="D297" t="s">
        <v>376</v>
      </c>
      <c r="E297" t="s">
        <v>273</v>
      </c>
    </row>
    <row r="298" spans="1:5" x14ac:dyDescent="0.25">
      <c r="A298" s="49">
        <v>43830</v>
      </c>
      <c r="B298" s="50">
        <v>332196832</v>
      </c>
      <c r="D298" t="s">
        <v>377</v>
      </c>
      <c r="E298" t="s">
        <v>273</v>
      </c>
    </row>
    <row r="299" spans="1:5" x14ac:dyDescent="0.25">
      <c r="A299" s="49">
        <v>43829</v>
      </c>
      <c r="B299" s="50">
        <v>200155300</v>
      </c>
      <c r="D299" t="s">
        <v>378</v>
      </c>
      <c r="E299" t="s">
        <v>273</v>
      </c>
    </row>
    <row r="300" spans="1:5" x14ac:dyDescent="0.25">
      <c r="A300" s="49">
        <v>43829</v>
      </c>
      <c r="B300" s="50">
        <v>75332695</v>
      </c>
      <c r="D300" t="s">
        <v>379</v>
      </c>
      <c r="E300" t="s">
        <v>273</v>
      </c>
    </row>
    <row r="301" spans="1:5" x14ac:dyDescent="0.25">
      <c r="A301" s="49">
        <v>43830</v>
      </c>
      <c r="B301" s="50">
        <v>41509910</v>
      </c>
      <c r="D301" t="s">
        <v>380</v>
      </c>
      <c r="E301" t="s">
        <v>273</v>
      </c>
    </row>
    <row r="302" spans="1:5" x14ac:dyDescent="0.25">
      <c r="A302" s="49">
        <v>43830</v>
      </c>
      <c r="B302" s="50">
        <v>49456206</v>
      </c>
      <c r="D302" t="s">
        <v>381</v>
      </c>
      <c r="E302" t="s">
        <v>273</v>
      </c>
    </row>
    <row r="303" spans="1:5" x14ac:dyDescent="0.25">
      <c r="A303" s="49">
        <v>43830</v>
      </c>
      <c r="B303" s="50">
        <v>719253232</v>
      </c>
      <c r="D303" t="s">
        <v>382</v>
      </c>
      <c r="E303" t="s">
        <v>273</v>
      </c>
    </row>
    <row r="304" spans="1:5" x14ac:dyDescent="0.25">
      <c r="A304" s="49">
        <v>43830</v>
      </c>
      <c r="B304" s="50">
        <v>-5245967763</v>
      </c>
      <c r="E304" t="s">
        <v>273</v>
      </c>
    </row>
    <row r="305" spans="1:5" x14ac:dyDescent="0.25">
      <c r="A305" s="49">
        <v>43890</v>
      </c>
      <c r="B305" s="50">
        <v>200737194</v>
      </c>
      <c r="D305" t="s">
        <v>383</v>
      </c>
      <c r="E305" t="s">
        <v>273</v>
      </c>
    </row>
    <row r="306" spans="1:5" x14ac:dyDescent="0.25">
      <c r="A306" s="49">
        <v>43890</v>
      </c>
      <c r="B306" s="50">
        <v>568232180</v>
      </c>
      <c r="D306" t="s">
        <v>384</v>
      </c>
      <c r="E306" t="s">
        <v>273</v>
      </c>
    </row>
    <row r="307" spans="1:5" x14ac:dyDescent="0.25">
      <c r="A307" s="49">
        <v>43890</v>
      </c>
      <c r="B307" s="50">
        <v>487578749</v>
      </c>
      <c r="D307" t="s">
        <v>385</v>
      </c>
      <c r="E307" t="s">
        <v>273</v>
      </c>
    </row>
    <row r="308" spans="1:5" x14ac:dyDescent="0.25">
      <c r="A308" s="49">
        <v>43890</v>
      </c>
      <c r="B308" s="50">
        <v>2725426</v>
      </c>
      <c r="D308" t="s">
        <v>386</v>
      </c>
      <c r="E308" t="s">
        <v>273</v>
      </c>
    </row>
    <row r="309" spans="1:5" x14ac:dyDescent="0.25">
      <c r="A309" s="49">
        <v>43890</v>
      </c>
      <c r="B309" s="50">
        <v>143430986</v>
      </c>
      <c r="D309" t="s">
        <v>387</v>
      </c>
      <c r="E309" t="s">
        <v>273</v>
      </c>
    </row>
    <row r="310" spans="1:5" x14ac:dyDescent="0.25">
      <c r="A310" s="49">
        <v>43892</v>
      </c>
      <c r="B310" s="50">
        <v>28961864</v>
      </c>
      <c r="D310" t="s">
        <v>388</v>
      </c>
      <c r="E310" t="s">
        <v>273</v>
      </c>
    </row>
    <row r="311" spans="1:5" x14ac:dyDescent="0.25">
      <c r="A311" s="49">
        <v>43892</v>
      </c>
      <c r="B311" s="50">
        <v>1181794376</v>
      </c>
      <c r="D311" t="s">
        <v>389</v>
      </c>
      <c r="E311" t="s">
        <v>273</v>
      </c>
    </row>
    <row r="312" spans="1:5" x14ac:dyDescent="0.25">
      <c r="A312" s="49">
        <v>43920</v>
      </c>
      <c r="B312" s="50">
        <v>1028283501</v>
      </c>
      <c r="D312" t="s">
        <v>390</v>
      </c>
      <c r="E312" t="s">
        <v>273</v>
      </c>
    </row>
    <row r="313" spans="1:5" x14ac:dyDescent="0.25">
      <c r="A313" s="49">
        <v>43920</v>
      </c>
      <c r="B313" s="50">
        <v>1868347756</v>
      </c>
      <c r="D313" t="s">
        <v>391</v>
      </c>
      <c r="E313" t="s">
        <v>273</v>
      </c>
    </row>
    <row r="314" spans="1:5" x14ac:dyDescent="0.25">
      <c r="A314" s="49">
        <v>43920</v>
      </c>
      <c r="B314" s="50">
        <v>90188262</v>
      </c>
      <c r="D314" t="s">
        <v>392</v>
      </c>
      <c r="E314" t="s">
        <v>273</v>
      </c>
    </row>
    <row r="315" spans="1:5" x14ac:dyDescent="0.25">
      <c r="A315" s="49">
        <v>43920</v>
      </c>
      <c r="B315" s="50">
        <v>1385329</v>
      </c>
      <c r="D315" t="s">
        <v>393</v>
      </c>
      <c r="E315" t="s">
        <v>273</v>
      </c>
    </row>
    <row r="316" spans="1:5" x14ac:dyDescent="0.25">
      <c r="A316" s="49">
        <v>43920</v>
      </c>
      <c r="B316" s="50">
        <v>116486781</v>
      </c>
      <c r="D316" t="s">
        <v>394</v>
      </c>
      <c r="E316" t="s">
        <v>273</v>
      </c>
    </row>
    <row r="317" spans="1:5" x14ac:dyDescent="0.25">
      <c r="A317" s="49">
        <v>43920</v>
      </c>
      <c r="B317" s="50">
        <v>48660447</v>
      </c>
      <c r="D317" t="s">
        <v>395</v>
      </c>
      <c r="E317" t="s">
        <v>273</v>
      </c>
    </row>
    <row r="318" spans="1:5" x14ac:dyDescent="0.25">
      <c r="A318" s="49">
        <v>43920</v>
      </c>
      <c r="B318" s="50">
        <v>44670928</v>
      </c>
      <c r="D318" t="s">
        <v>396</v>
      </c>
      <c r="E318" t="s">
        <v>273</v>
      </c>
    </row>
    <row r="319" spans="1:5" x14ac:dyDescent="0.25">
      <c r="A319" s="49">
        <v>43920</v>
      </c>
      <c r="B319" s="50">
        <v>83432447</v>
      </c>
      <c r="D319" t="s">
        <v>397</v>
      </c>
      <c r="E319" t="s">
        <v>273</v>
      </c>
    </row>
    <row r="320" spans="1:5" x14ac:dyDescent="0.25">
      <c r="A320" s="49">
        <v>43920</v>
      </c>
      <c r="B320" s="50">
        <v>189174959</v>
      </c>
      <c r="D320" t="s">
        <v>398</v>
      </c>
      <c r="E320" t="s">
        <v>273</v>
      </c>
    </row>
    <row r="321" spans="1:5" x14ac:dyDescent="0.25">
      <c r="A321" s="49">
        <v>43920</v>
      </c>
      <c r="B321" s="50">
        <v>409460777</v>
      </c>
      <c r="D321" t="s">
        <v>399</v>
      </c>
      <c r="E321" t="s">
        <v>273</v>
      </c>
    </row>
    <row r="322" spans="1:5" x14ac:dyDescent="0.25">
      <c r="A322" s="49">
        <v>43951</v>
      </c>
      <c r="B322" s="50">
        <v>100352120</v>
      </c>
      <c r="D322" t="s">
        <v>400</v>
      </c>
      <c r="E322" t="s">
        <v>273</v>
      </c>
    </row>
    <row r="323" spans="1:5" x14ac:dyDescent="0.25">
      <c r="A323" s="49">
        <v>43951</v>
      </c>
      <c r="B323" s="50">
        <v>1818278456</v>
      </c>
      <c r="D323" t="s">
        <v>401</v>
      </c>
      <c r="E323" t="s">
        <v>273</v>
      </c>
    </row>
    <row r="324" spans="1:5" x14ac:dyDescent="0.25">
      <c r="A324" s="49">
        <v>43951</v>
      </c>
      <c r="B324" s="50">
        <v>133885672</v>
      </c>
      <c r="D324" t="s">
        <v>402</v>
      </c>
      <c r="E324" t="s">
        <v>273</v>
      </c>
    </row>
    <row r="325" spans="1:5" x14ac:dyDescent="0.25">
      <c r="A325" s="49">
        <v>43981</v>
      </c>
      <c r="B325" s="50" t="s">
        <v>403</v>
      </c>
      <c r="D325" t="s">
        <v>404</v>
      </c>
      <c r="E325" t="s">
        <v>273</v>
      </c>
    </row>
    <row r="326" spans="1:5" x14ac:dyDescent="0.25">
      <c r="A326" s="49">
        <v>43981</v>
      </c>
      <c r="B326" s="50" t="s">
        <v>405</v>
      </c>
      <c r="D326" t="s">
        <v>406</v>
      </c>
      <c r="E326" t="s">
        <v>273</v>
      </c>
    </row>
    <row r="327" spans="1:5" x14ac:dyDescent="0.25">
      <c r="A327" s="49">
        <v>44012</v>
      </c>
      <c r="B327" s="50" t="s">
        <v>407</v>
      </c>
      <c r="D327" t="s">
        <v>408</v>
      </c>
      <c r="E327" t="s">
        <v>273</v>
      </c>
    </row>
    <row r="328" spans="1:5" x14ac:dyDescent="0.25">
      <c r="A328" s="49">
        <v>44012</v>
      </c>
      <c r="B328" s="50" t="s">
        <v>409</v>
      </c>
      <c r="D328" t="s">
        <v>410</v>
      </c>
      <c r="E328" t="s">
        <v>273</v>
      </c>
    </row>
    <row r="329" spans="1:5" x14ac:dyDescent="0.25">
      <c r="A329" s="49">
        <v>44012</v>
      </c>
      <c r="B329" s="50" t="s">
        <v>411</v>
      </c>
      <c r="D329" t="s">
        <v>412</v>
      </c>
      <c r="E329" t="s">
        <v>273</v>
      </c>
    </row>
    <row r="330" spans="1:5" x14ac:dyDescent="0.25">
      <c r="A330" s="49">
        <v>44043</v>
      </c>
      <c r="B330" s="50">
        <v>213275856</v>
      </c>
      <c r="D330" t="s">
        <v>413</v>
      </c>
      <c r="E330" t="s">
        <v>273</v>
      </c>
    </row>
    <row r="331" spans="1:5" x14ac:dyDescent="0.25">
      <c r="A331" s="49">
        <v>44043</v>
      </c>
      <c r="B331" s="50">
        <v>1658190250</v>
      </c>
      <c r="D331" t="s">
        <v>414</v>
      </c>
      <c r="E331" t="s">
        <v>273</v>
      </c>
    </row>
    <row r="332" spans="1:5" x14ac:dyDescent="0.25">
      <c r="A332" s="49">
        <v>44043</v>
      </c>
      <c r="B332" s="50">
        <v>68790428</v>
      </c>
      <c r="D332" t="s">
        <v>415</v>
      </c>
      <c r="E332" t="s">
        <v>273</v>
      </c>
    </row>
    <row r="333" spans="1:5" x14ac:dyDescent="0.25">
      <c r="A333" s="49">
        <v>44074</v>
      </c>
      <c r="B333" s="50">
        <v>213011322</v>
      </c>
      <c r="D333" t="s">
        <v>416</v>
      </c>
      <c r="E333" t="s">
        <v>273</v>
      </c>
    </row>
    <row r="334" spans="1:5" x14ac:dyDescent="0.25">
      <c r="A334" s="49">
        <v>44074</v>
      </c>
      <c r="B334" s="50">
        <v>2598744128</v>
      </c>
      <c r="D334" t="s">
        <v>417</v>
      </c>
      <c r="E334" t="s">
        <v>273</v>
      </c>
    </row>
    <row r="335" spans="1:5" x14ac:dyDescent="0.25">
      <c r="A335" s="49">
        <v>44074</v>
      </c>
      <c r="B335" s="50">
        <v>24442264</v>
      </c>
      <c r="D335" t="s">
        <v>418</v>
      </c>
      <c r="E335" t="s">
        <v>273</v>
      </c>
    </row>
    <row r="336" spans="1:5" x14ac:dyDescent="0.25">
      <c r="A336" s="49">
        <v>44074</v>
      </c>
      <c r="B336" s="50">
        <v>221086355</v>
      </c>
      <c r="D336" t="s">
        <v>419</v>
      </c>
      <c r="E336" t="s">
        <v>273</v>
      </c>
    </row>
    <row r="337" spans="1:6" x14ac:dyDescent="0.25">
      <c r="A337" s="49">
        <v>44074</v>
      </c>
      <c r="B337" s="50">
        <v>27660174</v>
      </c>
      <c r="D337" t="s">
        <v>420</v>
      </c>
      <c r="E337" t="s">
        <v>273</v>
      </c>
      <c r="F337" s="53">
        <f>SUM(B191:B337)</f>
        <v>149305713281</v>
      </c>
    </row>
    <row r="338" spans="1:6" x14ac:dyDescent="0.25">
      <c r="A338" s="49">
        <v>42916</v>
      </c>
      <c r="B338" s="50">
        <v>1530556</v>
      </c>
      <c r="D338" t="s">
        <v>421</v>
      </c>
      <c r="E338" t="s">
        <v>422</v>
      </c>
      <c r="F338" s="53">
        <v>17820266272</v>
      </c>
    </row>
    <row r="339" spans="1:6" x14ac:dyDescent="0.25">
      <c r="A339" s="49">
        <v>43182</v>
      </c>
      <c r="B339" s="50">
        <v>2251998</v>
      </c>
      <c r="D339" t="s">
        <v>423</v>
      </c>
      <c r="E339" t="s">
        <v>422</v>
      </c>
      <c r="F339" s="53">
        <f>+F337+F338</f>
        <v>167125979553</v>
      </c>
    </row>
    <row r="340" spans="1:6" x14ac:dyDescent="0.25">
      <c r="A340" s="49">
        <v>43373</v>
      </c>
      <c r="B340" s="50">
        <v>1057377</v>
      </c>
      <c r="D340" t="s">
        <v>424</v>
      </c>
      <c r="E340" t="s">
        <v>422</v>
      </c>
    </row>
    <row r="341" spans="1:6" x14ac:dyDescent="0.25">
      <c r="A341" s="49">
        <v>43373</v>
      </c>
      <c r="B341" s="50">
        <v>98588421</v>
      </c>
      <c r="D341" t="s">
        <v>425</v>
      </c>
      <c r="E341" t="s">
        <v>422</v>
      </c>
    </row>
    <row r="342" spans="1:6" x14ac:dyDescent="0.25">
      <c r="A342" s="49">
        <v>42674</v>
      </c>
      <c r="B342" s="50">
        <v>2966391</v>
      </c>
      <c r="D342" t="s">
        <v>426</v>
      </c>
      <c r="E342" t="s">
        <v>427</v>
      </c>
    </row>
    <row r="343" spans="1:6" x14ac:dyDescent="0.25">
      <c r="A343" s="49">
        <v>42733</v>
      </c>
      <c r="B343" s="50">
        <v>2966391</v>
      </c>
      <c r="D343" t="s">
        <v>428</v>
      </c>
      <c r="E343" t="s">
        <v>427</v>
      </c>
    </row>
    <row r="344" spans="1:6" x14ac:dyDescent="0.25">
      <c r="A344" s="49">
        <v>42733</v>
      </c>
      <c r="B344" s="50">
        <v>2966391</v>
      </c>
      <c r="D344" t="s">
        <v>429</v>
      </c>
      <c r="E344" t="s">
        <v>427</v>
      </c>
    </row>
    <row r="345" spans="1:6" x14ac:dyDescent="0.25">
      <c r="A345" s="49">
        <v>42734</v>
      </c>
      <c r="B345" s="50">
        <v>142386</v>
      </c>
      <c r="D345" t="s">
        <v>430</v>
      </c>
      <c r="E345" t="s">
        <v>427</v>
      </c>
    </row>
    <row r="346" spans="1:6" x14ac:dyDescent="0.25">
      <c r="A346" s="49">
        <v>42766</v>
      </c>
      <c r="B346" s="50">
        <v>2966391</v>
      </c>
      <c r="D346" t="s">
        <v>431</v>
      </c>
      <c r="E346" t="s">
        <v>427</v>
      </c>
    </row>
    <row r="347" spans="1:6" x14ac:dyDescent="0.25">
      <c r="A347" s="49">
        <v>42794</v>
      </c>
      <c r="B347" s="50">
        <v>2966391</v>
      </c>
      <c r="D347" t="s">
        <v>432</v>
      </c>
      <c r="E347" t="s">
        <v>427</v>
      </c>
    </row>
    <row r="348" spans="1:6" x14ac:dyDescent="0.25">
      <c r="A348" s="49">
        <v>42825</v>
      </c>
      <c r="B348" s="50">
        <v>2966391</v>
      </c>
      <c r="D348" t="s">
        <v>433</v>
      </c>
      <c r="E348" t="s">
        <v>427</v>
      </c>
    </row>
    <row r="349" spans="1:6" x14ac:dyDescent="0.25">
      <c r="A349" s="49">
        <v>42825</v>
      </c>
      <c r="B349" s="50">
        <v>142386</v>
      </c>
      <c r="D349" t="s">
        <v>434</v>
      </c>
      <c r="E349" t="s">
        <v>427</v>
      </c>
    </row>
    <row r="350" spans="1:6" x14ac:dyDescent="0.25">
      <c r="A350" s="49">
        <v>42855</v>
      </c>
      <c r="B350" s="50">
        <v>2966391</v>
      </c>
      <c r="D350" t="s">
        <v>435</v>
      </c>
      <c r="E350" t="s">
        <v>427</v>
      </c>
    </row>
    <row r="351" spans="1:6" x14ac:dyDescent="0.25">
      <c r="A351" s="49">
        <v>42886</v>
      </c>
      <c r="B351" s="50">
        <v>2966391</v>
      </c>
      <c r="D351" t="s">
        <v>436</v>
      </c>
      <c r="E351" t="s">
        <v>427</v>
      </c>
    </row>
    <row r="352" spans="1:6" x14ac:dyDescent="0.25">
      <c r="A352" s="49">
        <v>42916</v>
      </c>
      <c r="B352" s="50">
        <v>2966391</v>
      </c>
      <c r="D352" t="s">
        <v>437</v>
      </c>
      <c r="E352" t="s">
        <v>427</v>
      </c>
    </row>
    <row r="353" spans="1:5" x14ac:dyDescent="0.25">
      <c r="A353" s="49">
        <v>42916</v>
      </c>
      <c r="B353" s="50">
        <v>1695114</v>
      </c>
      <c r="D353" t="s">
        <v>438</v>
      </c>
      <c r="E353" t="s">
        <v>427</v>
      </c>
    </row>
    <row r="354" spans="1:5" x14ac:dyDescent="0.25">
      <c r="A354" s="49">
        <v>42947</v>
      </c>
      <c r="B354" s="50">
        <v>2966391</v>
      </c>
      <c r="D354" t="s">
        <v>439</v>
      </c>
      <c r="E354" t="s">
        <v>427</v>
      </c>
    </row>
    <row r="355" spans="1:5" x14ac:dyDescent="0.25">
      <c r="A355" s="49">
        <v>42947</v>
      </c>
      <c r="B355" s="50">
        <v>1695114</v>
      </c>
      <c r="D355" t="s">
        <v>440</v>
      </c>
      <c r="E355" t="s">
        <v>427</v>
      </c>
    </row>
    <row r="356" spans="1:5" x14ac:dyDescent="0.25">
      <c r="A356" s="49">
        <v>42947</v>
      </c>
      <c r="B356" s="50">
        <v>4824560</v>
      </c>
      <c r="D356" t="s">
        <v>441</v>
      </c>
      <c r="E356" t="s">
        <v>427</v>
      </c>
    </row>
    <row r="357" spans="1:5" x14ac:dyDescent="0.25">
      <c r="A357" s="49">
        <v>42978</v>
      </c>
      <c r="B357" s="50">
        <v>932782</v>
      </c>
      <c r="D357" t="s">
        <v>442</v>
      </c>
      <c r="E357" t="s">
        <v>427</v>
      </c>
    </row>
    <row r="358" spans="1:5" x14ac:dyDescent="0.25">
      <c r="A358" s="49">
        <v>42978</v>
      </c>
      <c r="B358" s="50">
        <v>1695114</v>
      </c>
      <c r="D358" t="s">
        <v>443</v>
      </c>
      <c r="E358" t="s">
        <v>427</v>
      </c>
    </row>
    <row r="359" spans="1:5" x14ac:dyDescent="0.25">
      <c r="A359" s="49">
        <v>42978</v>
      </c>
      <c r="B359" s="50">
        <v>4824560</v>
      </c>
      <c r="D359" t="s">
        <v>444</v>
      </c>
      <c r="E359" t="s">
        <v>427</v>
      </c>
    </row>
    <row r="360" spans="1:5" x14ac:dyDescent="0.25">
      <c r="A360" s="49">
        <v>43039</v>
      </c>
      <c r="B360" s="50">
        <v>4824560</v>
      </c>
      <c r="D360" t="s">
        <v>445</v>
      </c>
      <c r="E360" t="s">
        <v>427</v>
      </c>
    </row>
    <row r="361" spans="1:5" x14ac:dyDescent="0.25">
      <c r="A361" s="49">
        <v>43039</v>
      </c>
      <c r="B361" s="50">
        <v>3136958</v>
      </c>
      <c r="D361" t="s">
        <v>446</v>
      </c>
      <c r="E361" t="s">
        <v>427</v>
      </c>
    </row>
    <row r="362" spans="1:5" x14ac:dyDescent="0.25">
      <c r="A362" s="49">
        <v>43039</v>
      </c>
      <c r="B362" s="50">
        <v>7236840</v>
      </c>
      <c r="D362" t="s">
        <v>447</v>
      </c>
      <c r="E362" t="s">
        <v>427</v>
      </c>
    </row>
    <row r="363" spans="1:5" x14ac:dyDescent="0.25">
      <c r="A363" s="49">
        <v>43069</v>
      </c>
      <c r="B363" s="50">
        <v>3136958</v>
      </c>
      <c r="D363" t="s">
        <v>448</v>
      </c>
      <c r="E363" t="s">
        <v>427</v>
      </c>
    </row>
    <row r="364" spans="1:5" x14ac:dyDescent="0.25">
      <c r="A364" s="49">
        <v>43098</v>
      </c>
      <c r="B364" s="50">
        <v>3136958</v>
      </c>
      <c r="D364" t="s">
        <v>449</v>
      </c>
      <c r="E364" t="s">
        <v>427</v>
      </c>
    </row>
    <row r="365" spans="1:5" x14ac:dyDescent="0.25">
      <c r="A365" s="49">
        <v>43119</v>
      </c>
      <c r="B365" s="50">
        <v>3136958</v>
      </c>
      <c r="D365" t="s">
        <v>450</v>
      </c>
      <c r="E365" t="s">
        <v>427</v>
      </c>
    </row>
    <row r="366" spans="1:5" x14ac:dyDescent="0.25">
      <c r="A366" s="49">
        <v>43159</v>
      </c>
      <c r="B366" s="50">
        <v>3136958</v>
      </c>
      <c r="D366" t="s">
        <v>451</v>
      </c>
      <c r="E366" t="s">
        <v>427</v>
      </c>
    </row>
    <row r="367" spans="1:5" x14ac:dyDescent="0.25">
      <c r="A367" s="49">
        <v>43220</v>
      </c>
      <c r="B367" s="50">
        <v>3136958</v>
      </c>
      <c r="D367" t="s">
        <v>452</v>
      </c>
      <c r="E367" t="s">
        <v>427</v>
      </c>
    </row>
    <row r="368" spans="1:5" x14ac:dyDescent="0.25">
      <c r="A368" s="49">
        <v>43251</v>
      </c>
      <c r="B368" s="50">
        <v>3136958</v>
      </c>
      <c r="D368" t="s">
        <v>453</v>
      </c>
      <c r="E368" t="s">
        <v>427</v>
      </c>
    </row>
    <row r="369" spans="1:5" x14ac:dyDescent="0.25">
      <c r="A369" s="49">
        <v>43281</v>
      </c>
      <c r="B369" s="50">
        <v>3136958</v>
      </c>
      <c r="D369" t="s">
        <v>454</v>
      </c>
      <c r="E369" t="s">
        <v>427</v>
      </c>
    </row>
    <row r="370" spans="1:5" x14ac:dyDescent="0.25">
      <c r="A370" s="5" t="s">
        <v>72</v>
      </c>
      <c r="B370" s="50">
        <v>3136958</v>
      </c>
      <c r="D370" t="s">
        <v>455</v>
      </c>
      <c r="E370" t="s">
        <v>427</v>
      </c>
    </row>
    <row r="371" spans="1:5" x14ac:dyDescent="0.25">
      <c r="A371" s="5" t="s">
        <v>74</v>
      </c>
      <c r="B371" s="50">
        <v>3136958</v>
      </c>
      <c r="D371" t="s">
        <v>456</v>
      </c>
      <c r="E371" t="s">
        <v>427</v>
      </c>
    </row>
    <row r="372" spans="1:5" x14ac:dyDescent="0.25">
      <c r="A372" s="49">
        <v>43373</v>
      </c>
      <c r="B372" s="50">
        <v>3136958</v>
      </c>
      <c r="D372" t="s">
        <v>457</v>
      </c>
      <c r="E372" t="s">
        <v>427</v>
      </c>
    </row>
    <row r="373" spans="1:5" x14ac:dyDescent="0.25">
      <c r="A373" s="49">
        <v>43404</v>
      </c>
      <c r="B373" s="50">
        <v>3136958</v>
      </c>
      <c r="D373" t="s">
        <v>458</v>
      </c>
      <c r="E373" t="s">
        <v>427</v>
      </c>
    </row>
    <row r="374" spans="1:5" x14ac:dyDescent="0.25">
      <c r="A374" s="49">
        <v>43434</v>
      </c>
      <c r="B374" s="50">
        <v>3136958</v>
      </c>
      <c r="D374" t="s">
        <v>459</v>
      </c>
      <c r="E374" t="s">
        <v>427</v>
      </c>
    </row>
    <row r="375" spans="1:5" x14ac:dyDescent="0.25">
      <c r="A375" s="49">
        <v>43464</v>
      </c>
      <c r="B375" s="50">
        <v>3136958</v>
      </c>
      <c r="D375" t="s">
        <v>460</v>
      </c>
      <c r="E375" t="s">
        <v>427</v>
      </c>
    </row>
    <row r="376" spans="1:5" x14ac:dyDescent="0.25">
      <c r="A376" s="49">
        <v>43464</v>
      </c>
      <c r="B376" s="50">
        <v>3136958</v>
      </c>
      <c r="D376" t="s">
        <v>461</v>
      </c>
      <c r="E376" t="s">
        <v>427</v>
      </c>
    </row>
    <row r="377" spans="1:5" x14ac:dyDescent="0.25">
      <c r="A377" s="49">
        <v>43524</v>
      </c>
      <c r="B377" s="50">
        <v>3136958</v>
      </c>
      <c r="D377" t="s">
        <v>462</v>
      </c>
      <c r="E377" t="s">
        <v>427</v>
      </c>
    </row>
    <row r="378" spans="1:5" x14ac:dyDescent="0.25">
      <c r="A378" s="49">
        <v>43555</v>
      </c>
      <c r="B378" s="50">
        <v>3289074</v>
      </c>
      <c r="D378" t="s">
        <v>463</v>
      </c>
      <c r="E378" t="s">
        <v>427</v>
      </c>
    </row>
    <row r="379" spans="1:5" x14ac:dyDescent="0.25">
      <c r="A379" s="49">
        <v>43584</v>
      </c>
      <c r="B379" s="50">
        <v>3289074</v>
      </c>
      <c r="D379" t="s">
        <v>464</v>
      </c>
      <c r="E379" t="s">
        <v>427</v>
      </c>
    </row>
    <row r="380" spans="1:5" x14ac:dyDescent="0.25">
      <c r="A380" s="49">
        <v>43830</v>
      </c>
      <c r="B380" s="50">
        <v>3289074</v>
      </c>
      <c r="D380" t="s">
        <v>465</v>
      </c>
      <c r="E380" t="s">
        <v>427</v>
      </c>
    </row>
    <row r="381" spans="1:5" x14ac:dyDescent="0.25">
      <c r="A381" s="49">
        <v>43098</v>
      </c>
      <c r="B381" s="50">
        <v>112971119</v>
      </c>
      <c r="D381" t="s">
        <v>466</v>
      </c>
      <c r="E381" t="s">
        <v>467</v>
      </c>
    </row>
    <row r="382" spans="1:5" x14ac:dyDescent="0.25">
      <c r="A382" s="49">
        <v>43707</v>
      </c>
      <c r="B382" s="50">
        <v>2697754884</v>
      </c>
      <c r="D382" t="s">
        <v>468</v>
      </c>
      <c r="E382" t="s">
        <v>469</v>
      </c>
    </row>
    <row r="383" spans="1:5" x14ac:dyDescent="0.25">
      <c r="A383" s="49">
        <v>43738</v>
      </c>
      <c r="B383" s="50">
        <v>1161189718</v>
      </c>
      <c r="D383" t="s">
        <v>470</v>
      </c>
      <c r="E383" t="s">
        <v>469</v>
      </c>
    </row>
    <row r="384" spans="1:5" x14ac:dyDescent="0.25">
      <c r="A384" s="49">
        <v>43769</v>
      </c>
      <c r="B384" s="50">
        <v>1061174886</v>
      </c>
      <c r="D384" t="s">
        <v>471</v>
      </c>
      <c r="E384" t="s">
        <v>469</v>
      </c>
    </row>
    <row r="385" spans="1:5" x14ac:dyDescent="0.25">
      <c r="A385" s="49">
        <v>43769</v>
      </c>
      <c r="B385" s="50">
        <v>457442157</v>
      </c>
      <c r="D385" t="s">
        <v>472</v>
      </c>
      <c r="E385" t="s">
        <v>469</v>
      </c>
    </row>
    <row r="386" spans="1:5" x14ac:dyDescent="0.25">
      <c r="A386" s="49">
        <v>42551</v>
      </c>
      <c r="B386" s="50">
        <v>8467673</v>
      </c>
      <c r="D386" t="s">
        <v>473</v>
      </c>
      <c r="E386" t="s">
        <v>474</v>
      </c>
    </row>
    <row r="387" spans="1:5" x14ac:dyDescent="0.25">
      <c r="A387" s="49">
        <v>42563</v>
      </c>
      <c r="B387" s="50">
        <v>120</v>
      </c>
      <c r="D387" t="s">
        <v>475</v>
      </c>
      <c r="E387" t="s">
        <v>474</v>
      </c>
    </row>
    <row r="388" spans="1:5" x14ac:dyDescent="0.25">
      <c r="A388" s="49">
        <v>43982</v>
      </c>
      <c r="B388" s="50" t="s">
        <v>476</v>
      </c>
      <c r="D388" t="s">
        <v>477</v>
      </c>
      <c r="E388" t="s">
        <v>478</v>
      </c>
    </row>
    <row r="389" spans="1:5" x14ac:dyDescent="0.25">
      <c r="A389" s="49">
        <v>42277</v>
      </c>
      <c r="B389" s="50">
        <v>2864700</v>
      </c>
      <c r="D389" t="s">
        <v>479</v>
      </c>
      <c r="E389" t="s">
        <v>480</v>
      </c>
    </row>
    <row r="390" spans="1:5" x14ac:dyDescent="0.25">
      <c r="A390" s="49">
        <v>42307</v>
      </c>
      <c r="B390" s="50">
        <v>4684050</v>
      </c>
      <c r="D390" t="s">
        <v>481</v>
      </c>
      <c r="E390" t="s">
        <v>480</v>
      </c>
    </row>
    <row r="391" spans="1:5" x14ac:dyDescent="0.25">
      <c r="A391" s="49">
        <v>42368</v>
      </c>
      <c r="B391" s="50">
        <v>4640500</v>
      </c>
      <c r="D391" t="s">
        <v>482</v>
      </c>
      <c r="E391" t="s">
        <v>480</v>
      </c>
    </row>
    <row r="392" spans="1:5" x14ac:dyDescent="0.25">
      <c r="A392" s="49">
        <v>42551</v>
      </c>
      <c r="B392" s="50">
        <v>21119159</v>
      </c>
      <c r="D392" t="s">
        <v>483</v>
      </c>
      <c r="E392" t="s">
        <v>480</v>
      </c>
    </row>
    <row r="393" spans="1:5" x14ac:dyDescent="0.25">
      <c r="A393" s="49">
        <v>43555</v>
      </c>
      <c r="B393" s="50">
        <v>7596782</v>
      </c>
      <c r="D393" t="s">
        <v>484</v>
      </c>
      <c r="E393" t="s">
        <v>480</v>
      </c>
    </row>
    <row r="394" spans="1:5" x14ac:dyDescent="0.25">
      <c r="A394" s="49">
        <v>43677</v>
      </c>
      <c r="B394" s="50">
        <v>5961467</v>
      </c>
      <c r="D394" t="s">
        <v>485</v>
      </c>
      <c r="E394" t="s">
        <v>480</v>
      </c>
    </row>
    <row r="395" spans="1:5" x14ac:dyDescent="0.25">
      <c r="A395" s="49">
        <v>43677</v>
      </c>
      <c r="B395" s="50">
        <v>7225119</v>
      </c>
      <c r="D395" t="s">
        <v>486</v>
      </c>
      <c r="E395" t="s">
        <v>480</v>
      </c>
    </row>
    <row r="396" spans="1:5" x14ac:dyDescent="0.25">
      <c r="A396" s="49">
        <v>43677</v>
      </c>
      <c r="B396" s="50">
        <v>6362862</v>
      </c>
      <c r="D396" t="s">
        <v>487</v>
      </c>
      <c r="E396" t="s">
        <v>480</v>
      </c>
    </row>
    <row r="397" spans="1:5" x14ac:dyDescent="0.25">
      <c r="A397" s="49">
        <v>43707</v>
      </c>
      <c r="B397" s="50">
        <v>7329185</v>
      </c>
      <c r="D397" t="s">
        <v>488</v>
      </c>
      <c r="E397" t="s">
        <v>480</v>
      </c>
    </row>
    <row r="398" spans="1:5" x14ac:dyDescent="0.25">
      <c r="A398" s="49">
        <v>43738</v>
      </c>
      <c r="B398" s="50">
        <v>6883190</v>
      </c>
      <c r="D398" t="s">
        <v>489</v>
      </c>
      <c r="E398" t="s">
        <v>480</v>
      </c>
    </row>
    <row r="399" spans="1:5" x14ac:dyDescent="0.25">
      <c r="A399" s="49">
        <v>43738</v>
      </c>
      <c r="B399" s="50">
        <v>7254852</v>
      </c>
      <c r="D399" t="s">
        <v>490</v>
      </c>
      <c r="E399" t="s">
        <v>480</v>
      </c>
    </row>
    <row r="400" spans="1:5" x14ac:dyDescent="0.25">
      <c r="A400" s="49">
        <v>43769</v>
      </c>
      <c r="B400" s="50">
        <v>6407462</v>
      </c>
      <c r="D400" t="s">
        <v>491</v>
      </c>
      <c r="E400" t="s">
        <v>480</v>
      </c>
    </row>
    <row r="401" spans="1:5" x14ac:dyDescent="0.25">
      <c r="A401" s="49">
        <v>43799</v>
      </c>
      <c r="B401" s="50">
        <v>7210253</v>
      </c>
      <c r="D401" t="s">
        <v>492</v>
      </c>
      <c r="E401" t="s">
        <v>480</v>
      </c>
    </row>
    <row r="402" spans="1:5" x14ac:dyDescent="0.25">
      <c r="A402" s="49">
        <v>43830</v>
      </c>
      <c r="B402" s="50">
        <v>7091321</v>
      </c>
      <c r="D402" t="s">
        <v>493</v>
      </c>
      <c r="E402" t="s">
        <v>480</v>
      </c>
    </row>
    <row r="403" spans="1:5" x14ac:dyDescent="0.25">
      <c r="A403" s="49">
        <v>43861</v>
      </c>
      <c r="B403" s="50">
        <v>3107099</v>
      </c>
      <c r="D403" t="s">
        <v>494</v>
      </c>
      <c r="E403" t="s">
        <v>480</v>
      </c>
    </row>
    <row r="404" spans="1:5" x14ac:dyDescent="0.25">
      <c r="A404" s="49">
        <v>43861</v>
      </c>
      <c r="B404" s="50">
        <v>6199331</v>
      </c>
      <c r="D404" t="s">
        <v>495</v>
      </c>
      <c r="E404" t="s">
        <v>480</v>
      </c>
    </row>
    <row r="405" spans="1:5" x14ac:dyDescent="0.25">
      <c r="A405" s="49">
        <v>43889</v>
      </c>
      <c r="B405" s="50">
        <v>3902500</v>
      </c>
      <c r="D405" t="s">
        <v>496</v>
      </c>
      <c r="E405" t="s">
        <v>480</v>
      </c>
    </row>
    <row r="406" spans="1:5" x14ac:dyDescent="0.25">
      <c r="A406" s="49">
        <v>43951</v>
      </c>
      <c r="B406" s="50">
        <v>6991930</v>
      </c>
      <c r="D406" t="s">
        <v>497</v>
      </c>
      <c r="E406" t="s">
        <v>480</v>
      </c>
    </row>
    <row r="407" spans="1:5" x14ac:dyDescent="0.25">
      <c r="A407" s="49">
        <v>43982</v>
      </c>
      <c r="B407" s="50" t="s">
        <v>498</v>
      </c>
      <c r="D407" t="s">
        <v>499</v>
      </c>
      <c r="E407" t="s">
        <v>480</v>
      </c>
    </row>
    <row r="408" spans="1:5" x14ac:dyDescent="0.25">
      <c r="A408" s="49">
        <v>44043</v>
      </c>
      <c r="B408" s="50">
        <v>8400000</v>
      </c>
      <c r="D408" t="s">
        <v>500</v>
      </c>
      <c r="E408" t="s">
        <v>480</v>
      </c>
    </row>
    <row r="409" spans="1:5" x14ac:dyDescent="0.25">
      <c r="A409" s="5" t="s">
        <v>74</v>
      </c>
      <c r="B409" s="50">
        <v>198526</v>
      </c>
      <c r="D409" t="s">
        <v>501</v>
      </c>
      <c r="E409" t="s">
        <v>502</v>
      </c>
    </row>
    <row r="410" spans="1:5" x14ac:dyDescent="0.25">
      <c r="A410" s="5" t="s">
        <v>74</v>
      </c>
      <c r="B410" s="50">
        <v>102211</v>
      </c>
      <c r="D410" t="s">
        <v>503</v>
      </c>
      <c r="E410" t="s">
        <v>502</v>
      </c>
    </row>
    <row r="411" spans="1:5" x14ac:dyDescent="0.25">
      <c r="A411" s="49">
        <v>43404</v>
      </c>
      <c r="B411" s="50">
        <v>102211</v>
      </c>
      <c r="D411" t="s">
        <v>504</v>
      </c>
      <c r="E411" t="s">
        <v>502</v>
      </c>
    </row>
    <row r="412" spans="1:5" x14ac:dyDescent="0.25">
      <c r="A412" s="49">
        <v>43434</v>
      </c>
      <c r="B412" s="50">
        <v>123997</v>
      </c>
      <c r="D412" t="s">
        <v>505</v>
      </c>
      <c r="E412" t="s">
        <v>502</v>
      </c>
    </row>
    <row r="413" spans="1:5" x14ac:dyDescent="0.25">
      <c r="A413" s="49">
        <v>43434</v>
      </c>
      <c r="B413" s="50">
        <v>11087000</v>
      </c>
      <c r="C413" s="51" t="s">
        <v>100</v>
      </c>
      <c r="D413" t="s">
        <v>506</v>
      </c>
      <c r="E413" t="s">
        <v>502</v>
      </c>
    </row>
    <row r="414" spans="1:5" x14ac:dyDescent="0.25">
      <c r="A414" s="49">
        <v>43434</v>
      </c>
      <c r="B414" s="50">
        <v>102211</v>
      </c>
      <c r="D414" t="s">
        <v>507</v>
      </c>
      <c r="E414" t="s">
        <v>502</v>
      </c>
    </row>
    <row r="415" spans="1:5" x14ac:dyDescent="0.25">
      <c r="A415" s="49">
        <v>43464</v>
      </c>
      <c r="B415" s="50">
        <v>116868</v>
      </c>
      <c r="D415" t="s">
        <v>508</v>
      </c>
      <c r="E415" t="s">
        <v>502</v>
      </c>
    </row>
    <row r="416" spans="1:5" x14ac:dyDescent="0.25">
      <c r="A416" s="49">
        <v>43496</v>
      </c>
      <c r="B416" s="50">
        <v>112451</v>
      </c>
      <c r="D416" t="s">
        <v>509</v>
      </c>
      <c r="E416" t="s">
        <v>502</v>
      </c>
    </row>
    <row r="417" spans="1:5" x14ac:dyDescent="0.25">
      <c r="A417" s="49">
        <v>43524</v>
      </c>
      <c r="B417" s="50">
        <v>112451</v>
      </c>
      <c r="D417" t="s">
        <v>510</v>
      </c>
      <c r="E417" t="s">
        <v>502</v>
      </c>
    </row>
    <row r="418" spans="1:5" x14ac:dyDescent="0.25">
      <c r="A418" s="49">
        <v>43555</v>
      </c>
      <c r="B418" s="50">
        <v>112451</v>
      </c>
      <c r="D418" t="s">
        <v>511</v>
      </c>
      <c r="E418" t="s">
        <v>502</v>
      </c>
    </row>
    <row r="419" spans="1:5" x14ac:dyDescent="0.25">
      <c r="A419" s="49">
        <v>43584</v>
      </c>
      <c r="B419" s="50">
        <v>112451</v>
      </c>
      <c r="D419" t="s">
        <v>512</v>
      </c>
      <c r="E419" t="s">
        <v>502</v>
      </c>
    </row>
    <row r="420" spans="1:5" x14ac:dyDescent="0.25">
      <c r="A420" s="49">
        <v>43616</v>
      </c>
      <c r="B420" s="50">
        <v>112451</v>
      </c>
      <c r="D420" t="s">
        <v>513</v>
      </c>
      <c r="E420" t="s">
        <v>502</v>
      </c>
    </row>
    <row r="421" spans="1:5" x14ac:dyDescent="0.25">
      <c r="A421" s="49">
        <v>43646</v>
      </c>
      <c r="B421" s="50">
        <v>112451</v>
      </c>
      <c r="D421" t="s">
        <v>514</v>
      </c>
      <c r="E421" t="s">
        <v>502</v>
      </c>
    </row>
    <row r="422" spans="1:5" x14ac:dyDescent="0.25">
      <c r="A422" s="49">
        <v>43677</v>
      </c>
      <c r="B422" s="50">
        <v>333</v>
      </c>
      <c r="D422" t="s">
        <v>515</v>
      </c>
      <c r="E422" t="s">
        <v>502</v>
      </c>
    </row>
    <row r="423" spans="1:5" x14ac:dyDescent="0.25">
      <c r="A423" s="49">
        <v>43677</v>
      </c>
      <c r="B423" s="50">
        <v>112451</v>
      </c>
      <c r="D423" t="s">
        <v>516</v>
      </c>
      <c r="E423" t="s">
        <v>502</v>
      </c>
    </row>
    <row r="424" spans="1:5" x14ac:dyDescent="0.25">
      <c r="A424" s="49">
        <v>43707</v>
      </c>
      <c r="B424" s="50">
        <v>112451</v>
      </c>
      <c r="D424" t="s">
        <v>517</v>
      </c>
      <c r="E424" t="s">
        <v>502</v>
      </c>
    </row>
    <row r="425" spans="1:5" x14ac:dyDescent="0.25">
      <c r="A425" s="49">
        <v>43738</v>
      </c>
      <c r="B425" s="50">
        <v>112451</v>
      </c>
      <c r="D425" t="s">
        <v>518</v>
      </c>
      <c r="E425" t="s">
        <v>502</v>
      </c>
    </row>
    <row r="426" spans="1:5" x14ac:dyDescent="0.25">
      <c r="A426" s="49">
        <v>43769</v>
      </c>
      <c r="B426" s="50">
        <v>112451</v>
      </c>
      <c r="D426" t="s">
        <v>519</v>
      </c>
      <c r="E426" t="s">
        <v>502</v>
      </c>
    </row>
    <row r="427" spans="1:5" x14ac:dyDescent="0.25">
      <c r="A427" s="49">
        <v>43799</v>
      </c>
      <c r="B427" s="50">
        <v>112451</v>
      </c>
      <c r="D427" t="s">
        <v>520</v>
      </c>
      <c r="E427" t="s">
        <v>502</v>
      </c>
    </row>
    <row r="428" spans="1:5" x14ac:dyDescent="0.25">
      <c r="A428" s="49">
        <v>43830</v>
      </c>
      <c r="B428" s="50">
        <v>112451</v>
      </c>
      <c r="D428" t="s">
        <v>521</v>
      </c>
      <c r="E428" t="s">
        <v>502</v>
      </c>
    </row>
    <row r="429" spans="1:5" x14ac:dyDescent="0.25">
      <c r="A429" s="49">
        <v>43982</v>
      </c>
      <c r="B429" s="50" t="s">
        <v>522</v>
      </c>
      <c r="D429" t="s">
        <v>523</v>
      </c>
      <c r="E429" t="s">
        <v>502</v>
      </c>
    </row>
    <row r="430" spans="1:5" x14ac:dyDescent="0.25">
      <c r="D430" t="s">
        <v>524</v>
      </c>
    </row>
    <row r="431" spans="1:5" x14ac:dyDescent="0.25">
      <c r="D431" t="s">
        <v>525</v>
      </c>
    </row>
    <row r="432" spans="1:5" x14ac:dyDescent="0.25">
      <c r="D432" t="s">
        <v>526</v>
      </c>
    </row>
    <row r="433" spans="1:4" x14ac:dyDescent="0.25">
      <c r="D433" t="s">
        <v>527</v>
      </c>
    </row>
    <row r="438" spans="1:4" x14ac:dyDescent="0.25">
      <c r="D438" t="s">
        <v>528</v>
      </c>
    </row>
    <row r="439" spans="1:4" x14ac:dyDescent="0.25">
      <c r="A439" s="49">
        <v>43220</v>
      </c>
      <c r="B439" s="50">
        <v>5595732971</v>
      </c>
      <c r="D439" t="s">
        <v>529</v>
      </c>
    </row>
    <row r="442" spans="1:4" x14ac:dyDescent="0.25">
      <c r="D442" t="s">
        <v>530</v>
      </c>
    </row>
    <row r="445" spans="1:4" x14ac:dyDescent="0.25">
      <c r="D445" t="s">
        <v>531</v>
      </c>
    </row>
    <row r="452" spans="4:4" x14ac:dyDescent="0.25">
      <c r="D452" t="s">
        <v>532</v>
      </c>
    </row>
    <row r="453" spans="4:4" x14ac:dyDescent="0.25">
      <c r="D453" t="s">
        <v>533</v>
      </c>
    </row>
    <row r="455" spans="4:4" x14ac:dyDescent="0.25">
      <c r="D455" t="s">
        <v>534</v>
      </c>
    </row>
    <row r="456" spans="4:4" x14ac:dyDescent="0.25">
      <c r="D456" t="s">
        <v>534</v>
      </c>
    </row>
    <row r="457" spans="4:4" x14ac:dyDescent="0.25">
      <c r="D457" t="s">
        <v>535</v>
      </c>
    </row>
    <row r="458" spans="4:4" x14ac:dyDescent="0.25">
      <c r="D458" t="s">
        <v>536</v>
      </c>
    </row>
    <row r="459" spans="4:4" x14ac:dyDescent="0.25">
      <c r="D459" t="s">
        <v>537</v>
      </c>
    </row>
    <row r="462" spans="4:4" x14ac:dyDescent="0.25">
      <c r="D462" t="s">
        <v>538</v>
      </c>
    </row>
    <row r="463" spans="4:4" x14ac:dyDescent="0.25">
      <c r="D463" t="s">
        <v>539</v>
      </c>
    </row>
    <row r="464" spans="4:4" x14ac:dyDescent="0.25">
      <c r="D464" t="s">
        <v>536</v>
      </c>
    </row>
    <row r="465" spans="1:4" x14ac:dyDescent="0.25">
      <c r="D465" t="s">
        <v>524</v>
      </c>
    </row>
    <row r="466" spans="1:4" x14ac:dyDescent="0.25">
      <c r="D466" t="s">
        <v>540</v>
      </c>
    </row>
    <row r="467" spans="1:4" x14ac:dyDescent="0.25">
      <c r="D467" t="s">
        <v>524</v>
      </c>
    </row>
    <row r="468" spans="1:4" x14ac:dyDescent="0.25">
      <c r="D468" t="s">
        <v>524</v>
      </c>
    </row>
    <row r="471" spans="1:4" x14ac:dyDescent="0.25">
      <c r="D471" t="s">
        <v>536</v>
      </c>
    </row>
    <row r="472" spans="1:4" x14ac:dyDescent="0.25">
      <c r="D472" t="s">
        <v>540</v>
      </c>
    </row>
    <row r="473" spans="1:4" x14ac:dyDescent="0.25">
      <c r="D473" t="s">
        <v>524</v>
      </c>
    </row>
    <row r="474" spans="1:4" x14ac:dyDescent="0.25">
      <c r="A474" s="49">
        <v>43830</v>
      </c>
      <c r="B474" s="50">
        <v>937537532</v>
      </c>
      <c r="D474" t="s">
        <v>541</v>
      </c>
    </row>
    <row r="475" spans="1:4" x14ac:dyDescent="0.25">
      <c r="D475" t="s">
        <v>532</v>
      </c>
    </row>
    <row r="476" spans="1:4" x14ac:dyDescent="0.25">
      <c r="D476" t="s">
        <v>542</v>
      </c>
    </row>
    <row r="478" spans="1:4" x14ac:dyDescent="0.25">
      <c r="D478" t="s">
        <v>536</v>
      </c>
    </row>
    <row r="479" spans="1:4" x14ac:dyDescent="0.25">
      <c r="D479" t="s">
        <v>540</v>
      </c>
    </row>
    <row r="480" spans="1:4" x14ac:dyDescent="0.25">
      <c r="D480" t="s">
        <v>536</v>
      </c>
    </row>
    <row r="481" spans="1:5" x14ac:dyDescent="0.25">
      <c r="D481" t="s">
        <v>540</v>
      </c>
    </row>
    <row r="482" spans="1:5" x14ac:dyDescent="0.25">
      <c r="D482" t="s">
        <v>543</v>
      </c>
    </row>
    <row r="485" spans="1:5" x14ac:dyDescent="0.25">
      <c r="D485" t="s">
        <v>544</v>
      </c>
    </row>
    <row r="486" spans="1:5" x14ac:dyDescent="0.25">
      <c r="D486" t="s">
        <v>545</v>
      </c>
    </row>
    <row r="487" spans="1:5" x14ac:dyDescent="0.25">
      <c r="D487" t="s">
        <v>546</v>
      </c>
    </row>
    <row r="488" spans="1:5" x14ac:dyDescent="0.25">
      <c r="D488" t="s">
        <v>547</v>
      </c>
    </row>
    <row r="489" spans="1:5" x14ac:dyDescent="0.25">
      <c r="D489" t="s">
        <v>548</v>
      </c>
    </row>
    <row r="492" spans="1:5" x14ac:dyDescent="0.25">
      <c r="D492" t="s">
        <v>549</v>
      </c>
    </row>
    <row r="495" spans="1:5" x14ac:dyDescent="0.25">
      <c r="A495" s="49">
        <v>43281</v>
      </c>
      <c r="B495" s="50">
        <v>39481450</v>
      </c>
      <c r="D495" t="s">
        <v>202</v>
      </c>
      <c r="E495" t="s">
        <v>203</v>
      </c>
    </row>
    <row r="496" spans="1:5" x14ac:dyDescent="0.25">
      <c r="A496" s="49">
        <v>43281</v>
      </c>
      <c r="B496" s="50">
        <v>143085270</v>
      </c>
      <c r="D496" t="s">
        <v>204</v>
      </c>
      <c r="E496" t="s">
        <v>203</v>
      </c>
    </row>
    <row r="497" spans="1:5" x14ac:dyDescent="0.25">
      <c r="A497" s="49">
        <v>43281</v>
      </c>
      <c r="B497" s="50">
        <v>142844625</v>
      </c>
      <c r="D497" t="s">
        <v>205</v>
      </c>
      <c r="E497" t="s">
        <v>203</v>
      </c>
    </row>
    <row r="498" spans="1:5" x14ac:dyDescent="0.25">
      <c r="A498" s="5" t="s">
        <v>72</v>
      </c>
      <c r="B498" s="50">
        <v>32266850</v>
      </c>
      <c r="D498" t="s">
        <v>206</v>
      </c>
      <c r="E498" t="s">
        <v>203</v>
      </c>
    </row>
    <row r="499" spans="1:5" x14ac:dyDescent="0.25">
      <c r="A499" s="5" t="s">
        <v>72</v>
      </c>
      <c r="B499" s="50">
        <v>73256410</v>
      </c>
      <c r="D499" t="s">
        <v>207</v>
      </c>
      <c r="E499" t="s">
        <v>203</v>
      </c>
    </row>
    <row r="500" spans="1:5" x14ac:dyDescent="0.25">
      <c r="A500" s="5" t="s">
        <v>72</v>
      </c>
      <c r="B500" s="50">
        <v>158774937</v>
      </c>
      <c r="D500" t="s">
        <v>208</v>
      </c>
      <c r="E500" t="s">
        <v>203</v>
      </c>
    </row>
    <row r="501" spans="1:5" x14ac:dyDescent="0.25">
      <c r="A501" s="5" t="s">
        <v>72</v>
      </c>
      <c r="B501" s="50">
        <v>166425749</v>
      </c>
      <c r="D501" t="s">
        <v>209</v>
      </c>
      <c r="E501" t="s">
        <v>203</v>
      </c>
    </row>
    <row r="502" spans="1:5" x14ac:dyDescent="0.25">
      <c r="A502" s="5" t="s">
        <v>72</v>
      </c>
      <c r="B502" s="50">
        <v>184097249</v>
      </c>
      <c r="D502" t="s">
        <v>210</v>
      </c>
      <c r="E502" t="s">
        <v>203</v>
      </c>
    </row>
    <row r="503" spans="1:5" x14ac:dyDescent="0.25">
      <c r="A503" s="5" t="s">
        <v>72</v>
      </c>
      <c r="B503" s="50">
        <v>197514499</v>
      </c>
      <c r="D503" t="s">
        <v>211</v>
      </c>
      <c r="E503" t="s">
        <v>203</v>
      </c>
    </row>
    <row r="504" spans="1:5" x14ac:dyDescent="0.25">
      <c r="A504" s="5" t="s">
        <v>74</v>
      </c>
      <c r="B504" s="50">
        <v>148571500</v>
      </c>
      <c r="D504" t="s">
        <v>212</v>
      </c>
      <c r="E504" t="s">
        <v>203</v>
      </c>
    </row>
    <row r="505" spans="1:5" x14ac:dyDescent="0.25">
      <c r="A505" s="5" t="s">
        <v>74</v>
      </c>
      <c r="B505" s="50">
        <v>189224250</v>
      </c>
      <c r="D505" t="s">
        <v>213</v>
      </c>
      <c r="E505" t="s">
        <v>203</v>
      </c>
    </row>
    <row r="506" spans="1:5" x14ac:dyDescent="0.25">
      <c r="A506" s="5" t="s">
        <v>74</v>
      </c>
      <c r="B506" s="50">
        <v>223656490</v>
      </c>
      <c r="D506" t="s">
        <v>214</v>
      </c>
      <c r="E506" t="s">
        <v>203</v>
      </c>
    </row>
    <row r="507" spans="1:5" x14ac:dyDescent="0.25">
      <c r="A507" s="5" t="s">
        <v>74</v>
      </c>
      <c r="B507" s="50">
        <v>244965749</v>
      </c>
      <c r="D507" t="s">
        <v>215</v>
      </c>
      <c r="E507" t="s">
        <v>203</v>
      </c>
    </row>
    <row r="508" spans="1:5" x14ac:dyDescent="0.25">
      <c r="A508" s="49">
        <v>43404</v>
      </c>
      <c r="B508" s="50">
        <v>217149499</v>
      </c>
      <c r="D508" t="s">
        <v>216</v>
      </c>
      <c r="E508" t="s">
        <v>203</v>
      </c>
    </row>
    <row r="509" spans="1:5" x14ac:dyDescent="0.25">
      <c r="A509" s="49">
        <v>43404</v>
      </c>
      <c r="B509" s="50">
        <v>245713140</v>
      </c>
      <c r="D509" t="s">
        <v>217</v>
      </c>
      <c r="E509" t="s">
        <v>203</v>
      </c>
    </row>
    <row r="510" spans="1:5" x14ac:dyDescent="0.25">
      <c r="A510" s="49">
        <v>43434</v>
      </c>
      <c r="B510" s="50">
        <v>217149499</v>
      </c>
      <c r="D510" t="s">
        <v>218</v>
      </c>
      <c r="E510" t="s">
        <v>203</v>
      </c>
    </row>
    <row r="511" spans="1:5" x14ac:dyDescent="0.25">
      <c r="A511" s="49">
        <v>43434</v>
      </c>
      <c r="B511" s="50">
        <v>242165750</v>
      </c>
      <c r="D511" t="s">
        <v>219</v>
      </c>
      <c r="E511" t="s">
        <v>203</v>
      </c>
    </row>
    <row r="512" spans="1:5" x14ac:dyDescent="0.25">
      <c r="A512" s="49">
        <v>43464</v>
      </c>
      <c r="B512" s="50">
        <v>217149499</v>
      </c>
      <c r="D512" t="s">
        <v>220</v>
      </c>
      <c r="E512" t="s">
        <v>203</v>
      </c>
    </row>
    <row r="513" spans="1:5" x14ac:dyDescent="0.25">
      <c r="A513" s="49">
        <v>43464</v>
      </c>
      <c r="B513" s="50">
        <v>248886306</v>
      </c>
      <c r="D513" t="s">
        <v>221</v>
      </c>
      <c r="E513" t="s">
        <v>203</v>
      </c>
    </row>
    <row r="514" spans="1:5" x14ac:dyDescent="0.25">
      <c r="A514" s="49">
        <v>43496</v>
      </c>
      <c r="B514" s="50">
        <v>247778087</v>
      </c>
      <c r="D514" t="s">
        <v>222</v>
      </c>
      <c r="E514" t="s">
        <v>203</v>
      </c>
    </row>
    <row r="515" spans="1:5" x14ac:dyDescent="0.25">
      <c r="A515" s="49">
        <v>43496</v>
      </c>
      <c r="B515" s="50">
        <v>228603249</v>
      </c>
      <c r="D515" t="s">
        <v>223</v>
      </c>
      <c r="E515" t="s">
        <v>203</v>
      </c>
    </row>
    <row r="516" spans="1:5" x14ac:dyDescent="0.25">
      <c r="A516" s="49">
        <v>43524</v>
      </c>
      <c r="B516" s="50">
        <v>241016387</v>
      </c>
      <c r="D516" t="s">
        <v>224</v>
      </c>
      <c r="E516" t="s">
        <v>203</v>
      </c>
    </row>
    <row r="517" spans="1:5" x14ac:dyDescent="0.25">
      <c r="A517" s="49">
        <v>43524</v>
      </c>
      <c r="B517" s="50">
        <v>230095135</v>
      </c>
      <c r="D517" t="s">
        <v>225</v>
      </c>
      <c r="E517" t="s">
        <v>203</v>
      </c>
    </row>
    <row r="518" spans="1:5" x14ac:dyDescent="0.25">
      <c r="A518" s="49">
        <v>43524</v>
      </c>
      <c r="B518" s="50">
        <v>249536476</v>
      </c>
      <c r="D518" t="s">
        <v>226</v>
      </c>
      <c r="E518" t="s">
        <v>203</v>
      </c>
    </row>
    <row r="519" spans="1:5" x14ac:dyDescent="0.25">
      <c r="A519" s="49">
        <v>43524</v>
      </c>
      <c r="B519" s="50">
        <v>247141104</v>
      </c>
      <c r="D519" t="s">
        <v>227</v>
      </c>
      <c r="E519" t="s">
        <v>203</v>
      </c>
    </row>
    <row r="520" spans="1:5" x14ac:dyDescent="0.25">
      <c r="A520" s="49">
        <v>43584</v>
      </c>
      <c r="B520" s="50">
        <v>225983409</v>
      </c>
      <c r="D520" t="s">
        <v>228</v>
      </c>
      <c r="E520" t="s">
        <v>203</v>
      </c>
    </row>
    <row r="521" spans="1:5" x14ac:dyDescent="0.25">
      <c r="A521" s="49">
        <v>43584</v>
      </c>
      <c r="B521" s="50">
        <v>257853808</v>
      </c>
      <c r="D521" t="s">
        <v>229</v>
      </c>
      <c r="E521" t="s">
        <v>203</v>
      </c>
    </row>
    <row r="522" spans="1:5" x14ac:dyDescent="0.25">
      <c r="A522" s="49">
        <v>43584</v>
      </c>
      <c r="B522" s="50">
        <v>-257853808</v>
      </c>
      <c r="D522" t="s">
        <v>229</v>
      </c>
      <c r="E522" t="s">
        <v>203</v>
      </c>
    </row>
    <row r="523" spans="1:5" x14ac:dyDescent="0.25">
      <c r="A523" s="49">
        <v>43584</v>
      </c>
      <c r="B523" s="50">
        <v>257853808</v>
      </c>
      <c r="D523" t="s">
        <v>229</v>
      </c>
      <c r="E523" t="s">
        <v>203</v>
      </c>
    </row>
    <row r="524" spans="1:5" x14ac:dyDescent="0.25">
      <c r="A524" s="49">
        <v>43616</v>
      </c>
      <c r="B524" s="50">
        <v>223821650</v>
      </c>
      <c r="D524" t="s">
        <v>230</v>
      </c>
      <c r="E524" t="s">
        <v>203</v>
      </c>
    </row>
    <row r="525" spans="1:5" x14ac:dyDescent="0.25">
      <c r="A525" s="49">
        <v>43616</v>
      </c>
      <c r="B525" s="50">
        <v>226007902</v>
      </c>
      <c r="D525" t="s">
        <v>231</v>
      </c>
      <c r="E525" t="s">
        <v>203</v>
      </c>
    </row>
    <row r="526" spans="1:5" x14ac:dyDescent="0.25">
      <c r="A526" s="49">
        <v>43616</v>
      </c>
      <c r="B526" s="50">
        <v>241865941</v>
      </c>
      <c r="D526" t="s">
        <v>232</v>
      </c>
      <c r="E526" t="s">
        <v>203</v>
      </c>
    </row>
    <row r="527" spans="1:5" x14ac:dyDescent="0.25">
      <c r="A527" s="49">
        <v>43646</v>
      </c>
      <c r="B527" s="50">
        <v>262058052</v>
      </c>
      <c r="D527" t="s">
        <v>233</v>
      </c>
      <c r="E527" t="s">
        <v>203</v>
      </c>
    </row>
    <row r="528" spans="1:5" x14ac:dyDescent="0.25">
      <c r="A528" s="49">
        <v>43677</v>
      </c>
      <c r="B528" s="50">
        <v>284001602</v>
      </c>
      <c r="D528" t="s">
        <v>234</v>
      </c>
      <c r="E528" t="s">
        <v>203</v>
      </c>
    </row>
    <row r="529" spans="1:5" x14ac:dyDescent="0.25">
      <c r="A529" s="49">
        <v>43677</v>
      </c>
      <c r="B529" s="50">
        <v>231373470</v>
      </c>
      <c r="D529" t="s">
        <v>235</v>
      </c>
      <c r="E529" t="s">
        <v>203</v>
      </c>
    </row>
    <row r="530" spans="1:5" x14ac:dyDescent="0.25">
      <c r="A530" s="49">
        <v>43677</v>
      </c>
      <c r="B530" s="50">
        <v>224828899</v>
      </c>
      <c r="D530" t="s">
        <v>236</v>
      </c>
      <c r="E530" t="s">
        <v>203</v>
      </c>
    </row>
    <row r="531" spans="1:5" x14ac:dyDescent="0.25">
      <c r="A531" s="49">
        <v>43707</v>
      </c>
      <c r="B531" s="50">
        <v>229982131</v>
      </c>
      <c r="D531" t="s">
        <v>237</v>
      </c>
      <c r="E531" t="s">
        <v>203</v>
      </c>
    </row>
    <row r="532" spans="1:5" x14ac:dyDescent="0.25">
      <c r="A532" s="49">
        <v>43769</v>
      </c>
      <c r="B532" s="50">
        <v>237842097</v>
      </c>
      <c r="D532" t="s">
        <v>238</v>
      </c>
      <c r="E532" t="s">
        <v>203</v>
      </c>
    </row>
    <row r="533" spans="1:5" x14ac:dyDescent="0.25">
      <c r="A533" s="49">
        <v>43769</v>
      </c>
      <c r="B533" s="50">
        <v>238349334</v>
      </c>
      <c r="D533" t="s">
        <v>239</v>
      </c>
      <c r="E533" t="s">
        <v>203</v>
      </c>
    </row>
    <row r="534" spans="1:5" x14ac:dyDescent="0.25">
      <c r="A534" s="49">
        <v>43769</v>
      </c>
      <c r="B534" s="50">
        <v>267618144</v>
      </c>
      <c r="D534" t="s">
        <v>240</v>
      </c>
      <c r="E534" t="s">
        <v>203</v>
      </c>
    </row>
    <row r="535" spans="1:5" x14ac:dyDescent="0.25">
      <c r="A535" s="49">
        <v>43769</v>
      </c>
      <c r="B535" s="50">
        <v>116190446</v>
      </c>
      <c r="D535" t="s">
        <v>241</v>
      </c>
      <c r="E535" t="s">
        <v>203</v>
      </c>
    </row>
    <row r="536" spans="1:5" x14ac:dyDescent="0.25">
      <c r="A536" s="49">
        <v>43799</v>
      </c>
      <c r="B536" s="50">
        <v>242220020</v>
      </c>
      <c r="D536" t="s">
        <v>242</v>
      </c>
      <c r="E536" t="s">
        <v>203</v>
      </c>
    </row>
    <row r="537" spans="1:5" x14ac:dyDescent="0.25">
      <c r="A537" s="49">
        <v>43799</v>
      </c>
      <c r="B537" s="50">
        <v>276026682</v>
      </c>
      <c r="D537" t="s">
        <v>243</v>
      </c>
      <c r="E537" t="s">
        <v>203</v>
      </c>
    </row>
    <row r="538" spans="1:5" x14ac:dyDescent="0.25">
      <c r="A538" s="49">
        <v>43830</v>
      </c>
      <c r="B538" s="50">
        <v>258858364</v>
      </c>
      <c r="D538" t="s">
        <v>244</v>
      </c>
      <c r="E538" t="s">
        <v>203</v>
      </c>
    </row>
    <row r="539" spans="1:5" x14ac:dyDescent="0.25">
      <c r="A539" s="49">
        <v>43830</v>
      </c>
      <c r="B539" s="50">
        <v>251305122</v>
      </c>
      <c r="D539" t="s">
        <v>245</v>
      </c>
      <c r="E539" t="s">
        <v>203</v>
      </c>
    </row>
    <row r="540" spans="1:5" x14ac:dyDescent="0.25">
      <c r="A540" s="49">
        <v>43858</v>
      </c>
      <c r="B540" s="50">
        <v>28616547</v>
      </c>
      <c r="D540" t="s">
        <v>246</v>
      </c>
      <c r="E540" t="s">
        <v>203</v>
      </c>
    </row>
    <row r="541" spans="1:5" x14ac:dyDescent="0.25">
      <c r="A541" s="49">
        <v>43858</v>
      </c>
      <c r="B541" s="50">
        <v>254648138</v>
      </c>
      <c r="D541" t="s">
        <v>247</v>
      </c>
      <c r="E541" t="s">
        <v>203</v>
      </c>
    </row>
    <row r="542" spans="1:5" x14ac:dyDescent="0.25">
      <c r="A542" s="49">
        <v>43861</v>
      </c>
      <c r="B542" s="50">
        <v>262056760</v>
      </c>
      <c r="D542" t="s">
        <v>248</v>
      </c>
      <c r="E542" t="s">
        <v>203</v>
      </c>
    </row>
    <row r="543" spans="1:5" x14ac:dyDescent="0.25">
      <c r="A543" s="49">
        <v>43861</v>
      </c>
      <c r="B543" s="50">
        <v>28616547</v>
      </c>
      <c r="D543" t="s">
        <v>249</v>
      </c>
      <c r="E543" t="s">
        <v>203</v>
      </c>
    </row>
    <row r="544" spans="1:5" x14ac:dyDescent="0.25">
      <c r="A544" s="49">
        <v>43861</v>
      </c>
      <c r="B544" s="50">
        <v>254171632</v>
      </c>
      <c r="D544" t="s">
        <v>250</v>
      </c>
      <c r="E544" t="s">
        <v>203</v>
      </c>
    </row>
    <row r="545" spans="1:5" x14ac:dyDescent="0.25">
      <c r="A545" s="49">
        <v>43861</v>
      </c>
      <c r="B545" s="50">
        <v>253228845</v>
      </c>
      <c r="D545" t="s">
        <v>251</v>
      </c>
      <c r="E545" t="s">
        <v>203</v>
      </c>
    </row>
    <row r="546" spans="1:5" x14ac:dyDescent="0.25">
      <c r="A546" s="49">
        <v>43920</v>
      </c>
      <c r="B546" s="50">
        <v>267510911</v>
      </c>
      <c r="D546" t="s">
        <v>252</v>
      </c>
      <c r="E546" t="s">
        <v>203</v>
      </c>
    </row>
    <row r="547" spans="1:5" x14ac:dyDescent="0.25">
      <c r="A547" s="49">
        <v>43951</v>
      </c>
      <c r="B547" s="50">
        <v>257013326</v>
      </c>
      <c r="D547" t="s">
        <v>253</v>
      </c>
      <c r="E547" t="s">
        <v>203</v>
      </c>
    </row>
    <row r="548" spans="1:5" x14ac:dyDescent="0.25">
      <c r="A548" s="49">
        <v>43951</v>
      </c>
      <c r="B548" s="50">
        <v>265294118</v>
      </c>
      <c r="D548" t="s">
        <v>254</v>
      </c>
      <c r="E548" t="s">
        <v>203</v>
      </c>
    </row>
    <row r="549" spans="1:5" x14ac:dyDescent="0.25">
      <c r="A549" s="49">
        <v>43951</v>
      </c>
      <c r="B549" s="50">
        <v>277014061</v>
      </c>
      <c r="D549" t="s">
        <v>255</v>
      </c>
      <c r="E549" t="s">
        <v>203</v>
      </c>
    </row>
    <row r="550" spans="1:5" x14ac:dyDescent="0.25">
      <c r="A550" s="49">
        <v>43981</v>
      </c>
      <c r="B550" s="50">
        <v>281580408</v>
      </c>
      <c r="D550" t="s">
        <v>257</v>
      </c>
      <c r="E550" t="s">
        <v>203</v>
      </c>
    </row>
    <row r="551" spans="1:5" x14ac:dyDescent="0.25">
      <c r="A551" s="49">
        <v>43981</v>
      </c>
      <c r="B551" s="50">
        <v>289164117</v>
      </c>
      <c r="D551" t="s">
        <v>259</v>
      </c>
      <c r="E551" t="s">
        <v>203</v>
      </c>
    </row>
    <row r="552" spans="1:5" x14ac:dyDescent="0.25">
      <c r="A552" s="49">
        <v>44012</v>
      </c>
      <c r="B552" s="50">
        <v>121649241</v>
      </c>
      <c r="D552" t="s">
        <v>261</v>
      </c>
      <c r="E552" t="s">
        <v>203</v>
      </c>
    </row>
    <row r="553" spans="1:5" x14ac:dyDescent="0.25">
      <c r="A553" s="49">
        <v>44012</v>
      </c>
      <c r="B553" s="50">
        <v>97659581</v>
      </c>
      <c r="D553" t="s">
        <v>263</v>
      </c>
      <c r="E553" t="s">
        <v>203</v>
      </c>
    </row>
    <row r="554" spans="1:5" x14ac:dyDescent="0.25">
      <c r="A554" s="49">
        <v>44043</v>
      </c>
      <c r="B554" s="50">
        <v>264719678</v>
      </c>
      <c r="D554" t="s">
        <v>264</v>
      </c>
      <c r="E554" t="s">
        <v>203</v>
      </c>
    </row>
    <row r="555" spans="1:5" x14ac:dyDescent="0.25">
      <c r="A555" s="49">
        <v>44043</v>
      </c>
      <c r="B555" s="50">
        <v>234432063</v>
      </c>
      <c r="D555" t="s">
        <v>265</v>
      </c>
      <c r="E555" t="s">
        <v>203</v>
      </c>
    </row>
    <row r="556" spans="1:5" x14ac:dyDescent="0.25">
      <c r="A556" s="49">
        <v>44069</v>
      </c>
      <c r="B556" s="50">
        <v>-540</v>
      </c>
      <c r="D556" t="s">
        <v>264</v>
      </c>
      <c r="E556" t="s">
        <v>203</v>
      </c>
    </row>
    <row r="557" spans="1:5" x14ac:dyDescent="0.25">
      <c r="A557" s="49">
        <v>44074</v>
      </c>
      <c r="B557" s="50">
        <v>278458748</v>
      </c>
      <c r="D557" t="s">
        <v>266</v>
      </c>
      <c r="E557" t="s">
        <v>203</v>
      </c>
    </row>
    <row r="558" spans="1:5" x14ac:dyDescent="0.25">
      <c r="A558" s="49">
        <v>44074</v>
      </c>
      <c r="B558" s="50">
        <v>278257618</v>
      </c>
      <c r="D558" t="s">
        <v>267</v>
      </c>
      <c r="E558" t="s">
        <v>203</v>
      </c>
    </row>
    <row r="559" spans="1:5" x14ac:dyDescent="0.25">
      <c r="B559" s="54">
        <f>SUM(B495:B558)</f>
        <v>13066828031</v>
      </c>
    </row>
    <row r="561" spans="1:5" x14ac:dyDescent="0.25">
      <c r="A561" s="5" t="s">
        <v>271</v>
      </c>
      <c r="B561" s="50">
        <v>21689999502</v>
      </c>
      <c r="D561" t="s">
        <v>272</v>
      </c>
      <c r="E561" t="s">
        <v>273</v>
      </c>
    </row>
    <row r="562" spans="1:5" x14ac:dyDescent="0.25">
      <c r="A562" s="49">
        <v>43171</v>
      </c>
      <c r="B562" s="50">
        <v>31148693037</v>
      </c>
      <c r="D562" t="s">
        <v>274</v>
      </c>
      <c r="E562" t="s">
        <v>273</v>
      </c>
    </row>
    <row r="563" spans="1:5" x14ac:dyDescent="0.25">
      <c r="A563" s="49">
        <v>43172</v>
      </c>
      <c r="B563" s="50">
        <v>5694080498</v>
      </c>
      <c r="D563" t="s">
        <v>275</v>
      </c>
      <c r="E563" t="s">
        <v>273</v>
      </c>
    </row>
    <row r="564" spans="1:5" x14ac:dyDescent="0.25">
      <c r="A564" s="5" t="s">
        <v>72</v>
      </c>
      <c r="B564" s="50">
        <v>130360000</v>
      </c>
      <c r="D564" t="s">
        <v>276</v>
      </c>
      <c r="E564" t="s">
        <v>273</v>
      </c>
    </row>
    <row r="565" spans="1:5" x14ac:dyDescent="0.25">
      <c r="A565" s="5" t="s">
        <v>74</v>
      </c>
      <c r="B565" s="50">
        <v>170267881</v>
      </c>
      <c r="D565" t="s">
        <v>277</v>
      </c>
      <c r="E565" t="s">
        <v>273</v>
      </c>
    </row>
    <row r="566" spans="1:5" x14ac:dyDescent="0.25">
      <c r="A566" s="49">
        <v>43373</v>
      </c>
      <c r="B566" s="50">
        <v>1215029860</v>
      </c>
      <c r="D566" t="s">
        <v>278</v>
      </c>
      <c r="E566" t="s">
        <v>273</v>
      </c>
    </row>
    <row r="567" spans="1:5" x14ac:dyDescent="0.25">
      <c r="A567" s="49">
        <v>43373</v>
      </c>
      <c r="B567" s="50">
        <v>22097933</v>
      </c>
      <c r="D567" t="s">
        <v>279</v>
      </c>
      <c r="E567" t="s">
        <v>273</v>
      </c>
    </row>
    <row r="568" spans="1:5" x14ac:dyDescent="0.25">
      <c r="A568" s="49">
        <v>43404</v>
      </c>
      <c r="B568" s="50">
        <v>101252489</v>
      </c>
      <c r="D568" t="s">
        <v>280</v>
      </c>
      <c r="E568" t="s">
        <v>273</v>
      </c>
    </row>
    <row r="569" spans="1:5" x14ac:dyDescent="0.25">
      <c r="A569" s="49">
        <v>43404</v>
      </c>
      <c r="B569" s="50">
        <v>148211284</v>
      </c>
      <c r="D569" t="s">
        <v>281</v>
      </c>
      <c r="E569" t="s">
        <v>273</v>
      </c>
    </row>
    <row r="570" spans="1:5" x14ac:dyDescent="0.25">
      <c r="A570" s="49">
        <v>43434</v>
      </c>
      <c r="B570" s="50">
        <v>-43670600</v>
      </c>
      <c r="D570" t="s">
        <v>282</v>
      </c>
      <c r="E570" t="s">
        <v>273</v>
      </c>
    </row>
    <row r="571" spans="1:5" x14ac:dyDescent="0.25">
      <c r="A571" s="49">
        <v>43434</v>
      </c>
      <c r="B571" s="50">
        <v>-57039740</v>
      </c>
      <c r="D571" t="s">
        <v>283</v>
      </c>
      <c r="E571" t="s">
        <v>273</v>
      </c>
    </row>
    <row r="572" spans="1:5" x14ac:dyDescent="0.25">
      <c r="A572" s="49">
        <v>43434</v>
      </c>
      <c r="B572" s="50">
        <v>-51051675</v>
      </c>
      <c r="D572" t="s">
        <v>284</v>
      </c>
      <c r="E572" t="s">
        <v>273</v>
      </c>
    </row>
    <row r="573" spans="1:5" x14ac:dyDescent="0.25">
      <c r="A573" s="49">
        <v>43434</v>
      </c>
      <c r="B573" s="50">
        <v>-7402808</v>
      </c>
      <c r="D573" t="s">
        <v>285</v>
      </c>
      <c r="E573" t="s">
        <v>273</v>
      </c>
    </row>
    <row r="574" spans="1:5" x14ac:dyDescent="0.25">
      <c r="A574" s="49">
        <v>43434</v>
      </c>
      <c r="B574" s="50">
        <v>-4254306</v>
      </c>
      <c r="D574" t="s">
        <v>286</v>
      </c>
      <c r="E574" t="s">
        <v>273</v>
      </c>
    </row>
    <row r="575" spans="1:5" x14ac:dyDescent="0.25">
      <c r="A575" s="49">
        <v>43434</v>
      </c>
      <c r="B575" s="50">
        <v>-49650780</v>
      </c>
      <c r="D575" t="s">
        <v>287</v>
      </c>
      <c r="E575" t="s">
        <v>273</v>
      </c>
    </row>
    <row r="576" spans="1:5" x14ac:dyDescent="0.25">
      <c r="A576" s="49">
        <v>43434</v>
      </c>
      <c r="B576" s="50">
        <v>395572530</v>
      </c>
      <c r="D576" t="s">
        <v>288</v>
      </c>
      <c r="E576" t="s">
        <v>273</v>
      </c>
    </row>
    <row r="577" spans="1:5" x14ac:dyDescent="0.25">
      <c r="A577" s="49">
        <v>43434</v>
      </c>
      <c r="B577" s="50">
        <v>182611108</v>
      </c>
      <c r="D577" t="s">
        <v>289</v>
      </c>
      <c r="E577" t="s">
        <v>273</v>
      </c>
    </row>
    <row r="578" spans="1:5" x14ac:dyDescent="0.25">
      <c r="A578" s="49">
        <v>43434</v>
      </c>
      <c r="B578" s="50">
        <v>377700168</v>
      </c>
      <c r="D578" t="s">
        <v>290</v>
      </c>
      <c r="E578" t="s">
        <v>273</v>
      </c>
    </row>
    <row r="579" spans="1:5" x14ac:dyDescent="0.25">
      <c r="A579" s="49">
        <v>43434</v>
      </c>
      <c r="B579" s="50">
        <v>846260203</v>
      </c>
      <c r="D579" t="s">
        <v>291</v>
      </c>
      <c r="E579" t="s">
        <v>273</v>
      </c>
    </row>
    <row r="580" spans="1:5" x14ac:dyDescent="0.25">
      <c r="A580" s="49">
        <v>43434</v>
      </c>
      <c r="B580" s="50">
        <v>269331620</v>
      </c>
      <c r="D580" t="s">
        <v>292</v>
      </c>
      <c r="E580" t="s">
        <v>273</v>
      </c>
    </row>
    <row r="581" spans="1:5" x14ac:dyDescent="0.25">
      <c r="A581" s="49">
        <v>43464</v>
      </c>
      <c r="B581" s="50">
        <v>488698189</v>
      </c>
      <c r="D581" t="s">
        <v>293</v>
      </c>
      <c r="E581" t="s">
        <v>273</v>
      </c>
    </row>
    <row r="582" spans="1:5" x14ac:dyDescent="0.25">
      <c r="A582" s="49">
        <v>43464</v>
      </c>
      <c r="B582" s="50">
        <v>2803868189</v>
      </c>
      <c r="D582" t="s">
        <v>294</v>
      </c>
      <c r="E582" t="s">
        <v>273</v>
      </c>
    </row>
    <row r="583" spans="1:5" x14ac:dyDescent="0.25">
      <c r="A583" s="49">
        <v>43464</v>
      </c>
      <c r="B583" s="50">
        <v>182040467</v>
      </c>
      <c r="D583" t="s">
        <v>295</v>
      </c>
      <c r="E583" t="s">
        <v>273</v>
      </c>
    </row>
    <row r="584" spans="1:5" x14ac:dyDescent="0.25">
      <c r="A584" s="49">
        <v>43464</v>
      </c>
      <c r="B584" s="50">
        <v>157021315</v>
      </c>
      <c r="D584" t="s">
        <v>296</v>
      </c>
      <c r="E584" t="s">
        <v>273</v>
      </c>
    </row>
    <row r="585" spans="1:5" x14ac:dyDescent="0.25">
      <c r="A585" s="49">
        <v>43496</v>
      </c>
      <c r="B585" s="50">
        <v>506578940</v>
      </c>
      <c r="D585" t="s">
        <v>297</v>
      </c>
      <c r="E585" t="s">
        <v>273</v>
      </c>
    </row>
    <row r="586" spans="1:5" x14ac:dyDescent="0.25">
      <c r="A586" s="49">
        <v>43524</v>
      </c>
      <c r="B586" s="50">
        <v>1264315337</v>
      </c>
      <c r="D586" t="s">
        <v>298</v>
      </c>
      <c r="E586" t="s">
        <v>273</v>
      </c>
    </row>
    <row r="587" spans="1:5" x14ac:dyDescent="0.25">
      <c r="A587" s="49">
        <v>43524</v>
      </c>
      <c r="B587" s="50">
        <v>483135376</v>
      </c>
      <c r="D587" t="s">
        <v>299</v>
      </c>
      <c r="E587" t="s">
        <v>273</v>
      </c>
    </row>
    <row r="588" spans="1:5" x14ac:dyDescent="0.25">
      <c r="A588" s="49">
        <v>43524</v>
      </c>
      <c r="B588" s="50">
        <v>20270116</v>
      </c>
      <c r="D588" t="s">
        <v>300</v>
      </c>
      <c r="E588" t="s">
        <v>273</v>
      </c>
    </row>
    <row r="589" spans="1:5" x14ac:dyDescent="0.25">
      <c r="A589" s="49">
        <v>43524</v>
      </c>
      <c r="B589" s="50">
        <v>15671303</v>
      </c>
      <c r="D589" t="s">
        <v>301</v>
      </c>
      <c r="E589" t="s">
        <v>273</v>
      </c>
    </row>
    <row r="590" spans="1:5" x14ac:dyDescent="0.25">
      <c r="A590" s="49">
        <v>43524</v>
      </c>
      <c r="B590" s="50">
        <v>26840854</v>
      </c>
      <c r="D590" t="s">
        <v>299</v>
      </c>
      <c r="E590" t="s">
        <v>273</v>
      </c>
    </row>
    <row r="591" spans="1:5" x14ac:dyDescent="0.25">
      <c r="A591" s="49">
        <v>43554</v>
      </c>
      <c r="B591" s="50">
        <v>441973767</v>
      </c>
      <c r="D591" t="s">
        <v>302</v>
      </c>
      <c r="E591" t="s">
        <v>273</v>
      </c>
    </row>
    <row r="592" spans="1:5" x14ac:dyDescent="0.25">
      <c r="A592" s="49">
        <v>43555</v>
      </c>
      <c r="B592" s="50">
        <v>554701532</v>
      </c>
      <c r="D592" t="s">
        <v>303</v>
      </c>
      <c r="E592" t="s">
        <v>273</v>
      </c>
    </row>
    <row r="593" spans="1:5" x14ac:dyDescent="0.25">
      <c r="A593" s="49">
        <v>43555</v>
      </c>
      <c r="B593" s="50">
        <v>1249313192</v>
      </c>
      <c r="D593" t="s">
        <v>304</v>
      </c>
      <c r="E593" t="s">
        <v>273</v>
      </c>
    </row>
    <row r="594" spans="1:5" x14ac:dyDescent="0.25">
      <c r="A594" s="49">
        <v>43555</v>
      </c>
      <c r="B594" s="50">
        <v>35168403</v>
      </c>
      <c r="D594" t="s">
        <v>305</v>
      </c>
      <c r="E594" t="s">
        <v>273</v>
      </c>
    </row>
    <row r="595" spans="1:5" x14ac:dyDescent="0.25">
      <c r="A595" s="49">
        <v>43584</v>
      </c>
      <c r="B595" s="50">
        <v>1013912664</v>
      </c>
      <c r="D595" t="s">
        <v>306</v>
      </c>
      <c r="E595" t="s">
        <v>273</v>
      </c>
    </row>
    <row r="596" spans="1:5" x14ac:dyDescent="0.25">
      <c r="A596" s="49">
        <v>43584</v>
      </c>
      <c r="B596" s="50">
        <v>121760023</v>
      </c>
      <c r="D596" t="s">
        <v>307</v>
      </c>
      <c r="E596" t="s">
        <v>273</v>
      </c>
    </row>
    <row r="597" spans="1:5" x14ac:dyDescent="0.25">
      <c r="A597" s="49">
        <v>43584</v>
      </c>
      <c r="B597" s="50">
        <v>2106755348</v>
      </c>
      <c r="D597" t="s">
        <v>308</v>
      </c>
      <c r="E597" t="s">
        <v>273</v>
      </c>
    </row>
    <row r="598" spans="1:5" x14ac:dyDescent="0.25">
      <c r="A598" s="49">
        <v>43585</v>
      </c>
      <c r="B598" s="50">
        <v>2534931962</v>
      </c>
      <c r="D598" t="s">
        <v>309</v>
      </c>
      <c r="E598" t="s">
        <v>273</v>
      </c>
    </row>
    <row r="599" spans="1:5" x14ac:dyDescent="0.25">
      <c r="A599" s="49">
        <v>43616</v>
      </c>
      <c r="B599" s="50">
        <v>4450168185</v>
      </c>
      <c r="D599" t="s">
        <v>310</v>
      </c>
      <c r="E599" t="s">
        <v>273</v>
      </c>
    </row>
    <row r="600" spans="1:5" x14ac:dyDescent="0.25">
      <c r="A600" s="49">
        <v>43616</v>
      </c>
      <c r="B600" s="50">
        <v>11843094</v>
      </c>
      <c r="D600" t="s">
        <v>311</v>
      </c>
      <c r="E600" t="s">
        <v>273</v>
      </c>
    </row>
    <row r="601" spans="1:5" x14ac:dyDescent="0.25">
      <c r="A601" s="49">
        <v>43616</v>
      </c>
      <c r="B601" s="50">
        <v>13729916</v>
      </c>
      <c r="D601" t="s">
        <v>312</v>
      </c>
      <c r="E601" t="s">
        <v>273</v>
      </c>
    </row>
    <row r="602" spans="1:5" x14ac:dyDescent="0.25">
      <c r="A602" s="49">
        <v>43616</v>
      </c>
      <c r="B602" s="50">
        <v>81251855</v>
      </c>
      <c r="D602" t="s">
        <v>313</v>
      </c>
      <c r="E602" t="s">
        <v>273</v>
      </c>
    </row>
    <row r="603" spans="1:5" x14ac:dyDescent="0.25">
      <c r="A603" s="49">
        <v>43616</v>
      </c>
      <c r="B603" s="50">
        <v>865628787</v>
      </c>
      <c r="D603" t="s">
        <v>314</v>
      </c>
      <c r="E603" t="s">
        <v>273</v>
      </c>
    </row>
    <row r="604" spans="1:5" x14ac:dyDescent="0.25">
      <c r="A604" s="49">
        <v>43616</v>
      </c>
      <c r="B604" s="50">
        <v>915094111</v>
      </c>
      <c r="D604" t="s">
        <v>315</v>
      </c>
      <c r="E604" t="s">
        <v>273</v>
      </c>
    </row>
    <row r="605" spans="1:5" x14ac:dyDescent="0.25">
      <c r="A605" s="49">
        <v>43616</v>
      </c>
      <c r="B605" s="50">
        <v>67332905</v>
      </c>
      <c r="D605" t="s">
        <v>316</v>
      </c>
      <c r="E605" t="s">
        <v>273</v>
      </c>
    </row>
    <row r="606" spans="1:5" x14ac:dyDescent="0.25">
      <c r="A606" s="49">
        <v>43616</v>
      </c>
      <c r="B606" s="50">
        <v>211476153</v>
      </c>
      <c r="D606" t="s">
        <v>317</v>
      </c>
      <c r="E606" t="s">
        <v>273</v>
      </c>
    </row>
    <row r="607" spans="1:5" x14ac:dyDescent="0.25">
      <c r="A607" s="49">
        <v>43646</v>
      </c>
      <c r="B607" s="50">
        <v>1345964988</v>
      </c>
      <c r="D607" t="s">
        <v>318</v>
      </c>
      <c r="E607" t="s">
        <v>273</v>
      </c>
    </row>
    <row r="608" spans="1:5" x14ac:dyDescent="0.25">
      <c r="A608" s="49">
        <v>43646</v>
      </c>
      <c r="B608" s="50">
        <v>780025953</v>
      </c>
      <c r="D608" t="s">
        <v>319</v>
      </c>
      <c r="E608" t="s">
        <v>273</v>
      </c>
    </row>
    <row r="609" spans="1:5" x14ac:dyDescent="0.25">
      <c r="A609" s="49">
        <v>43646</v>
      </c>
      <c r="B609" s="50">
        <v>1173145414</v>
      </c>
      <c r="D609" t="s">
        <v>320</v>
      </c>
      <c r="E609" t="s">
        <v>273</v>
      </c>
    </row>
    <row r="610" spans="1:5" x14ac:dyDescent="0.25">
      <c r="A610" s="49">
        <v>43646</v>
      </c>
      <c r="B610" s="50">
        <v>162385951</v>
      </c>
      <c r="D610" t="s">
        <v>321</v>
      </c>
      <c r="E610" t="s">
        <v>273</v>
      </c>
    </row>
    <row r="611" spans="1:5" x14ac:dyDescent="0.25">
      <c r="A611" s="49">
        <v>43646</v>
      </c>
      <c r="B611" s="50">
        <v>9388349104</v>
      </c>
      <c r="D611" t="s">
        <v>322</v>
      </c>
      <c r="E611" t="s">
        <v>273</v>
      </c>
    </row>
    <row r="612" spans="1:5" x14ac:dyDescent="0.25">
      <c r="A612" s="49">
        <v>43646</v>
      </c>
      <c r="B612" s="50">
        <v>12006661165</v>
      </c>
      <c r="D612" t="s">
        <v>323</v>
      </c>
      <c r="E612" t="s">
        <v>273</v>
      </c>
    </row>
    <row r="613" spans="1:5" x14ac:dyDescent="0.25">
      <c r="A613" s="49">
        <v>43677</v>
      </c>
      <c r="B613" s="50">
        <v>675622840</v>
      </c>
      <c r="D613" t="s">
        <v>324</v>
      </c>
      <c r="E613" t="s">
        <v>273</v>
      </c>
    </row>
    <row r="614" spans="1:5" x14ac:dyDescent="0.25">
      <c r="A614" s="49">
        <v>43677</v>
      </c>
      <c r="B614" s="50">
        <v>147118643</v>
      </c>
      <c r="D614" t="s">
        <v>325</v>
      </c>
      <c r="E614" t="s">
        <v>273</v>
      </c>
    </row>
    <row r="615" spans="1:5" x14ac:dyDescent="0.25">
      <c r="A615" s="49">
        <v>43677</v>
      </c>
      <c r="B615" s="50">
        <v>80328042</v>
      </c>
      <c r="D615" t="s">
        <v>326</v>
      </c>
      <c r="E615" t="s">
        <v>273</v>
      </c>
    </row>
    <row r="616" spans="1:5" x14ac:dyDescent="0.25">
      <c r="A616" s="49">
        <v>43677</v>
      </c>
      <c r="B616" s="50">
        <v>61760729</v>
      </c>
      <c r="D616" t="s">
        <v>327</v>
      </c>
      <c r="E616" t="s">
        <v>273</v>
      </c>
    </row>
    <row r="617" spans="1:5" x14ac:dyDescent="0.25">
      <c r="A617" s="49">
        <v>43677</v>
      </c>
      <c r="B617" s="50">
        <v>1378943819</v>
      </c>
      <c r="D617" t="s">
        <v>328</v>
      </c>
      <c r="E617" t="s">
        <v>273</v>
      </c>
    </row>
    <row r="618" spans="1:5" x14ac:dyDescent="0.25">
      <c r="A618" s="49">
        <v>43677</v>
      </c>
      <c r="B618" s="50">
        <v>33652780</v>
      </c>
      <c r="D618" t="s">
        <v>329</v>
      </c>
      <c r="E618" t="s">
        <v>273</v>
      </c>
    </row>
    <row r="619" spans="1:5" x14ac:dyDescent="0.25">
      <c r="A619" s="49">
        <v>43677</v>
      </c>
      <c r="B619" s="50">
        <v>321537414</v>
      </c>
      <c r="D619" t="s">
        <v>330</v>
      </c>
      <c r="E619" t="s">
        <v>273</v>
      </c>
    </row>
    <row r="620" spans="1:5" x14ac:dyDescent="0.25">
      <c r="A620" s="49">
        <v>43677</v>
      </c>
      <c r="B620" s="50">
        <v>190276394</v>
      </c>
      <c r="D620" t="s">
        <v>331</v>
      </c>
      <c r="E620" t="s">
        <v>273</v>
      </c>
    </row>
    <row r="621" spans="1:5" x14ac:dyDescent="0.25">
      <c r="A621" s="49">
        <v>43677</v>
      </c>
      <c r="B621" s="50">
        <v>45771680</v>
      </c>
      <c r="D621" t="s">
        <v>332</v>
      </c>
      <c r="E621" t="s">
        <v>273</v>
      </c>
    </row>
    <row r="622" spans="1:5" x14ac:dyDescent="0.25">
      <c r="A622" s="49">
        <v>43677</v>
      </c>
      <c r="B622" s="50">
        <v>83823947</v>
      </c>
      <c r="D622" t="s">
        <v>333</v>
      </c>
      <c r="E622" t="s">
        <v>273</v>
      </c>
    </row>
    <row r="623" spans="1:5" x14ac:dyDescent="0.25">
      <c r="A623" s="49">
        <v>43677</v>
      </c>
      <c r="B623" s="50">
        <v>851384939</v>
      </c>
      <c r="D623" t="s">
        <v>334</v>
      </c>
      <c r="E623" t="s">
        <v>273</v>
      </c>
    </row>
    <row r="624" spans="1:5" x14ac:dyDescent="0.25">
      <c r="A624" s="49">
        <v>43677</v>
      </c>
      <c r="B624" s="50">
        <v>1002500226</v>
      </c>
      <c r="D624" t="s">
        <v>335</v>
      </c>
      <c r="E624" t="s">
        <v>273</v>
      </c>
    </row>
    <row r="625" spans="1:5" x14ac:dyDescent="0.25">
      <c r="A625" s="49">
        <v>43677</v>
      </c>
      <c r="B625" s="50">
        <v>4602772689</v>
      </c>
      <c r="D625" t="s">
        <v>336</v>
      </c>
      <c r="E625" t="s">
        <v>273</v>
      </c>
    </row>
    <row r="626" spans="1:5" x14ac:dyDescent="0.25">
      <c r="A626" s="49">
        <v>43677</v>
      </c>
      <c r="B626" s="50">
        <v>1716829449</v>
      </c>
      <c r="D626" t="s">
        <v>337</v>
      </c>
      <c r="E626" t="s">
        <v>273</v>
      </c>
    </row>
    <row r="627" spans="1:5" x14ac:dyDescent="0.25">
      <c r="A627" s="49">
        <v>43707</v>
      </c>
      <c r="B627" s="50">
        <v>892136451</v>
      </c>
      <c r="D627" t="s">
        <v>338</v>
      </c>
      <c r="E627" t="s">
        <v>273</v>
      </c>
    </row>
    <row r="628" spans="1:5" x14ac:dyDescent="0.25">
      <c r="A628" s="49">
        <v>43707</v>
      </c>
      <c r="B628" s="50">
        <v>1172257266</v>
      </c>
      <c r="D628" t="s">
        <v>339</v>
      </c>
      <c r="E628" t="s">
        <v>273</v>
      </c>
    </row>
    <row r="629" spans="1:5" x14ac:dyDescent="0.25">
      <c r="A629" s="49">
        <v>43707</v>
      </c>
      <c r="B629" s="50">
        <v>519771611</v>
      </c>
      <c r="D629" t="s">
        <v>340</v>
      </c>
      <c r="E629" t="s">
        <v>273</v>
      </c>
    </row>
    <row r="630" spans="1:5" x14ac:dyDescent="0.25">
      <c r="A630" s="49">
        <v>43707</v>
      </c>
      <c r="B630" s="50">
        <v>1001836340</v>
      </c>
      <c r="D630" t="s">
        <v>341</v>
      </c>
      <c r="E630" t="s">
        <v>273</v>
      </c>
    </row>
    <row r="631" spans="1:5" x14ac:dyDescent="0.25">
      <c r="A631" s="49">
        <v>43707</v>
      </c>
      <c r="B631" s="50">
        <v>1332265360</v>
      </c>
      <c r="D631" t="s">
        <v>342</v>
      </c>
      <c r="E631" t="s">
        <v>273</v>
      </c>
    </row>
    <row r="632" spans="1:5" s="58" customFormat="1" x14ac:dyDescent="0.25">
      <c r="A632" s="55">
        <v>43707</v>
      </c>
      <c r="B632" s="56">
        <v>-17820266272</v>
      </c>
      <c r="C632" s="57"/>
      <c r="D632" s="58" t="s">
        <v>550</v>
      </c>
      <c r="E632" s="58" t="s">
        <v>273</v>
      </c>
    </row>
    <row r="633" spans="1:5" x14ac:dyDescent="0.25">
      <c r="A633" s="49">
        <v>43738</v>
      </c>
      <c r="B633" s="50">
        <v>74482530</v>
      </c>
      <c r="D633" t="s">
        <v>343</v>
      </c>
      <c r="E633" t="s">
        <v>273</v>
      </c>
    </row>
    <row r="634" spans="1:5" x14ac:dyDescent="0.25">
      <c r="A634" s="49">
        <v>43738</v>
      </c>
      <c r="B634" s="50">
        <v>684682623</v>
      </c>
      <c r="D634" t="s">
        <v>344</v>
      </c>
      <c r="E634" t="s">
        <v>273</v>
      </c>
    </row>
    <row r="635" spans="1:5" x14ac:dyDescent="0.25">
      <c r="A635" s="49">
        <v>43738</v>
      </c>
      <c r="B635" s="50">
        <v>352665741</v>
      </c>
      <c r="D635" t="s">
        <v>345</v>
      </c>
      <c r="E635" t="s">
        <v>273</v>
      </c>
    </row>
    <row r="636" spans="1:5" x14ac:dyDescent="0.25">
      <c r="A636" s="49">
        <v>43738</v>
      </c>
      <c r="B636" s="50">
        <v>64810055</v>
      </c>
      <c r="D636" t="s">
        <v>346</v>
      </c>
      <c r="E636" t="s">
        <v>273</v>
      </c>
    </row>
    <row r="637" spans="1:5" x14ac:dyDescent="0.25">
      <c r="A637" s="49">
        <v>43738</v>
      </c>
      <c r="B637" s="50">
        <v>1857423927</v>
      </c>
      <c r="D637" t="s">
        <v>347</v>
      </c>
      <c r="E637" t="s">
        <v>273</v>
      </c>
    </row>
    <row r="638" spans="1:5" x14ac:dyDescent="0.25">
      <c r="A638" s="49">
        <v>43738</v>
      </c>
      <c r="B638" s="50">
        <v>957512328</v>
      </c>
      <c r="D638" t="s">
        <v>348</v>
      </c>
      <c r="E638" t="s">
        <v>273</v>
      </c>
    </row>
    <row r="639" spans="1:5" x14ac:dyDescent="0.25">
      <c r="A639" s="49">
        <v>43738</v>
      </c>
      <c r="B639" s="50">
        <v>1647753847</v>
      </c>
      <c r="D639" t="s">
        <v>349</v>
      </c>
      <c r="E639" t="s">
        <v>273</v>
      </c>
    </row>
    <row r="640" spans="1:5" x14ac:dyDescent="0.25">
      <c r="A640" s="49">
        <v>43738</v>
      </c>
      <c r="B640" s="50">
        <v>1838963289</v>
      </c>
      <c r="D640" t="s">
        <v>350</v>
      </c>
      <c r="E640" t="s">
        <v>273</v>
      </c>
    </row>
    <row r="641" spans="1:5" x14ac:dyDescent="0.25">
      <c r="A641" s="49">
        <v>43738</v>
      </c>
      <c r="B641" s="50">
        <v>1715018417</v>
      </c>
      <c r="D641" t="s">
        <v>351</v>
      </c>
      <c r="E641" t="s">
        <v>273</v>
      </c>
    </row>
    <row r="642" spans="1:5" x14ac:dyDescent="0.25">
      <c r="A642" s="49">
        <v>43769</v>
      </c>
      <c r="B642" s="50">
        <v>1499722550</v>
      </c>
      <c r="D642" t="s">
        <v>352</v>
      </c>
      <c r="E642" t="s">
        <v>273</v>
      </c>
    </row>
    <row r="643" spans="1:5" x14ac:dyDescent="0.25">
      <c r="A643" s="49">
        <v>43769</v>
      </c>
      <c r="B643" s="50">
        <v>311328275</v>
      </c>
      <c r="D643" t="s">
        <v>353</v>
      </c>
      <c r="E643" t="s">
        <v>273</v>
      </c>
    </row>
    <row r="644" spans="1:5" x14ac:dyDescent="0.25">
      <c r="A644" s="49">
        <v>43769</v>
      </c>
      <c r="B644" s="50">
        <v>610104256</v>
      </c>
      <c r="D644" t="s">
        <v>354</v>
      </c>
      <c r="E644" t="s">
        <v>273</v>
      </c>
    </row>
    <row r="645" spans="1:5" x14ac:dyDescent="0.25">
      <c r="A645" s="49">
        <v>43769</v>
      </c>
      <c r="B645" s="50">
        <v>1431966644</v>
      </c>
      <c r="D645" t="s">
        <v>355</v>
      </c>
      <c r="E645" t="s">
        <v>273</v>
      </c>
    </row>
    <row r="646" spans="1:5" x14ac:dyDescent="0.25">
      <c r="A646" s="49">
        <v>43769</v>
      </c>
      <c r="B646" s="50">
        <v>4594689926</v>
      </c>
      <c r="D646" t="s">
        <v>356</v>
      </c>
      <c r="E646" t="s">
        <v>273</v>
      </c>
    </row>
    <row r="647" spans="1:5" x14ac:dyDescent="0.25">
      <c r="A647" s="49">
        <v>43799</v>
      </c>
      <c r="B647" s="50">
        <v>178935660</v>
      </c>
      <c r="D647" t="s">
        <v>357</v>
      </c>
      <c r="E647" t="s">
        <v>273</v>
      </c>
    </row>
    <row r="648" spans="1:5" x14ac:dyDescent="0.25">
      <c r="A648" s="49">
        <v>43799</v>
      </c>
      <c r="B648" s="50">
        <v>939835227</v>
      </c>
      <c r="D648" t="s">
        <v>358</v>
      </c>
      <c r="E648" t="s">
        <v>273</v>
      </c>
    </row>
    <row r="649" spans="1:5" x14ac:dyDescent="0.25">
      <c r="A649" s="49">
        <v>43799</v>
      </c>
      <c r="B649" s="50">
        <v>914130732</v>
      </c>
      <c r="D649" t="s">
        <v>359</v>
      </c>
      <c r="E649" t="s">
        <v>273</v>
      </c>
    </row>
    <row r="650" spans="1:5" x14ac:dyDescent="0.25">
      <c r="A650" s="49">
        <v>43799</v>
      </c>
      <c r="B650" s="50">
        <v>921670168</v>
      </c>
      <c r="D650" t="s">
        <v>360</v>
      </c>
      <c r="E650" t="s">
        <v>273</v>
      </c>
    </row>
    <row r="651" spans="1:5" x14ac:dyDescent="0.25">
      <c r="A651" s="49">
        <v>43830</v>
      </c>
      <c r="B651" s="50">
        <v>1367022987</v>
      </c>
      <c r="D651" t="s">
        <v>361</v>
      </c>
      <c r="E651" t="s">
        <v>273</v>
      </c>
    </row>
    <row r="652" spans="1:5" x14ac:dyDescent="0.25">
      <c r="A652" s="49">
        <v>43830</v>
      </c>
      <c r="B652" s="50">
        <v>3328165077</v>
      </c>
      <c r="D652" t="s">
        <v>362</v>
      </c>
      <c r="E652" t="s">
        <v>273</v>
      </c>
    </row>
    <row r="653" spans="1:5" x14ac:dyDescent="0.25">
      <c r="A653" s="49">
        <v>43830</v>
      </c>
      <c r="B653" s="50">
        <v>147046202</v>
      </c>
      <c r="D653" t="s">
        <v>363</v>
      </c>
      <c r="E653" t="s">
        <v>273</v>
      </c>
    </row>
    <row r="654" spans="1:5" x14ac:dyDescent="0.25">
      <c r="A654" s="49">
        <v>43829</v>
      </c>
      <c r="B654" s="50">
        <v>75181630</v>
      </c>
      <c r="D654" t="s">
        <v>364</v>
      </c>
      <c r="E654" t="s">
        <v>273</v>
      </c>
    </row>
    <row r="655" spans="1:5" x14ac:dyDescent="0.25">
      <c r="A655" s="49">
        <v>43830</v>
      </c>
      <c r="B655" s="50">
        <v>553030424</v>
      </c>
      <c r="D655" t="s">
        <v>365</v>
      </c>
      <c r="E655" t="s">
        <v>273</v>
      </c>
    </row>
    <row r="656" spans="1:5" x14ac:dyDescent="0.25">
      <c r="A656" s="49">
        <v>43830</v>
      </c>
      <c r="B656" s="50">
        <v>2444710164</v>
      </c>
      <c r="D656" t="s">
        <v>366</v>
      </c>
      <c r="E656" t="s">
        <v>273</v>
      </c>
    </row>
    <row r="657" spans="1:5" x14ac:dyDescent="0.25">
      <c r="A657" s="49">
        <v>43830</v>
      </c>
      <c r="B657" s="50">
        <v>663318174</v>
      </c>
      <c r="D657" t="s">
        <v>367</v>
      </c>
      <c r="E657" t="s">
        <v>273</v>
      </c>
    </row>
    <row r="658" spans="1:5" x14ac:dyDescent="0.25">
      <c r="A658" s="49">
        <v>43830</v>
      </c>
      <c r="B658" s="50">
        <v>230225078</v>
      </c>
      <c r="D658" t="s">
        <v>368</v>
      </c>
      <c r="E658" t="s">
        <v>273</v>
      </c>
    </row>
    <row r="659" spans="1:5" x14ac:dyDescent="0.25">
      <c r="A659" s="49">
        <v>43830</v>
      </c>
      <c r="B659" s="50">
        <v>337962620</v>
      </c>
      <c r="D659" t="s">
        <v>369</v>
      </c>
      <c r="E659" t="s">
        <v>273</v>
      </c>
    </row>
    <row r="660" spans="1:5" x14ac:dyDescent="0.25">
      <c r="A660" s="49">
        <v>43830</v>
      </c>
      <c r="B660" s="50">
        <v>1027709436</v>
      </c>
      <c r="D660" t="s">
        <v>370</v>
      </c>
      <c r="E660" t="s">
        <v>273</v>
      </c>
    </row>
    <row r="661" spans="1:5" x14ac:dyDescent="0.25">
      <c r="A661" s="49">
        <v>43830</v>
      </c>
      <c r="B661" s="50">
        <v>610585524</v>
      </c>
      <c r="D661" t="s">
        <v>371</v>
      </c>
      <c r="E661" t="s">
        <v>273</v>
      </c>
    </row>
    <row r="662" spans="1:5" x14ac:dyDescent="0.25">
      <c r="A662" s="49">
        <v>43830</v>
      </c>
      <c r="B662" s="50">
        <v>293889658</v>
      </c>
      <c r="D662" t="s">
        <v>372</v>
      </c>
      <c r="E662" t="s">
        <v>273</v>
      </c>
    </row>
    <row r="663" spans="1:5" x14ac:dyDescent="0.25">
      <c r="A663" s="49">
        <v>43830</v>
      </c>
      <c r="B663" s="50">
        <v>115710259</v>
      </c>
      <c r="D663" t="s">
        <v>373</v>
      </c>
      <c r="E663" t="s">
        <v>273</v>
      </c>
    </row>
    <row r="664" spans="1:5" x14ac:dyDescent="0.25">
      <c r="A664" s="49">
        <v>43830</v>
      </c>
      <c r="B664" s="50">
        <v>40488086</v>
      </c>
      <c r="D664" t="s">
        <v>374</v>
      </c>
      <c r="E664" t="s">
        <v>273</v>
      </c>
    </row>
    <row r="665" spans="1:5" x14ac:dyDescent="0.25">
      <c r="A665" s="49">
        <v>43830</v>
      </c>
      <c r="B665" s="50">
        <v>1320044188</v>
      </c>
      <c r="D665" t="s">
        <v>375</v>
      </c>
      <c r="E665" t="s">
        <v>273</v>
      </c>
    </row>
    <row r="666" spans="1:5" x14ac:dyDescent="0.25">
      <c r="A666" s="49">
        <v>43830</v>
      </c>
      <c r="B666" s="50">
        <v>315318754</v>
      </c>
      <c r="D666" t="s">
        <v>376</v>
      </c>
      <c r="E666" t="s">
        <v>273</v>
      </c>
    </row>
    <row r="667" spans="1:5" x14ac:dyDescent="0.25">
      <c r="A667" s="49">
        <v>43830</v>
      </c>
      <c r="B667" s="50">
        <v>332196832</v>
      </c>
      <c r="D667" t="s">
        <v>377</v>
      </c>
      <c r="E667" t="s">
        <v>273</v>
      </c>
    </row>
    <row r="668" spans="1:5" x14ac:dyDescent="0.25">
      <c r="A668" s="49">
        <v>43829</v>
      </c>
      <c r="B668" s="50">
        <v>200155300</v>
      </c>
      <c r="D668" t="s">
        <v>378</v>
      </c>
      <c r="E668" t="s">
        <v>273</v>
      </c>
    </row>
    <row r="669" spans="1:5" x14ac:dyDescent="0.25">
      <c r="A669" s="49">
        <v>43829</v>
      </c>
      <c r="B669" s="50">
        <v>75332695</v>
      </c>
      <c r="D669" t="s">
        <v>379</v>
      </c>
      <c r="E669" t="s">
        <v>273</v>
      </c>
    </row>
    <row r="670" spans="1:5" x14ac:dyDescent="0.25">
      <c r="A670" s="49">
        <v>43830</v>
      </c>
      <c r="B670" s="50">
        <v>41509910</v>
      </c>
      <c r="D670" t="s">
        <v>380</v>
      </c>
      <c r="E670" t="s">
        <v>273</v>
      </c>
    </row>
    <row r="671" spans="1:5" x14ac:dyDescent="0.25">
      <c r="A671" s="49">
        <v>43830</v>
      </c>
      <c r="B671" s="50">
        <v>49456206</v>
      </c>
      <c r="D671" t="s">
        <v>381</v>
      </c>
      <c r="E671" t="s">
        <v>273</v>
      </c>
    </row>
    <row r="672" spans="1:5" x14ac:dyDescent="0.25">
      <c r="A672" s="49">
        <v>43830</v>
      </c>
      <c r="B672" s="50">
        <v>719253232</v>
      </c>
      <c r="D672" t="s">
        <v>382</v>
      </c>
      <c r="E672" t="s">
        <v>273</v>
      </c>
    </row>
    <row r="673" spans="1:5" s="58" customFormat="1" x14ac:dyDescent="0.25">
      <c r="A673" s="55">
        <v>43830</v>
      </c>
      <c r="B673" s="56">
        <v>-5245967763</v>
      </c>
      <c r="C673" s="57"/>
      <c r="D673" s="58" t="s">
        <v>550</v>
      </c>
      <c r="E673" s="58" t="s">
        <v>273</v>
      </c>
    </row>
    <row r="674" spans="1:5" x14ac:dyDescent="0.25">
      <c r="A674" s="49">
        <v>43890</v>
      </c>
      <c r="B674" s="50">
        <v>200737194</v>
      </c>
      <c r="D674" t="s">
        <v>383</v>
      </c>
      <c r="E674" t="s">
        <v>273</v>
      </c>
    </row>
    <row r="675" spans="1:5" x14ac:dyDescent="0.25">
      <c r="A675" s="49">
        <v>43890</v>
      </c>
      <c r="B675" s="50">
        <v>568232180</v>
      </c>
      <c r="D675" t="s">
        <v>384</v>
      </c>
      <c r="E675" t="s">
        <v>273</v>
      </c>
    </row>
    <row r="676" spans="1:5" x14ac:dyDescent="0.25">
      <c r="A676" s="49">
        <v>43890</v>
      </c>
      <c r="B676" s="50">
        <v>487578749</v>
      </c>
      <c r="D676" t="s">
        <v>385</v>
      </c>
      <c r="E676" t="s">
        <v>273</v>
      </c>
    </row>
    <row r="677" spans="1:5" x14ac:dyDescent="0.25">
      <c r="A677" s="49">
        <v>43890</v>
      </c>
      <c r="B677" s="50">
        <v>2725426</v>
      </c>
      <c r="D677" t="s">
        <v>386</v>
      </c>
      <c r="E677" t="s">
        <v>273</v>
      </c>
    </row>
    <row r="678" spans="1:5" x14ac:dyDescent="0.25">
      <c r="A678" s="49">
        <v>43890</v>
      </c>
      <c r="B678" s="50">
        <v>143430986</v>
      </c>
      <c r="D678" t="s">
        <v>387</v>
      </c>
      <c r="E678" t="s">
        <v>273</v>
      </c>
    </row>
    <row r="679" spans="1:5" x14ac:dyDescent="0.25">
      <c r="A679" s="49">
        <v>43892</v>
      </c>
      <c r="B679" s="50">
        <v>28961864</v>
      </c>
      <c r="D679" t="s">
        <v>388</v>
      </c>
      <c r="E679" t="s">
        <v>273</v>
      </c>
    </row>
    <row r="680" spans="1:5" x14ac:dyDescent="0.25">
      <c r="A680" s="49">
        <v>43892</v>
      </c>
      <c r="B680" s="50">
        <v>1181794376</v>
      </c>
      <c r="D680" t="s">
        <v>389</v>
      </c>
      <c r="E680" t="s">
        <v>273</v>
      </c>
    </row>
    <row r="681" spans="1:5" x14ac:dyDescent="0.25">
      <c r="A681" s="49">
        <v>43920</v>
      </c>
      <c r="B681" s="50">
        <v>1028283501</v>
      </c>
      <c r="D681" t="s">
        <v>390</v>
      </c>
      <c r="E681" t="s">
        <v>273</v>
      </c>
    </row>
    <row r="682" spans="1:5" x14ac:dyDescent="0.25">
      <c r="A682" s="49">
        <v>43920</v>
      </c>
      <c r="B682" s="50">
        <v>1868347756</v>
      </c>
      <c r="D682" t="s">
        <v>391</v>
      </c>
      <c r="E682" t="s">
        <v>273</v>
      </c>
    </row>
    <row r="683" spans="1:5" x14ac:dyDescent="0.25">
      <c r="A683" s="49">
        <v>43920</v>
      </c>
      <c r="B683" s="50">
        <v>90188262</v>
      </c>
      <c r="D683" t="s">
        <v>392</v>
      </c>
      <c r="E683" t="s">
        <v>273</v>
      </c>
    </row>
    <row r="684" spans="1:5" x14ac:dyDescent="0.25">
      <c r="A684" s="49">
        <v>43920</v>
      </c>
      <c r="B684" s="50">
        <v>1385329</v>
      </c>
      <c r="D684" t="s">
        <v>393</v>
      </c>
      <c r="E684" t="s">
        <v>273</v>
      </c>
    </row>
    <row r="685" spans="1:5" x14ac:dyDescent="0.25">
      <c r="A685" s="49">
        <v>43920</v>
      </c>
      <c r="B685" s="50">
        <v>116486781</v>
      </c>
      <c r="D685" t="s">
        <v>394</v>
      </c>
      <c r="E685" t="s">
        <v>273</v>
      </c>
    </row>
    <row r="686" spans="1:5" x14ac:dyDescent="0.25">
      <c r="A686" s="49">
        <v>43920</v>
      </c>
      <c r="B686" s="50">
        <v>48660447</v>
      </c>
      <c r="D686" t="s">
        <v>395</v>
      </c>
      <c r="E686" t="s">
        <v>273</v>
      </c>
    </row>
    <row r="687" spans="1:5" x14ac:dyDescent="0.25">
      <c r="A687" s="49">
        <v>43920</v>
      </c>
      <c r="B687" s="50">
        <v>44670928</v>
      </c>
      <c r="D687" t="s">
        <v>396</v>
      </c>
      <c r="E687" t="s">
        <v>273</v>
      </c>
    </row>
    <row r="688" spans="1:5" x14ac:dyDescent="0.25">
      <c r="A688" s="49">
        <v>43920</v>
      </c>
      <c r="B688" s="50">
        <v>83432447</v>
      </c>
      <c r="D688" t="s">
        <v>397</v>
      </c>
      <c r="E688" t="s">
        <v>273</v>
      </c>
    </row>
    <row r="689" spans="1:5" x14ac:dyDescent="0.25">
      <c r="A689" s="49">
        <v>43920</v>
      </c>
      <c r="B689" s="50">
        <v>189174959</v>
      </c>
      <c r="D689" t="s">
        <v>398</v>
      </c>
      <c r="E689" t="s">
        <v>273</v>
      </c>
    </row>
    <row r="690" spans="1:5" x14ac:dyDescent="0.25">
      <c r="A690" s="49">
        <v>43920</v>
      </c>
      <c r="B690" s="50">
        <v>409460777</v>
      </c>
      <c r="D690" t="s">
        <v>399</v>
      </c>
      <c r="E690" t="s">
        <v>273</v>
      </c>
    </row>
    <row r="691" spans="1:5" x14ac:dyDescent="0.25">
      <c r="A691" s="49">
        <v>43951</v>
      </c>
      <c r="B691" s="50">
        <v>100352120</v>
      </c>
      <c r="D691" t="s">
        <v>400</v>
      </c>
      <c r="E691" t="s">
        <v>273</v>
      </c>
    </row>
    <row r="692" spans="1:5" x14ac:dyDescent="0.25">
      <c r="A692" s="49">
        <v>43951</v>
      </c>
      <c r="B692" s="50">
        <v>1818278456</v>
      </c>
      <c r="D692" t="s">
        <v>401</v>
      </c>
      <c r="E692" t="s">
        <v>273</v>
      </c>
    </row>
    <row r="693" spans="1:5" x14ac:dyDescent="0.25">
      <c r="A693" s="49">
        <v>43951</v>
      </c>
      <c r="B693" s="50">
        <v>133885672</v>
      </c>
      <c r="D693" t="s">
        <v>402</v>
      </c>
      <c r="E693" t="s">
        <v>273</v>
      </c>
    </row>
    <row r="694" spans="1:5" x14ac:dyDescent="0.25">
      <c r="A694" s="49">
        <v>43981</v>
      </c>
      <c r="B694" s="50">
        <v>2001770053</v>
      </c>
      <c r="D694" t="s">
        <v>404</v>
      </c>
      <c r="E694" t="s">
        <v>273</v>
      </c>
    </row>
    <row r="695" spans="1:5" x14ac:dyDescent="0.25">
      <c r="A695" s="49">
        <v>43981</v>
      </c>
      <c r="B695" s="50">
        <v>260687247</v>
      </c>
      <c r="D695" t="s">
        <v>406</v>
      </c>
      <c r="E695" t="s">
        <v>273</v>
      </c>
    </row>
    <row r="696" spans="1:5" x14ac:dyDescent="0.25">
      <c r="A696" s="49">
        <v>44012</v>
      </c>
      <c r="B696" s="50">
        <v>149000230</v>
      </c>
      <c r="D696" t="s">
        <v>408</v>
      </c>
      <c r="E696" t="s">
        <v>273</v>
      </c>
    </row>
    <row r="697" spans="1:5" x14ac:dyDescent="0.25">
      <c r="A697" s="49">
        <v>44012</v>
      </c>
      <c r="B697" s="50">
        <v>92694440</v>
      </c>
      <c r="D697" t="s">
        <v>410</v>
      </c>
      <c r="E697" t="s">
        <v>273</v>
      </c>
    </row>
    <row r="698" spans="1:5" x14ac:dyDescent="0.25">
      <c r="A698" s="49">
        <v>44012</v>
      </c>
      <c r="B698" s="50">
        <v>5479202</v>
      </c>
      <c r="D698" t="s">
        <v>412</v>
      </c>
      <c r="E698" t="s">
        <v>273</v>
      </c>
    </row>
    <row r="699" spans="1:5" x14ac:dyDescent="0.25">
      <c r="A699" s="49">
        <v>44043</v>
      </c>
      <c r="B699" s="50">
        <v>213275856</v>
      </c>
      <c r="D699" t="s">
        <v>413</v>
      </c>
      <c r="E699" t="s">
        <v>273</v>
      </c>
    </row>
    <row r="700" spans="1:5" x14ac:dyDescent="0.25">
      <c r="A700" s="49">
        <v>44043</v>
      </c>
      <c r="B700" s="50">
        <v>1658190250</v>
      </c>
      <c r="D700" t="s">
        <v>414</v>
      </c>
      <c r="E700" t="s">
        <v>273</v>
      </c>
    </row>
    <row r="701" spans="1:5" x14ac:dyDescent="0.25">
      <c r="A701" s="49">
        <v>44043</v>
      </c>
      <c r="B701" s="50">
        <v>68790428</v>
      </c>
      <c r="D701" t="s">
        <v>415</v>
      </c>
      <c r="E701" t="s">
        <v>273</v>
      </c>
    </row>
    <row r="702" spans="1:5" x14ac:dyDescent="0.25">
      <c r="A702" s="49">
        <v>44074</v>
      </c>
      <c r="B702" s="50">
        <v>213011322</v>
      </c>
      <c r="D702" t="s">
        <v>416</v>
      </c>
      <c r="E702" t="s">
        <v>273</v>
      </c>
    </row>
    <row r="703" spans="1:5" x14ac:dyDescent="0.25">
      <c r="A703" s="49">
        <v>44074</v>
      </c>
      <c r="B703" s="50">
        <v>2598744128</v>
      </c>
      <c r="D703" t="s">
        <v>417</v>
      </c>
      <c r="E703" t="s">
        <v>273</v>
      </c>
    </row>
    <row r="704" spans="1:5" x14ac:dyDescent="0.25">
      <c r="A704" s="49">
        <v>44074</v>
      </c>
      <c r="B704" s="50">
        <v>24442264</v>
      </c>
      <c r="D704" t="s">
        <v>418</v>
      </c>
      <c r="E704" t="s">
        <v>273</v>
      </c>
    </row>
    <row r="705" spans="1:5" x14ac:dyDescent="0.25">
      <c r="A705" s="49">
        <v>44074</v>
      </c>
      <c r="B705" s="50">
        <v>221086355</v>
      </c>
      <c r="D705" t="s">
        <v>419</v>
      </c>
      <c r="E705" t="s">
        <v>273</v>
      </c>
    </row>
    <row r="706" spans="1:5" x14ac:dyDescent="0.25">
      <c r="A706" s="49">
        <v>44074</v>
      </c>
      <c r="B706" s="50">
        <v>27660174</v>
      </c>
      <c r="D706" t="s">
        <v>420</v>
      </c>
      <c r="E706" t="s">
        <v>273</v>
      </c>
    </row>
    <row r="708" spans="1:5" x14ac:dyDescent="0.25">
      <c r="B708" s="54">
        <f>SUM(B561:B706)</f>
        <v>151667678136</v>
      </c>
    </row>
  </sheetData>
  <autoFilter ref="A1:F43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I5:AJ6"/>
  <sheetViews>
    <sheetView topLeftCell="A28" zoomScale="40" zoomScaleNormal="40" workbookViewId="0">
      <selection activeCell="AN65" sqref="AN65"/>
    </sheetView>
  </sheetViews>
  <sheetFormatPr baseColWidth="10" defaultRowHeight="15" x14ac:dyDescent="0.25"/>
  <cols>
    <col min="16" max="16" width="11.85546875" customWidth="1"/>
  </cols>
  <sheetData>
    <row r="5" spans="35:36" ht="33.75" x14ac:dyDescent="0.5">
      <c r="AI5" s="8"/>
      <c r="AJ5" s="8"/>
    </row>
    <row r="6" spans="35:36" x14ac:dyDescent="0.25">
      <c r="AI6" s="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W12" sqref="W12"/>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Interventoria</vt:lpstr>
      <vt:lpstr>AIU-Componentes</vt:lpstr>
      <vt:lpstr>SoportesAv68</vt:lpstr>
      <vt:lpstr>SoporteMedellín</vt:lpstr>
      <vt:lpstr>SoporteCB</vt:lpstr>
      <vt:lpstr>SoporteComp.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Enrique Perez Pardo</dc:creator>
  <cp:lastModifiedBy>Jorge Enrique Perez Pardo</cp:lastModifiedBy>
  <dcterms:created xsi:type="dcterms:W3CDTF">2021-04-21T12:28:08Z</dcterms:created>
  <dcterms:modified xsi:type="dcterms:W3CDTF">2021-05-26T23:12:33Z</dcterms:modified>
</cp:coreProperties>
</file>