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uib\Documents\00_Estudios y Diseños Informes\Costos y Presupuestos\Pavimentos\"/>
    </mc:Choice>
  </mc:AlternateContent>
  <xr:revisionPtr revIDLastSave="0" documentId="13_ncr:1_{B22DBE0F-BD04-4B69-ACCE-15D1DFF9D37F}" xr6:coauthVersionLast="47" xr6:coauthVersionMax="47" xr10:uidLastSave="{00000000-0000-0000-0000-000000000000}"/>
  <bookViews>
    <workbookView xWindow="-108" yWindow="-108" windowWidth="23256" windowHeight="12456" tabRatio="938" xr2:uid="{00000000-000D-0000-FFFF-FFFF00000000}"/>
  </bookViews>
  <sheets>
    <sheet name="Cantidades" sheetId="1" r:id="rId1"/>
    <sheet name="PAVIMENTOS RIGIDOS" sheetId="16" r:id="rId2"/>
    <sheet name="ANDENES DE ENFRENTE" sheetId="14" r:id="rId3"/>
    <sheet name="Hoja1" sheetId="18" r:id="rId4"/>
  </sheets>
  <definedNames>
    <definedName name="_xlnm._FilterDatabase" localSheetId="0" hidden="1">Cantidades!$A$8:$L$26</definedName>
    <definedName name="_xlnm.Print_Area" localSheetId="0">Cantidades!$A$1:$L$8</definedName>
    <definedName name="_xlnm.Print_Titles" localSheetId="0">Cantidades!$1:$7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6" l="1"/>
  <c r="W27" i="16"/>
  <c r="W29" i="16" s="1"/>
  <c r="W26" i="16"/>
  <c r="X6" i="16"/>
  <c r="X5" i="16"/>
  <c r="X4" i="16"/>
  <c r="X3" i="16"/>
</calcChain>
</file>

<file path=xl/sharedStrings.xml><?xml version="1.0" encoding="utf-8"?>
<sst xmlns="http://schemas.openxmlformats.org/spreadsheetml/2006/main" count="190" uniqueCount="93">
  <si>
    <t>RESUMEN CANTIDADES POR ESPECIALIDAD</t>
  </si>
  <si>
    <t>ESPECIALIDAD</t>
  </si>
  <si>
    <t>RESPONSABLE</t>
  </si>
  <si>
    <t>CÓDIGO</t>
  </si>
  <si>
    <t>FECHA</t>
  </si>
  <si>
    <t>UNIDAD</t>
  </si>
  <si>
    <t>ESPECIFICACIÓN TECNICA DE CONSTRUCCIÓN</t>
  </si>
  <si>
    <t>FO-AC-07</t>
  </si>
  <si>
    <t>VERSIÓN</t>
  </si>
  <si>
    <t xml:space="preserve">CANTIDAD </t>
  </si>
  <si>
    <t>N° ITEM</t>
  </si>
  <si>
    <r>
      <t xml:space="preserve">CÓDIGO 
ÍTEM IDU
</t>
    </r>
    <r>
      <rPr>
        <sz val="10"/>
        <rFont val="Times New Roman"/>
        <family val="1"/>
      </rPr>
      <t>(Si no existe dejar en Blanco)</t>
    </r>
  </si>
  <si>
    <r>
      <t xml:space="preserve">DESCRIPCIÓN
</t>
    </r>
    <r>
      <rPr>
        <sz val="10"/>
        <rFont val="Times New Roman"/>
        <family val="1"/>
      </rPr>
      <t>(Colocar la descripción del ítem tomado de la lista ítems IDU. Si no existe colocar la descripción completa del ítem nuevo)</t>
    </r>
  </si>
  <si>
    <r>
      <t xml:space="preserve">OBSERVACIONES 
</t>
    </r>
    <r>
      <rPr>
        <sz val="10"/>
        <rFont val="Times New Roman"/>
        <family val="1"/>
      </rPr>
      <t>(Colocar el documento de referencia de donde se tomo la cantidad. Ej: plano, reporte, etc.)</t>
    </r>
  </si>
  <si>
    <t>SUBESPECIALIDAD</t>
  </si>
  <si>
    <t>ABSCISA FINAL</t>
  </si>
  <si>
    <t xml:space="preserve">TRAMO </t>
  </si>
  <si>
    <r>
      <t xml:space="preserve">PROCESO
</t>
    </r>
    <r>
      <rPr>
        <sz val="12"/>
        <rFont val="Times New Roman"/>
        <family val="1"/>
      </rPr>
      <t>CANTIDADES DE OBRA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</si>
  <si>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FORMATO</t>
    </r>
    <r>
      <rPr>
        <sz val="12"/>
        <rFont val="Times New Roman"/>
        <family val="1"/>
      </rPr>
      <t xml:space="preserve">
Contrato IDU  1630 de 16 de dicembre de 2020
AJUSTES, ACTUALIZACIÓN Y COMPLEMENTACIÓN DE LA FACTIBILIDAD Y ESTUDIOS Y DISEÑOS
DEL CABLE AÉREO EN SAN CRISTÓBAL, EN BOGOTÁ D.C.</t>
    </r>
  </si>
  <si>
    <t>PUNTO INICIAL INICIAL</t>
  </si>
  <si>
    <t>ALTERNATIVA</t>
  </si>
  <si>
    <t>ESTACIÓN DE SALIDA</t>
  </si>
  <si>
    <t>ESTACIÓN DE LLEGADA</t>
  </si>
  <si>
    <t>-</t>
  </si>
  <si>
    <t>M3</t>
  </si>
  <si>
    <t>PAVIMENTOS</t>
  </si>
  <si>
    <t>ESTRUCTURA DE PAVIMENTOS RIGIDOS</t>
  </si>
  <si>
    <t>ALTAMIRA</t>
  </si>
  <si>
    <t>CARRERA 42B ESTE
KM 0+000.000 -
KM 0+079.597</t>
  </si>
  <si>
    <t>CALLE 43A SUR
KM 0+000.000 -
KM 0+108.987</t>
  </si>
  <si>
    <t>CARRERA 12A ESTE
KM 0+000.000 -
KM 0+137.281</t>
  </si>
  <si>
    <t>CARRERA 12B ESTE
KM 0+000.000 -
KM 0+125.471</t>
  </si>
  <si>
    <t>M2</t>
  </si>
  <si>
    <t>ACERO LISO PARA TRANSFERENCIA DE LOSAS D= 1 1/4" (NO INCLUYE CANASTILLA). SUMINISTRO E INSTALACIÓN.</t>
  </si>
  <si>
    <t>KG</t>
  </si>
  <si>
    <t>(DOVELAS) ACERO LISO PARA TRANSFERENCIA DE LOSAS D= 1" (NO INCLUYE CANASTILLA). SUMINISTRO E INSTALACIÓN.</t>
  </si>
  <si>
    <t xml:space="preserve"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OBRA. </t>
  </si>
  <si>
    <t>ESTABILIZACIÓN DE SUBRASANTE CON RAJÓN, INCLUYE EQUIPO DE COMPACTACIÓN (SUMINISTRO, EXTENDIDO, NIVELACIÓN Y COMPACTACIÓN CON EQUIPO MECÁNICO)</t>
  </si>
  <si>
    <t>SELLO DE JUNTAS CON ICOPOR Y SIKAFLEX 1A SELLADO DE JUNTAS (300CC) (INCLUYE SUMINISTRO E INSTALACIÓN)</t>
  </si>
  <si>
    <t>ML</t>
  </si>
  <si>
    <t>CORTE DE PAVIMENTO - INCLUYE EQUIPO: CORTADORA DE CONCRETO INCLUYE OPERARIO Y COMBUSTIBLE. INCLUYE DISCO DIAMANTADO ASFALTO-CONCRETO 350 MM, AGUA Y MANO DE OBRA</t>
  </si>
  <si>
    <t>PAVIMENTO RIGIDO</t>
  </si>
  <si>
    <t>PAVIMENTO FLEXIBLE</t>
  </si>
  <si>
    <t>CURADO DE LOSAS DE CONCRETO (SUMINISTRO Y APLICACIÓN)</t>
  </si>
  <si>
    <t>DEMOLICIÓN DE CONCRETO: ESPESORES DE 8 A 15CM (INCLUYE RETIRO DE MATERIAL, TRANSPORTE Y DISPOSICIÓN FINAL DE ESCOMBROS EN SITIO AUTORIZADO)</t>
  </si>
  <si>
    <t>ANDEN CONCRETO 3000 PSI (210 KG/CM2) HECHO EN OBRA E=0.10M (INCLUYE MEZCLA, FORMALETEO, FUNDIDA Y CURADO).</t>
  </si>
  <si>
    <t>ESTABILIZACIÓN DE SUBRASANTE CON RCD, INCLUYE EQUIPO DE COMPACTACIÓN (SUMINISTRO, EXTENDIDO, NIVELACIÓN Y COMPACTACIÓN CON EQUIPO MECÁNICO)</t>
  </si>
  <si>
    <t>ANDENES</t>
  </si>
  <si>
    <t xml:space="preserve">ANDEN CONCRETO 3000 PSI (210 KG/CM2) HECHO EN OBRA E=0.10M </t>
  </si>
  <si>
    <t xml:space="preserve">DEMOLICIÓN DE CONCRETO: ESPESORES DE 8 A 15CM </t>
  </si>
  <si>
    <r>
      <rPr>
        <b/>
        <sz val="12"/>
        <color theme="1"/>
        <rFont val="Times New Roman"/>
        <family val="1"/>
      </rPr>
      <t>NOTA GENERAL:</t>
    </r>
    <r>
      <rPr>
        <sz val="12"/>
        <color theme="1"/>
        <rFont val="Times New Roman"/>
        <family val="1"/>
      </rPr>
      <t xml:space="preserve"> El replanteo no se considera dentro de los Item de Pavimentos, ya se tiene considerado un replanteo general por el componente de topografia</t>
    </r>
  </si>
  <si>
    <t>CARRERA 12B ESTE</t>
  </si>
  <si>
    <t>CARRERA 12A ESTE</t>
  </si>
  <si>
    <t>CALLE 42B SUR</t>
  </si>
  <si>
    <t>CALLE 43A SUR</t>
  </si>
  <si>
    <t>SUPERFICIE</t>
  </si>
  <si>
    <t>RELLENO PARA ANDENES EN SUBBASE GRANULAR B-600 (0.35 MTS)</t>
  </si>
  <si>
    <t>TOTAL</t>
  </si>
  <si>
    <t>DEMOLICION (15CM)</t>
  </si>
  <si>
    <t>RETIRO DE MATERIAL GRANULAR (74 CM)</t>
  </si>
  <si>
    <t xml:space="preserve">ESTABILIZACIÓN DE SUBRASANTE CON RAJÓN </t>
  </si>
  <si>
    <t>SE CONSIDERA EL ESPESOR DE 44 TOTAL DE RAJON Y RCD</t>
  </si>
  <si>
    <t>ESTABILIZACIÓN DE SUBRASANTE CON RCD</t>
  </si>
  <si>
    <t>FACTOR POR 1.25</t>
  </si>
  <si>
    <t>SELLO (10CM)</t>
  </si>
  <si>
    <t xml:space="preserve">ACERO LISO PARA TRANSFERENCIA DE LOSAS D= 1 1/4" </t>
  </si>
  <si>
    <t>(DOVELAS) ACERO LISO PARA TRANSFERENCIA DE LOSAS D= 1"</t>
  </si>
  <si>
    <t xml:space="preserve">ACERO DE REFUERZO FY=60000 PSI.  </t>
  </si>
  <si>
    <t>SELLO DE JUNTAS CON ICOPOR Y SIKAFLEX 1A SELLADO DE JUNTAS (300CC)</t>
  </si>
  <si>
    <t>CORTE DE PAVIMENTO - INCLUYE EQUIPO</t>
  </si>
  <si>
    <t>101*3</t>
  </si>
  <si>
    <t>91*3</t>
  </si>
  <si>
    <t>75*3</t>
  </si>
  <si>
    <t>57*3</t>
  </si>
  <si>
    <t>ESTRUCTURA CALLE 43 SUR</t>
  </si>
  <si>
    <t>ESTRUCTURA CALLE 43A SUR</t>
  </si>
  <si>
    <t>ESTRUCTURA CARRERA 12B ESTE</t>
  </si>
  <si>
    <t>PISO EN CONCRETO MR41 (280 Kg/Cm2) GRAVA 1" ESTAMPADO (19CM)</t>
  </si>
  <si>
    <t>DEMOLICIÓN DE CONCRETO: ESPESORES 8CM A 15CM. (INCLUYE RETIRO DE MATERIAL, TRANSPORTE Y DISPOSICIÓN FINAL DE ESCOMBROS EN SITIO AUTORIZADO).</t>
  </si>
  <si>
    <t>SUBBASE GRANULAR CLASE B (SBG_B) (SUMINISTRO, EXTENDIDO, NIVELACIÓN, HUMEDECIMIENTO Y COMPACTACIÓN CON VIBROCOMPACTADOR)</t>
  </si>
  <si>
    <t>EXCAVACIONES VARIAS SIN CLASIFICAR CON RETROCARGADOR (INCLUYE: EXCAVACIÓN, REMOCIÓN Y CARGUE)</t>
  </si>
  <si>
    <t>RELLENO PARA ANDENES EN SUBBASE GRANULAR B-200 (SUMINISTRO, EXTENDIDO, HUMEDECIMIENTO Y COMPACTACIÓN)</t>
  </si>
  <si>
    <t>PAVIMENTO ANDENES</t>
  </si>
  <si>
    <t>DESCRIPCIÓN</t>
  </si>
  <si>
    <t>COSTO</t>
  </si>
  <si>
    <t>ÁREA (m2)</t>
  </si>
  <si>
    <t>$/m2</t>
  </si>
  <si>
    <t>PAVIMENTO RÍGIDO</t>
  </si>
  <si>
    <t xml:space="preserve">Cambiar descripcion </t>
  </si>
  <si>
    <t>Cambiar por granular tipo C</t>
  </si>
  <si>
    <t>PISO EN CONCRETO MR 41 (280 Kg/Cm2) GRAVA COMÚN ACELERADO A 7 DÍAS, LISO PARA POMPEYANOS Y VIAS A DESNIVEL, COLOR OCRE (INCLUYE SUMINISTRO Y COLOCACIÓN DE CONCRETO, JUEGO DE MOLDES,  DESMOLDANTE EN POLVO, CURADOR PARA CONCRETO, CORTE Y SELLADO DE JUNTAS.)</t>
  </si>
  <si>
    <t>SUBBASE GRANULAR CLASE C (SBG_C) (SUMINISTRO, EXTENDIDO, NIVELACIÓN, HUMEDECIMIENTO Y COMPACTACIÓN CON VIBROCOMPACTADOR)</t>
  </si>
  <si>
    <t>SUBBASE GRANULAR CLASE C (SBG_C) (15CM)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</si>
</sst>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d/mm/yyyy;@"/>
    <numFmt numFmtId="166" formatCode="&quot;$&quot;\ #,##0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sz val="18"/>
      <color rgb="FFFF0000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6" tint="-0.499984740745262"/>
      <name val="Leelawadee"/>
      <family val="2"/>
    </font>
    <font>
      <sz val="12"/>
      <color theme="6" tint="-0.499984740745262"/>
      <name val="Times New Roman"/>
      <family val="1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5" fillId="0" borderId="14" xfId="2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2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 wrapText="1"/>
    </xf>
    <xf numFmtId="1" fontId="5" fillId="0" borderId="23" xfId="2" applyNumberFormat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27" xfId="0" applyBorder="1"/>
    <xf numFmtId="0" fontId="0" fillId="0" borderId="31" xfId="0" applyBorder="1"/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0" fillId="0" borderId="32" xfId="0" applyBorder="1" applyAlignment="1">
      <alignment vertical="center"/>
    </xf>
    <xf numFmtId="44" fontId="0" fillId="0" borderId="33" xfId="4" applyFont="1" applyBorder="1" applyAlignment="1">
      <alignment vertical="center"/>
    </xf>
    <xf numFmtId="44" fontId="0" fillId="0" borderId="34" xfId="4" applyFont="1" applyBorder="1" applyAlignment="1">
      <alignment vertical="center"/>
    </xf>
    <xf numFmtId="0" fontId="0" fillId="0" borderId="35" xfId="0" applyBorder="1" applyAlignment="1">
      <alignment vertical="center"/>
    </xf>
    <xf numFmtId="44" fontId="0" fillId="0" borderId="36" xfId="4" applyFont="1" applyBorder="1" applyAlignment="1">
      <alignment vertical="center"/>
    </xf>
    <xf numFmtId="44" fontId="0" fillId="0" borderId="37" xfId="4" applyFont="1" applyBorder="1" applyAlignment="1">
      <alignment vertical="center"/>
    </xf>
    <xf numFmtId="44" fontId="0" fillId="0" borderId="0" xfId="0" applyNumberFormat="1"/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5" borderId="1" xfId="2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1" fontId="5" fillId="5" borderId="1" xfId="2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5">
    <cellStyle name="Millares" xfId="1" builtinId="3"/>
    <cellStyle name="Moneda" xfId="4" builtinId="4"/>
    <cellStyle name="Normal" xfId="0" builtinId="0"/>
    <cellStyle name="Normal 182" xfId="3" xr:uid="{1873DB4B-575B-40C2-9683-767D70C8CCA0}"/>
    <cellStyle name="Normal 184" xfId="2" xr:uid="{E602A91C-C811-4451-AE59-808D8CEC428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186615</xdr:colOff>
      <xdr:row>0</xdr:row>
      <xdr:rowOff>77881</xdr:rowOff>
    </xdr:from>
    <xdr:to>
      <xdr:col>11</xdr:col>
      <xdr:colOff>1259541</xdr:colOff>
      <xdr:row>2</xdr:row>
      <xdr:rowOff>115982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9303DE-3801-4323-80A1-E396EE3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" t="73633" r="88985" b="14561"/>
        <a:stretch>
          <a:fillRect/>
        </a:stretch>
      </xdr:blipFill>
      <xdr:spPr bwMode="auto">
        <a:xfrm>
          <a:off x="13431968" y="77881"/>
          <a:ext cx="1072926" cy="1136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36</xdr:row>
      <xdr:rowOff>53340</xdr:rowOff>
    </xdr:from>
    <xdr:to>
      <xdr:col>9</xdr:col>
      <xdr:colOff>478155</xdr:colOff>
      <xdr:row>53</xdr:row>
      <xdr:rowOff>60289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64BAB0D-318B-4EFE-A0F7-FD8F91AF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2980" y="7277100"/>
          <a:ext cx="2827020" cy="33749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53340</xdr:colOff>
      <xdr:row>36</xdr:row>
      <xdr:rowOff>60960</xdr:rowOff>
    </xdr:from>
    <xdr:to>
      <xdr:col>12</xdr:col>
      <xdr:colOff>2040255</xdr:colOff>
      <xdr:row>53</xdr:row>
      <xdr:rowOff>22424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9BCBE75-892E-4B9C-A776-AEF13D8BC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620" y="7284720"/>
          <a:ext cx="2788920" cy="3329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19050</xdr:colOff>
      <xdr:row>36</xdr:row>
      <xdr:rowOff>38100</xdr:rowOff>
    </xdr:from>
    <xdr:to>
      <xdr:col>17</xdr:col>
      <xdr:colOff>102870</xdr:colOff>
      <xdr:row>53</xdr:row>
      <xdr:rowOff>45477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19409E-3263-4366-8F7B-3EF092FA8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8724900"/>
          <a:ext cx="2807970" cy="34078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3179444</xdr:colOff>
      <xdr:row>33</xdr:row>
      <xdr:rowOff>114300</xdr:rowOff>
    </xdr:from>
    <xdr:to>
      <xdr:col>18</xdr:col>
      <xdr:colOff>283844</xdr:colOff>
      <xdr:row>35</xdr:row>
      <xdr:rowOff>91440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2B34CBB-3A07-49A1-BAA4-185A56371CB3}"/>
            </a:ext>
          </a:extLst>
        </xdr:cNvPr>
        <xdr:cNvSpPr txBox="1"/>
      </xdr:nvSpPr>
      <xdr:spPr>
        <a:xfrm>
          <a:off x="12666344" y="8201025"/>
          <a:ext cx="3248025" cy="377190"/>
        </a:xfrm>
        <a:prstGeom prst="rect">
          <a:avLst/>
        </a:prstGeom>
        <a:solidFill>
          <a:schemeClr val="lt1">
            <a:alpha val="2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200" b="1">
              <a:latin typeface="Times New Roman" panose="02020603050405020304" pitchFamily="18" charset="0"/>
              <a:cs typeface="Times New Roman" panose="02020603050405020304" pitchFamily="18" charset="0"/>
            </a:rPr>
            <a:t>ESTRUCTURA</a:t>
          </a:r>
          <a:r>
            <a:rPr lang="es-MX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CARRERA 12A ESTE</a:t>
          </a:r>
          <a:endParaRPr lang="es-MX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38100</xdr:colOff>
      <xdr:row>2</xdr:row>
      <xdr:rowOff>76200</xdr:rowOff>
    </xdr:from>
    <xdr:to>
      <xdr:col>10</xdr:col>
      <xdr:colOff>208688</xdr:colOff>
      <xdr:row>25</xdr:row>
      <xdr:rowOff>382905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7CAB6A8-59D0-4046-B6C7-375C15462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580" y="563880"/>
          <a:ext cx="7302908" cy="594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59264</xdr:rowOff>
    </xdr:from>
    <xdr:to>
      <xdr:col>4</xdr:col>
      <xdr:colOff>381000</xdr:colOff>
      <xdr:row>53</xdr:row>
      <xdr:rowOff>47720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91779-23B4-5429-AAB8-319D8D136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867" y="8585197"/>
          <a:ext cx="2768600" cy="32989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</xdr:colOff>
      <xdr:row>50</xdr:row>
      <xdr:rowOff>28105</xdr:rowOff>
    </xdr:from>
    <xdr:ext cx="12555855" cy="2078466"/>
    <xdr:pic>
      <xdr:nvPicPr>
        <xdr:cNvPr id="2" name="Imagen 1">
          <a:extLst>
            <a:ext uri="{FF2B5EF4-FFF2-40B4-BE49-F238E27FC236}">
              <a16:creationId xmlns:a16="http://schemas.microsoft.com/office/drawing/2014/main" id="{9B6F751E-7264-4A79-BD65-CDB8B861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9074950"/>
          <a:ext cx="12555855" cy="2078466"/>
        </a:xfrm>
        <a:prstGeom prst="rect">
          <a:avLst/>
        </a:prstGeom>
      </xdr:spPr>
    </xdr:pic>
    <xdr:clientData/>
  </xdr:oneCellAnchor>
  <xdr:oneCellAnchor>
    <xdr:from>
      <xdr:col>1</xdr:col>
      <xdr:colOff>24766</xdr:colOff>
      <xdr:row>34</xdr:row>
      <xdr:rowOff>38826</xdr:rowOff>
    </xdr:from>
    <xdr:ext cx="12597764" cy="2102051"/>
    <xdr:pic>
      <xdr:nvPicPr>
        <xdr:cNvPr id="3" name="Imagen 2">
          <a:extLst>
            <a:ext uri="{FF2B5EF4-FFF2-40B4-BE49-F238E27FC236}">
              <a16:creationId xmlns:a16="http://schemas.microsoft.com/office/drawing/2014/main" id="{4A5D379B-13F3-4BC0-B2D9-65BF1AEB2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2106" y="6191976"/>
          <a:ext cx="12597764" cy="210205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oneCellAnchor>
  <xdr:oneCellAnchor>
    <xdr:from>
      <xdr:col>1</xdr:col>
      <xdr:colOff>19051</xdr:colOff>
      <xdr:row>4</xdr:row>
      <xdr:rowOff>9698</xdr:rowOff>
    </xdr:from>
    <xdr:ext cx="13262610" cy="1914054"/>
    <xdr:pic>
      <xdr:nvPicPr>
        <xdr:cNvPr id="4" name="Imagen 3">
          <a:extLst>
            <a:ext uri="{FF2B5EF4-FFF2-40B4-BE49-F238E27FC236}">
              <a16:creationId xmlns:a16="http://schemas.microsoft.com/office/drawing/2014/main" id="{10956E6B-D361-45FA-B7EC-4914FDC34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6391" y="735503"/>
          <a:ext cx="13262610" cy="191405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oneCellAnchor>
  <xdr:oneCellAnchor>
    <xdr:from>
      <xdr:col>1</xdr:col>
      <xdr:colOff>19050</xdr:colOff>
      <xdr:row>18</xdr:row>
      <xdr:rowOff>116258</xdr:rowOff>
    </xdr:from>
    <xdr:ext cx="12546330" cy="2192221"/>
    <xdr:pic>
      <xdr:nvPicPr>
        <xdr:cNvPr id="5" name="Imagen 4">
          <a:extLst>
            <a:ext uri="{FF2B5EF4-FFF2-40B4-BE49-F238E27FC236}">
              <a16:creationId xmlns:a16="http://schemas.microsoft.com/office/drawing/2014/main" id="{11DC2261-58AD-4B84-B9F3-D003D4D4A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" y="3373808"/>
          <a:ext cx="12546330" cy="2192221"/>
        </a:xfrm>
        <a:prstGeom prst="rect">
          <a:avLst/>
        </a:prstGeom>
      </xdr:spPr>
    </xdr:pic>
    <xdr:clientData/>
  </xdr:oneCellAnchor>
  <xdr:twoCellAnchor editAs="oneCell">
    <xdr:from>
      <xdr:col>17</xdr:col>
      <xdr:colOff>167640</xdr:colOff>
      <xdr:row>4</xdr:row>
      <xdr:rowOff>19050</xdr:rowOff>
    </xdr:from>
    <xdr:to>
      <xdr:col>23</xdr:col>
      <xdr:colOff>663052</xdr:colOff>
      <xdr:row>16</xdr:row>
      <xdr:rowOff>140970</xdr:rowOff>
    </xdr:to>
    <xdr:pic>
      <xdr:nvPicPr>
        <xdr:cNvPr id="6" name="Imagen 5" descr="Interfaz de usuario gráfica, Texto, Aplicación&#10;&#10;Descripción generada automáticamente">
          <a:extLst>
            <a:ext uri="{FF2B5EF4-FFF2-40B4-BE49-F238E27FC236}">
              <a16:creationId xmlns:a16="http://schemas.microsoft.com/office/drawing/2014/main" id="{D2F8D9C7-CCB9-4918-AB70-E35B2704C6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5" t="23331" r="26085" b="50807"/>
        <a:stretch/>
      </xdr:blipFill>
      <xdr:spPr bwMode="auto">
        <a:xfrm>
          <a:off x="14645640" y="790575"/>
          <a:ext cx="5238862" cy="2293620"/>
        </a:xfrm>
        <a:prstGeom prst="rect">
          <a:avLst/>
        </a:prstGeom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 sd="0">
                <a:custGeom>
                  <a:avLst/>
                  <a:gdLst/>
                  <a:ahLst/>
                  <a:cxnLst/>
                  <a:rect l="0" t="0" r="0" b="0"/>
                  <a:pathLst/>
                </a:custGeom>
                <ask:type/>
              </ask:lineSketchStyleProps>
            </a:ext>
          </a:extLst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90" zoomScaleNormal="90" zoomScaleSheetLayoutView="85" workbookViewId="0">
      <selection activeCell="D12" sqref="D12"/>
    </sheetView>
  </sheetViews>
  <sheetFormatPr baseColWidth="10" defaultColWidth="11.44140625" defaultRowHeight="15.6" x14ac:dyDescent="0.3"/>
  <cols>
    <col min="1" max="1" width="21.109375" style="2" customWidth="1"/>
    <col min="2" max="2" width="21.77734375" style="15" customWidth="1"/>
    <col min="3" max="4" width="18.6640625" style="15" customWidth="1"/>
    <col min="5" max="5" width="22.33203125" style="15" customWidth="1"/>
    <col min="6" max="6" width="7" style="2" customWidth="1"/>
    <col min="7" max="7" width="12.109375" style="2" customWidth="1"/>
    <col min="8" max="8" width="57" style="5" bestFit="1" customWidth="1"/>
    <col min="9" max="9" width="10.33203125" style="15" bestFit="1" customWidth="1"/>
    <col min="10" max="10" width="16.88671875" style="31" customWidth="1"/>
    <col min="11" max="11" width="34.6640625" style="2" customWidth="1"/>
    <col min="12" max="12" width="21.44140625" style="2" customWidth="1"/>
    <col min="13" max="13" width="8.109375" style="2" bestFit="1" customWidth="1"/>
    <col min="14" max="15" width="11.44140625" style="2"/>
    <col min="16" max="16" width="14.88671875" style="2" bestFit="1" customWidth="1"/>
    <col min="17" max="16384" width="11.44140625" style="2"/>
  </cols>
  <sheetData>
    <row r="1" spans="1:16" ht="70.5" customHeight="1" x14ac:dyDescent="0.3">
      <c r="A1" s="136" t="s">
        <v>18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133"/>
    </row>
    <row r="2" spans="1:16" ht="15.75" customHeight="1" x14ac:dyDescent="0.3">
      <c r="A2" s="7" t="s">
        <v>3</v>
      </c>
      <c r="B2" s="139" t="s">
        <v>17</v>
      </c>
      <c r="C2" s="140"/>
      <c r="D2" s="140"/>
      <c r="E2" s="140"/>
      <c r="F2" s="140"/>
      <c r="G2" s="140"/>
      <c r="H2" s="140"/>
      <c r="I2" s="140"/>
      <c r="J2" s="141"/>
      <c r="K2" s="1" t="s">
        <v>8</v>
      </c>
      <c r="L2" s="134"/>
    </row>
    <row r="3" spans="1:16" ht="15.75" customHeight="1" x14ac:dyDescent="0.3">
      <c r="A3" s="8" t="s">
        <v>7</v>
      </c>
      <c r="B3" s="142"/>
      <c r="C3" s="143"/>
      <c r="D3" s="143"/>
      <c r="E3" s="143"/>
      <c r="F3" s="143"/>
      <c r="G3" s="143"/>
      <c r="H3" s="143"/>
      <c r="I3" s="143"/>
      <c r="J3" s="144"/>
      <c r="K3" s="9">
        <v>0</v>
      </c>
      <c r="L3" s="135"/>
    </row>
    <row r="4" spans="1:16" ht="15.75" customHeight="1" x14ac:dyDescent="0.3">
      <c r="B4" s="14"/>
      <c r="C4" s="14"/>
      <c r="D4" s="14"/>
      <c r="E4" s="14"/>
      <c r="F4" s="3"/>
      <c r="G4" s="3"/>
      <c r="H4" s="4"/>
      <c r="I4" s="28"/>
      <c r="J4" s="29"/>
      <c r="K4" s="3"/>
      <c r="L4" s="3"/>
    </row>
    <row r="5" spans="1:16" ht="17.25" customHeight="1" x14ac:dyDescent="0.3">
      <c r="A5" s="126" t="s">
        <v>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1:16" ht="31.5" customHeight="1" x14ac:dyDescent="0.3">
      <c r="A6" s="129" t="s">
        <v>2</v>
      </c>
      <c r="B6" s="129"/>
      <c r="C6" s="129"/>
      <c r="D6" s="130"/>
      <c r="E6" s="130"/>
      <c r="F6" s="130"/>
      <c r="G6" s="11" t="s">
        <v>3</v>
      </c>
      <c r="H6" s="131"/>
      <c r="I6" s="132"/>
      <c r="J6" s="30"/>
      <c r="K6" s="11" t="s">
        <v>4</v>
      </c>
      <c r="L6" s="16">
        <v>44522</v>
      </c>
    </row>
    <row r="7" spans="1:16" ht="80.25" hidden="1" customHeight="1" x14ac:dyDescent="0.3">
      <c r="A7" s="6" t="s">
        <v>16</v>
      </c>
      <c r="B7" s="6" t="s">
        <v>19</v>
      </c>
      <c r="C7" s="6" t="s">
        <v>15</v>
      </c>
      <c r="D7" s="6" t="s">
        <v>1</v>
      </c>
      <c r="E7" s="6" t="s">
        <v>14</v>
      </c>
      <c r="F7" s="6" t="s">
        <v>10</v>
      </c>
      <c r="G7" s="6" t="s">
        <v>11</v>
      </c>
      <c r="H7" s="6" t="s">
        <v>12</v>
      </c>
      <c r="I7" s="6" t="s">
        <v>5</v>
      </c>
      <c r="J7" s="10" t="s">
        <v>9</v>
      </c>
      <c r="K7" s="6" t="s">
        <v>6</v>
      </c>
      <c r="L7" s="6" t="s">
        <v>13</v>
      </c>
    </row>
    <row r="8" spans="1:16" ht="80.25" customHeight="1" x14ac:dyDescent="0.3">
      <c r="A8" s="6" t="s">
        <v>21</v>
      </c>
      <c r="B8" s="6" t="s">
        <v>22</v>
      </c>
      <c r="C8" s="6" t="s">
        <v>20</v>
      </c>
      <c r="D8" s="6" t="s">
        <v>1</v>
      </c>
      <c r="E8" s="6" t="s">
        <v>14</v>
      </c>
      <c r="F8" s="6" t="s">
        <v>10</v>
      </c>
      <c r="G8" s="6" t="s">
        <v>11</v>
      </c>
      <c r="H8" s="6" t="s">
        <v>12</v>
      </c>
      <c r="I8" s="6" t="s">
        <v>5</v>
      </c>
      <c r="J8" s="10" t="s">
        <v>9</v>
      </c>
      <c r="K8" s="6" t="s">
        <v>6</v>
      </c>
      <c r="L8" s="6" t="s">
        <v>13</v>
      </c>
    </row>
    <row r="9" spans="1:16" ht="30" customHeight="1" x14ac:dyDescent="0.3">
      <c r="A9" s="35"/>
      <c r="B9" s="35"/>
      <c r="C9" s="35"/>
      <c r="D9" s="35"/>
      <c r="E9" s="35"/>
      <c r="F9" s="36"/>
      <c r="G9" s="36"/>
      <c r="H9" s="36" t="s">
        <v>41</v>
      </c>
      <c r="I9" s="36"/>
      <c r="J9" s="37"/>
      <c r="K9" s="36"/>
      <c r="L9" s="36"/>
    </row>
    <row r="10" spans="1:16" ht="62.4" x14ac:dyDescent="0.3">
      <c r="A10" s="20" t="s">
        <v>27</v>
      </c>
      <c r="B10" s="19" t="s">
        <v>31</v>
      </c>
      <c r="C10" s="22" t="s">
        <v>23</v>
      </c>
      <c r="D10" s="21" t="s">
        <v>25</v>
      </c>
      <c r="E10" s="21" t="s">
        <v>26</v>
      </c>
      <c r="F10" s="49">
        <v>1</v>
      </c>
      <c r="G10" s="52">
        <v>5196</v>
      </c>
      <c r="H10" s="46" t="s">
        <v>78</v>
      </c>
      <c r="I10" s="52" t="s">
        <v>24</v>
      </c>
      <c r="J10" s="50">
        <v>307.5</v>
      </c>
      <c r="K10" s="123"/>
      <c r="L10" s="49"/>
      <c r="O10" s="53"/>
      <c r="P10" s="107"/>
    </row>
    <row r="11" spans="1:16" ht="46.8" x14ac:dyDescent="0.3">
      <c r="A11" s="23"/>
      <c r="B11" s="17" t="s">
        <v>30</v>
      </c>
      <c r="C11" s="23"/>
      <c r="D11" s="21" t="s">
        <v>25</v>
      </c>
      <c r="E11" s="21" t="s">
        <v>26</v>
      </c>
      <c r="F11" s="49">
        <v>2</v>
      </c>
      <c r="G11" s="49">
        <v>7946</v>
      </c>
      <c r="H11" s="119" t="s">
        <v>80</v>
      </c>
      <c r="I11" s="49" t="s">
        <v>24</v>
      </c>
      <c r="J11" s="51">
        <v>1517</v>
      </c>
      <c r="K11" s="124"/>
      <c r="L11" s="49"/>
      <c r="O11" s="45"/>
      <c r="P11" s="107"/>
    </row>
    <row r="12" spans="1:16" ht="62.4" x14ac:dyDescent="0.3">
      <c r="A12" s="20"/>
      <c r="B12" s="13" t="s">
        <v>29</v>
      </c>
      <c r="C12" s="22"/>
      <c r="D12" s="21" t="s">
        <v>25</v>
      </c>
      <c r="E12" s="21" t="s">
        <v>26</v>
      </c>
      <c r="F12" s="49">
        <v>3</v>
      </c>
      <c r="G12" s="120">
        <v>6016</v>
      </c>
      <c r="H12" s="121" t="s">
        <v>37</v>
      </c>
      <c r="I12" s="122" t="s">
        <v>24</v>
      </c>
      <c r="J12" s="51">
        <v>1192.75</v>
      </c>
      <c r="K12" s="124"/>
      <c r="L12" s="49"/>
      <c r="O12" s="53"/>
      <c r="P12" s="107"/>
    </row>
    <row r="13" spans="1:16" ht="62.4" x14ac:dyDescent="0.3">
      <c r="A13" s="25"/>
      <c r="B13" s="13" t="s">
        <v>28</v>
      </c>
      <c r="C13" s="25"/>
      <c r="D13" s="21" t="s">
        <v>25</v>
      </c>
      <c r="E13" s="21" t="s">
        <v>26</v>
      </c>
      <c r="F13" s="49">
        <v>4</v>
      </c>
      <c r="G13" s="120">
        <v>6486</v>
      </c>
      <c r="H13" s="121" t="s">
        <v>46</v>
      </c>
      <c r="I13" s="122" t="s">
        <v>24</v>
      </c>
      <c r="J13" s="51">
        <v>625</v>
      </c>
      <c r="K13" s="124"/>
      <c r="L13" s="49"/>
      <c r="O13" s="55"/>
      <c r="P13" s="107"/>
    </row>
    <row r="14" spans="1:16" ht="45.6" customHeight="1" x14ac:dyDescent="0.3">
      <c r="A14" s="48"/>
      <c r="B14" s="48"/>
      <c r="C14" s="25"/>
      <c r="D14" s="147" t="s">
        <v>25</v>
      </c>
      <c r="E14" s="147" t="s">
        <v>26</v>
      </c>
      <c r="F14" s="148">
        <v>5</v>
      </c>
      <c r="G14" s="149">
        <v>4159</v>
      </c>
      <c r="H14" s="146" t="s">
        <v>91</v>
      </c>
      <c r="I14" s="150" t="s">
        <v>24</v>
      </c>
      <c r="J14" s="151">
        <v>205</v>
      </c>
      <c r="K14" s="124"/>
      <c r="L14" s="145" t="s">
        <v>89</v>
      </c>
      <c r="O14" s="56"/>
      <c r="P14" s="107"/>
    </row>
    <row r="15" spans="1:16" ht="62.4" x14ac:dyDescent="0.3">
      <c r="A15" s="48"/>
      <c r="B15" s="48"/>
      <c r="C15" s="25"/>
      <c r="D15" s="21" t="s">
        <v>25</v>
      </c>
      <c r="E15" s="21" t="s">
        <v>26</v>
      </c>
      <c r="F15" s="49">
        <v>6</v>
      </c>
      <c r="G15" s="120">
        <v>4160</v>
      </c>
      <c r="H15" s="121" t="s">
        <v>79</v>
      </c>
      <c r="I15" s="122" t="s">
        <v>24</v>
      </c>
      <c r="J15" s="51">
        <v>307.5</v>
      </c>
      <c r="K15" s="124"/>
      <c r="L15" s="49"/>
      <c r="O15" s="55"/>
      <c r="P15" s="107"/>
    </row>
    <row r="16" spans="1:16" ht="46.8" x14ac:dyDescent="0.3">
      <c r="A16" s="48"/>
      <c r="B16" s="48"/>
      <c r="C16" s="25"/>
      <c r="D16" s="21" t="s">
        <v>25</v>
      </c>
      <c r="E16" s="21" t="s">
        <v>26</v>
      </c>
      <c r="F16" s="49">
        <v>7</v>
      </c>
      <c r="G16" s="32">
        <v>4959</v>
      </c>
      <c r="H16" s="33" t="s">
        <v>33</v>
      </c>
      <c r="I16" s="34" t="s">
        <v>34</v>
      </c>
      <c r="J16" s="38">
        <v>721</v>
      </c>
      <c r="K16" s="124"/>
      <c r="L16" s="49"/>
      <c r="O16" s="56"/>
      <c r="P16" s="107"/>
    </row>
    <row r="17" spans="1:16" ht="46.8" x14ac:dyDescent="0.3">
      <c r="A17" s="48"/>
      <c r="B17" s="48"/>
      <c r="C17" s="25"/>
      <c r="D17" s="21" t="s">
        <v>25</v>
      </c>
      <c r="E17" s="21" t="s">
        <v>26</v>
      </c>
      <c r="F17" s="49">
        <v>8</v>
      </c>
      <c r="G17" s="32">
        <v>7714</v>
      </c>
      <c r="H17" s="33" t="s">
        <v>35</v>
      </c>
      <c r="I17" s="34" t="s">
        <v>34</v>
      </c>
      <c r="J17" s="38">
        <v>2334</v>
      </c>
      <c r="K17" s="124"/>
      <c r="L17" s="49"/>
      <c r="O17" s="56"/>
      <c r="P17" s="107"/>
    </row>
    <row r="18" spans="1:16" ht="140.4" x14ac:dyDescent="0.3">
      <c r="A18" s="48"/>
      <c r="B18" s="48"/>
      <c r="C18" s="25"/>
      <c r="D18" s="21" t="s">
        <v>25</v>
      </c>
      <c r="E18" s="21" t="s">
        <v>26</v>
      </c>
      <c r="F18" s="49">
        <v>9</v>
      </c>
      <c r="G18" s="32">
        <v>3708</v>
      </c>
      <c r="H18" s="33" t="s">
        <v>36</v>
      </c>
      <c r="I18" s="34" t="s">
        <v>34</v>
      </c>
      <c r="J18" s="38">
        <v>238</v>
      </c>
      <c r="K18" s="124"/>
      <c r="L18" s="49"/>
      <c r="O18" s="56"/>
      <c r="P18" s="107"/>
    </row>
    <row r="19" spans="1:16" ht="109.2" x14ac:dyDescent="0.3">
      <c r="A19" s="20"/>
      <c r="B19" s="19"/>
      <c r="C19" s="25"/>
      <c r="D19" s="147" t="s">
        <v>25</v>
      </c>
      <c r="E19" s="147" t="s">
        <v>26</v>
      </c>
      <c r="F19" s="148">
        <v>10</v>
      </c>
      <c r="G19" s="149">
        <v>8555</v>
      </c>
      <c r="H19" s="146" t="s">
        <v>90</v>
      </c>
      <c r="I19" s="150" t="s">
        <v>24</v>
      </c>
      <c r="J19" s="151">
        <v>389.5</v>
      </c>
      <c r="K19" s="124"/>
      <c r="L19" s="6" t="s">
        <v>88</v>
      </c>
      <c r="O19" s="45"/>
      <c r="P19" s="107"/>
    </row>
    <row r="20" spans="1:16" ht="46.8" x14ac:dyDescent="0.3">
      <c r="A20" s="23"/>
      <c r="B20" s="17"/>
      <c r="C20" s="25"/>
      <c r="D20" s="21" t="s">
        <v>25</v>
      </c>
      <c r="E20" s="21" t="s">
        <v>26</v>
      </c>
      <c r="F20" s="49">
        <v>11</v>
      </c>
      <c r="G20" s="32">
        <v>6204</v>
      </c>
      <c r="H20" s="33" t="s">
        <v>38</v>
      </c>
      <c r="I20" s="34" t="s">
        <v>39</v>
      </c>
      <c r="J20" s="38">
        <v>563.6</v>
      </c>
      <c r="K20" s="124"/>
      <c r="L20" s="6"/>
      <c r="O20" s="53"/>
      <c r="P20" s="107"/>
    </row>
    <row r="21" spans="1:16" ht="78" x14ac:dyDescent="0.3">
      <c r="A21" s="20"/>
      <c r="B21" s="13"/>
      <c r="C21" s="25"/>
      <c r="D21" s="21" t="s">
        <v>25</v>
      </c>
      <c r="E21" s="21" t="s">
        <v>26</v>
      </c>
      <c r="F21" s="49">
        <v>12</v>
      </c>
      <c r="G21" s="32">
        <v>3811</v>
      </c>
      <c r="H21" s="33" t="s">
        <v>40</v>
      </c>
      <c r="I21" s="34" t="s">
        <v>39</v>
      </c>
      <c r="J21" s="38">
        <v>992</v>
      </c>
      <c r="K21" s="124"/>
      <c r="L21" s="12"/>
      <c r="N21" s="27"/>
      <c r="O21" s="54"/>
      <c r="P21" s="107"/>
    </row>
    <row r="22" spans="1:16" ht="46.8" x14ac:dyDescent="0.3">
      <c r="A22" s="25"/>
      <c r="B22" s="13"/>
      <c r="C22" s="25"/>
      <c r="D22" s="21" t="s">
        <v>25</v>
      </c>
      <c r="E22" s="21" t="s">
        <v>26</v>
      </c>
      <c r="F22" s="49">
        <v>13</v>
      </c>
      <c r="G22" s="32">
        <v>3806</v>
      </c>
      <c r="H22" s="33" t="s">
        <v>43</v>
      </c>
      <c r="I22" s="34" t="s">
        <v>32</v>
      </c>
      <c r="J22" s="38">
        <v>2050</v>
      </c>
      <c r="K22" s="124"/>
      <c r="L22" s="12"/>
      <c r="N22" s="27"/>
      <c r="O22" s="54"/>
      <c r="P22" s="107"/>
    </row>
    <row r="23" spans="1:16" ht="30" customHeight="1" x14ac:dyDescent="0.3">
      <c r="A23" s="35"/>
      <c r="B23" s="35"/>
      <c r="C23" s="35"/>
      <c r="D23" s="35"/>
      <c r="E23" s="35"/>
      <c r="F23" s="36"/>
      <c r="G23" s="36"/>
      <c r="H23" s="36" t="s">
        <v>47</v>
      </c>
      <c r="I23" s="36"/>
      <c r="J23" s="37"/>
      <c r="K23" s="125"/>
      <c r="L23" s="36"/>
      <c r="O23" s="54"/>
      <c r="P23" s="57"/>
    </row>
    <row r="24" spans="1:16" ht="62.4" x14ac:dyDescent="0.3">
      <c r="A24" s="26"/>
      <c r="B24" s="24"/>
      <c r="C24" s="22" t="s">
        <v>23</v>
      </c>
      <c r="D24" s="24" t="s">
        <v>25</v>
      </c>
      <c r="E24" s="24" t="s">
        <v>26</v>
      </c>
      <c r="F24" s="18">
        <v>14</v>
      </c>
      <c r="G24" s="32">
        <v>5196</v>
      </c>
      <c r="H24" s="33" t="s">
        <v>44</v>
      </c>
      <c r="I24" s="34" t="s">
        <v>24</v>
      </c>
      <c r="J24" s="38">
        <v>90</v>
      </c>
      <c r="K24" s="123"/>
      <c r="L24" s="18"/>
      <c r="O24" s="54"/>
      <c r="P24" s="57"/>
    </row>
    <row r="25" spans="1:16" ht="46.8" customHeight="1" x14ac:dyDescent="0.3">
      <c r="A25" s="26"/>
      <c r="B25" s="24"/>
      <c r="C25" s="22" t="s">
        <v>23</v>
      </c>
      <c r="D25" s="24" t="s">
        <v>25</v>
      </c>
      <c r="E25" s="24" t="s">
        <v>26</v>
      </c>
      <c r="F25" s="18">
        <v>15</v>
      </c>
      <c r="G25" s="120">
        <v>4563</v>
      </c>
      <c r="H25" s="121" t="s">
        <v>81</v>
      </c>
      <c r="I25" s="122" t="s">
        <v>24</v>
      </c>
      <c r="J25" s="38">
        <v>210</v>
      </c>
      <c r="K25" s="124"/>
      <c r="L25" s="18"/>
      <c r="O25" s="54"/>
      <c r="P25" s="57"/>
    </row>
    <row r="26" spans="1:16" ht="46.8" customHeight="1" x14ac:dyDescent="0.3">
      <c r="A26" s="25"/>
      <c r="B26" s="152"/>
      <c r="C26" s="18" t="s">
        <v>23</v>
      </c>
      <c r="D26" s="152" t="s">
        <v>25</v>
      </c>
      <c r="E26" s="152" t="s">
        <v>26</v>
      </c>
      <c r="F26" s="18">
        <v>16</v>
      </c>
      <c r="G26" s="32">
        <v>4051</v>
      </c>
      <c r="H26" s="33" t="s">
        <v>45</v>
      </c>
      <c r="I26" s="34" t="s">
        <v>32</v>
      </c>
      <c r="J26" s="38">
        <v>600</v>
      </c>
      <c r="K26" s="13"/>
      <c r="L26" s="18"/>
      <c r="O26" s="53"/>
      <c r="P26" s="57"/>
    </row>
    <row r="27" spans="1:16" x14ac:dyDescent="0.3">
      <c r="O27" s="53"/>
      <c r="P27" s="57"/>
    </row>
    <row r="28" spans="1:16" x14ac:dyDescent="0.3">
      <c r="O28" s="53"/>
      <c r="P28" s="57"/>
    </row>
    <row r="29" spans="1:16" x14ac:dyDescent="0.3">
      <c r="O29" s="57"/>
      <c r="P29" s="57"/>
    </row>
  </sheetData>
  <autoFilter ref="A8:L26" xr:uid="{00000000-0001-0000-0000-000000000000}"/>
  <mergeCells count="7">
    <mergeCell ref="A5:L5"/>
    <mergeCell ref="A6:C6"/>
    <mergeCell ref="D6:F6"/>
    <mergeCell ref="H6:I6"/>
    <mergeCell ref="L1:L3"/>
    <mergeCell ref="A1:K1"/>
    <mergeCell ref="B2:J3"/>
  </mergeCells>
  <phoneticPr fontId="9" type="noConversion"/>
  <conditionalFormatting sqref="A6 K6:K7">
    <cfRule type="cellIs" dxfId="7" priority="15" operator="equal">
      <formula>"CREAR ESPECIFICACIÓN"</formula>
    </cfRule>
  </conditionalFormatting>
  <conditionalFormatting sqref="K8">
    <cfRule type="cellIs" dxfId="6" priority="14" operator="equal">
      <formula>"CREAR ESPECIFICACIÓN"</formula>
    </cfRule>
  </conditionalFormatting>
  <conditionalFormatting sqref="K9">
    <cfRule type="cellIs" dxfId="5" priority="13" operator="equal">
      <formula>"CREAR ESPECIFICACIÓN"</formula>
    </cfRule>
  </conditionalFormatting>
  <conditionalFormatting sqref="K11:K22">
    <cfRule type="cellIs" dxfId="4" priority="10" operator="equal">
      <formula>"CREAR ESPECIFICACIÓN"</formula>
    </cfRule>
  </conditionalFormatting>
  <conditionalFormatting sqref="K23">
    <cfRule type="cellIs" dxfId="3" priority="8" operator="equal">
      <formula>"CREAR ESPECIFICACIÓN"</formula>
    </cfRule>
  </conditionalFormatting>
  <conditionalFormatting sqref="K10">
    <cfRule type="cellIs" dxfId="2" priority="7" operator="equal">
      <formula>"CREAR ESPECIFICACIÓN"</formula>
    </cfRule>
  </conditionalFormatting>
  <conditionalFormatting sqref="K24">
    <cfRule type="cellIs" dxfId="1" priority="2" operator="equal">
      <formula>"CREAR ESPECIFICACIÓN"</formula>
    </cfRule>
  </conditionalFormatting>
  <conditionalFormatting sqref="K25">
    <cfRule type="cellIs" dxfId="0" priority="1" operator="equal">
      <formula>"CREAR ESPECIFICACIÓN"</formula>
    </cfRule>
  </conditionalFormatting>
  <printOptions horizontalCentered="1"/>
  <pageMargins left="0.39370078740157483" right="0.19685039370078741" top="0.39370078740157483" bottom="0.39370078740157483" header="0.31496062992125984" footer="0.31496062992125984"/>
  <pageSetup scale="60" orientation="landscape" r:id="rId1"/>
  <headerFooter>
    <oddFooter>&amp;CPágina &amp;P de &amp;N&amp;R&amp;A /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2F67-05CF-46D8-BFA9-0247E04E6390}">
  <dimension ref="B2:Y35"/>
  <sheetViews>
    <sheetView zoomScale="90" zoomScaleNormal="90" workbookViewId="0">
      <selection activeCell="M16" sqref="M16"/>
    </sheetView>
  </sheetViews>
  <sheetFormatPr baseColWidth="10" defaultRowHeight="15.6" x14ac:dyDescent="0.3"/>
  <cols>
    <col min="1" max="12" width="11.5546875" style="40"/>
    <col min="13" max="13" width="47.109375" style="40" customWidth="1"/>
    <col min="14" max="14" width="2.77734375" style="40" customWidth="1"/>
    <col min="15" max="15" width="13.88671875" style="43" bestFit="1" customWidth="1"/>
    <col min="16" max="17" width="11.5546875" style="44"/>
    <col min="18" max="18" width="2.77734375" style="44" customWidth="1"/>
    <col min="19" max="20" width="11.5546875" style="44"/>
    <col min="21" max="22" width="11.5546875" style="40"/>
    <col min="23" max="23" width="23.21875" style="40" customWidth="1"/>
    <col min="24" max="16384" width="11.5546875" style="40"/>
  </cols>
  <sheetData>
    <row r="2" spans="13:25" x14ac:dyDescent="0.3">
      <c r="N2" s="2"/>
      <c r="O2" s="58"/>
      <c r="P2" s="15"/>
      <c r="Q2" s="15"/>
      <c r="R2" s="15"/>
      <c r="S2" s="15"/>
      <c r="T2" s="15"/>
    </row>
    <row r="3" spans="13:25" x14ac:dyDescent="0.3">
      <c r="N3" s="59"/>
      <c r="O3" s="60"/>
      <c r="P3" s="61"/>
      <c r="Q3" s="61"/>
      <c r="R3" s="61"/>
      <c r="S3" s="61"/>
      <c r="T3" s="61"/>
      <c r="W3" s="40" t="s">
        <v>70</v>
      </c>
      <c r="X3" s="40">
        <f>101*3</f>
        <v>303</v>
      </c>
    </row>
    <row r="4" spans="13:25" ht="22.8" x14ac:dyDescent="0.3">
      <c r="M4" s="62" t="s">
        <v>41</v>
      </c>
      <c r="N4" s="25"/>
      <c r="O4" s="63"/>
      <c r="P4" s="18"/>
      <c r="Q4" s="64" t="s">
        <v>57</v>
      </c>
      <c r="R4" s="18"/>
      <c r="S4" s="18"/>
      <c r="T4" s="64" t="s">
        <v>57</v>
      </c>
      <c r="W4" s="40" t="s">
        <v>71</v>
      </c>
      <c r="X4" s="40">
        <f>91*3</f>
        <v>273</v>
      </c>
    </row>
    <row r="5" spans="13:25" x14ac:dyDescent="0.3">
      <c r="M5" s="75"/>
      <c r="N5" s="73"/>
      <c r="O5" s="67"/>
      <c r="P5" s="68"/>
      <c r="Q5" s="69"/>
      <c r="R5" s="81"/>
      <c r="S5" s="68"/>
      <c r="T5" s="69"/>
      <c r="W5" s="40" t="s">
        <v>72</v>
      </c>
      <c r="X5" s="40">
        <f>75*3</f>
        <v>225</v>
      </c>
    </row>
    <row r="6" spans="13:25" x14ac:dyDescent="0.3">
      <c r="M6" s="76" t="s">
        <v>58</v>
      </c>
      <c r="N6" s="74"/>
      <c r="O6" s="70" t="s">
        <v>55</v>
      </c>
      <c r="P6" s="65" t="s">
        <v>32</v>
      </c>
      <c r="Q6" s="71">
        <v>2050</v>
      </c>
      <c r="R6" s="82"/>
      <c r="S6" s="65" t="s">
        <v>24</v>
      </c>
      <c r="T6" s="84">
        <v>307.5</v>
      </c>
      <c r="W6" s="40" t="s">
        <v>73</v>
      </c>
      <c r="X6" s="40">
        <f>57*3</f>
        <v>171</v>
      </c>
    </row>
    <row r="7" spans="13:25" x14ac:dyDescent="0.3">
      <c r="M7" s="77"/>
      <c r="N7" s="74"/>
      <c r="O7" s="70"/>
      <c r="P7" s="65"/>
      <c r="Q7" s="72"/>
      <c r="R7" s="82"/>
      <c r="S7" s="65"/>
      <c r="T7" s="72"/>
    </row>
    <row r="8" spans="13:25" x14ac:dyDescent="0.3">
      <c r="M8" s="78" t="s">
        <v>59</v>
      </c>
      <c r="N8" s="74"/>
      <c r="O8" s="70" t="s">
        <v>55</v>
      </c>
      <c r="P8" s="65" t="s">
        <v>32</v>
      </c>
      <c r="Q8" s="71">
        <v>2050</v>
      </c>
      <c r="R8" s="82"/>
      <c r="S8" s="65" t="s">
        <v>24</v>
      </c>
      <c r="T8" s="84">
        <v>1517</v>
      </c>
    </row>
    <row r="9" spans="13:25" x14ac:dyDescent="0.3">
      <c r="M9" s="77"/>
      <c r="N9" s="74"/>
      <c r="O9" s="70"/>
      <c r="P9" s="65"/>
      <c r="Q9" s="72"/>
      <c r="R9" s="82"/>
      <c r="S9" s="65"/>
      <c r="T9" s="71"/>
    </row>
    <row r="10" spans="13:25" ht="31.2" x14ac:dyDescent="0.3">
      <c r="M10" s="79" t="s">
        <v>60</v>
      </c>
      <c r="N10" s="74"/>
      <c r="O10" s="70" t="s">
        <v>55</v>
      </c>
      <c r="P10" s="65" t="s">
        <v>32</v>
      </c>
      <c r="Q10" s="71">
        <v>2050</v>
      </c>
      <c r="R10" s="82"/>
      <c r="S10" s="65" t="s">
        <v>24</v>
      </c>
      <c r="T10" s="84">
        <v>384.37</v>
      </c>
      <c r="V10" s="40" t="s">
        <v>61</v>
      </c>
    </row>
    <row r="11" spans="13:25" x14ac:dyDescent="0.3">
      <c r="M11" s="77"/>
      <c r="N11" s="74"/>
      <c r="O11" s="70"/>
      <c r="P11" s="65"/>
      <c r="Q11" s="72"/>
      <c r="R11" s="82"/>
      <c r="S11" s="65"/>
      <c r="T11" s="71"/>
    </row>
    <row r="12" spans="13:25" x14ac:dyDescent="0.3">
      <c r="M12" s="77" t="s">
        <v>62</v>
      </c>
      <c r="N12" s="74"/>
      <c r="O12" s="70" t="s">
        <v>55</v>
      </c>
      <c r="P12" s="65" t="s">
        <v>32</v>
      </c>
      <c r="Q12" s="71">
        <v>2050</v>
      </c>
      <c r="R12" s="82"/>
      <c r="S12" s="65" t="s">
        <v>24</v>
      </c>
      <c r="T12" s="84">
        <v>698.03</v>
      </c>
      <c r="V12" s="40" t="s">
        <v>63</v>
      </c>
    </row>
    <row r="13" spans="13:25" x14ac:dyDescent="0.3">
      <c r="M13" s="77"/>
      <c r="N13" s="74"/>
      <c r="O13" s="70"/>
      <c r="P13" s="65"/>
      <c r="Q13" s="72"/>
      <c r="R13" s="82"/>
      <c r="S13" s="65"/>
      <c r="T13" s="71"/>
    </row>
    <row r="14" spans="13:25" x14ac:dyDescent="0.3">
      <c r="M14" s="77" t="s">
        <v>64</v>
      </c>
      <c r="N14" s="74"/>
      <c r="O14" s="70" t="s">
        <v>55</v>
      </c>
      <c r="P14" s="65" t="s">
        <v>32</v>
      </c>
      <c r="Q14" s="71">
        <v>2050</v>
      </c>
      <c r="R14" s="82"/>
      <c r="S14" s="65" t="s">
        <v>24</v>
      </c>
      <c r="T14" s="84">
        <v>205</v>
      </c>
    </row>
    <row r="15" spans="13:25" x14ac:dyDescent="0.3">
      <c r="M15" s="77"/>
      <c r="N15" s="74"/>
      <c r="O15" s="70"/>
      <c r="P15" s="65"/>
      <c r="Q15" s="72"/>
      <c r="R15" s="82"/>
      <c r="S15" s="65"/>
      <c r="T15" s="71"/>
      <c r="U15" s="44"/>
      <c r="V15" s="44"/>
      <c r="W15" s="44"/>
      <c r="X15" s="44"/>
      <c r="Y15" s="44"/>
    </row>
    <row r="16" spans="13:25" ht="31.2" x14ac:dyDescent="0.3">
      <c r="M16" s="79" t="s">
        <v>92</v>
      </c>
      <c r="N16" s="74"/>
      <c r="O16" s="70" t="s">
        <v>55</v>
      </c>
      <c r="P16" s="65" t="s">
        <v>32</v>
      </c>
      <c r="Q16" s="71">
        <v>2050</v>
      </c>
      <c r="R16" s="82"/>
      <c r="S16" s="65" t="s">
        <v>24</v>
      </c>
      <c r="T16" s="84">
        <v>307.5</v>
      </c>
      <c r="U16" s="44"/>
      <c r="V16" s="44"/>
      <c r="W16" s="44"/>
      <c r="X16" s="44"/>
      <c r="Y16" s="44"/>
    </row>
    <row r="17" spans="13:25" x14ac:dyDescent="0.3">
      <c r="M17" s="77"/>
      <c r="N17" s="74"/>
      <c r="O17" s="70"/>
      <c r="P17" s="65"/>
      <c r="Q17" s="72"/>
      <c r="R17" s="82"/>
      <c r="S17" s="65"/>
      <c r="T17" s="71"/>
      <c r="U17" s="44"/>
      <c r="V17" s="44"/>
      <c r="W17" s="44"/>
      <c r="X17" s="44"/>
      <c r="Y17" s="44"/>
    </row>
    <row r="18" spans="13:25" ht="31.2" x14ac:dyDescent="0.3">
      <c r="M18" s="80" t="s">
        <v>65</v>
      </c>
      <c r="N18" s="74"/>
      <c r="O18" s="70"/>
      <c r="P18" s="65"/>
      <c r="Q18" s="72"/>
      <c r="R18" s="82"/>
      <c r="S18" s="66" t="s">
        <v>34</v>
      </c>
      <c r="T18" s="85">
        <v>721</v>
      </c>
      <c r="U18" s="44"/>
      <c r="V18" s="44">
        <v>101</v>
      </c>
      <c r="W18" s="44"/>
      <c r="X18" s="44"/>
      <c r="Y18" s="44"/>
    </row>
    <row r="19" spans="13:25" x14ac:dyDescent="0.3">
      <c r="M19" s="77"/>
      <c r="N19" s="74"/>
      <c r="O19" s="70"/>
      <c r="P19" s="65"/>
      <c r="Q19" s="72"/>
      <c r="R19" s="82"/>
      <c r="S19" s="65"/>
      <c r="T19" s="71"/>
      <c r="U19" s="44"/>
      <c r="V19" s="44">
        <v>91</v>
      </c>
      <c r="W19" s="43"/>
      <c r="X19" s="44"/>
      <c r="Y19" s="44"/>
    </row>
    <row r="20" spans="13:25" ht="31.2" x14ac:dyDescent="0.3">
      <c r="M20" s="80" t="s">
        <v>66</v>
      </c>
      <c r="N20" s="74"/>
      <c r="O20" s="70"/>
      <c r="P20" s="65"/>
      <c r="Q20" s="72"/>
      <c r="R20" s="82"/>
      <c r="S20" s="66" t="s">
        <v>34</v>
      </c>
      <c r="T20" s="85">
        <v>2334</v>
      </c>
      <c r="U20" s="44"/>
      <c r="V20" s="44">
        <v>75</v>
      </c>
      <c r="W20" s="43"/>
      <c r="X20" s="44"/>
      <c r="Y20" s="44"/>
    </row>
    <row r="21" spans="13:25" x14ac:dyDescent="0.3">
      <c r="M21" s="77"/>
      <c r="N21" s="74"/>
      <c r="O21" s="70"/>
      <c r="P21" s="65"/>
      <c r="Q21" s="72"/>
      <c r="R21" s="82"/>
      <c r="S21" s="66"/>
      <c r="T21" s="83"/>
      <c r="U21" s="44"/>
      <c r="V21" s="44">
        <v>57</v>
      </c>
      <c r="W21" s="43"/>
      <c r="X21" s="44"/>
      <c r="Y21" s="44"/>
    </row>
    <row r="22" spans="13:25" x14ac:dyDescent="0.3">
      <c r="M22" s="80" t="s">
        <v>67</v>
      </c>
      <c r="N22" s="74"/>
      <c r="O22" s="70"/>
      <c r="P22" s="65"/>
      <c r="Q22" s="72"/>
      <c r="R22" s="82"/>
      <c r="S22" s="66" t="s">
        <v>34</v>
      </c>
      <c r="T22" s="85">
        <v>238</v>
      </c>
      <c r="U22" s="44"/>
      <c r="V22" s="44"/>
      <c r="W22" s="43"/>
      <c r="X22" s="44"/>
      <c r="Y22" s="45"/>
    </row>
    <row r="23" spans="13:25" x14ac:dyDescent="0.3">
      <c r="M23" s="77"/>
      <c r="N23" s="74"/>
      <c r="O23" s="70"/>
      <c r="P23" s="65"/>
      <c r="Q23" s="72"/>
      <c r="R23" s="82"/>
      <c r="S23" s="65"/>
      <c r="T23" s="71"/>
      <c r="U23" s="44"/>
      <c r="V23" s="44"/>
      <c r="W23" s="43"/>
      <c r="X23" s="44"/>
      <c r="Y23" s="44"/>
    </row>
    <row r="24" spans="13:25" ht="31.2" x14ac:dyDescent="0.3">
      <c r="M24" s="79" t="s">
        <v>77</v>
      </c>
      <c r="N24" s="74"/>
      <c r="O24" s="70" t="s">
        <v>55</v>
      </c>
      <c r="P24" s="65" t="s">
        <v>32</v>
      </c>
      <c r="Q24" s="71">
        <v>2050</v>
      </c>
      <c r="R24" s="82"/>
      <c r="S24" s="65" t="s">
        <v>24</v>
      </c>
      <c r="T24" s="84">
        <v>389.5</v>
      </c>
      <c r="W24" s="43"/>
    </row>
    <row r="25" spans="13:25" x14ac:dyDescent="0.3">
      <c r="M25" s="77"/>
      <c r="N25" s="74"/>
      <c r="O25" s="70"/>
      <c r="P25" s="65"/>
      <c r="Q25" s="72"/>
      <c r="R25" s="82"/>
      <c r="S25" s="65"/>
      <c r="T25" s="72"/>
    </row>
    <row r="26" spans="13:25" ht="31.2" x14ac:dyDescent="0.3">
      <c r="M26" s="79" t="s">
        <v>68</v>
      </c>
      <c r="N26" s="74"/>
      <c r="O26" s="70"/>
      <c r="P26" s="65"/>
      <c r="Q26" s="72"/>
      <c r="R26" s="82"/>
      <c r="S26" s="65" t="s">
        <v>39</v>
      </c>
      <c r="T26" s="86">
        <v>563.6</v>
      </c>
      <c r="U26" s="40">
        <v>31</v>
      </c>
      <c r="V26" s="40">
        <v>5.92</v>
      </c>
      <c r="W26" s="40">
        <f>U26*V26</f>
        <v>183.52</v>
      </c>
    </row>
    <row r="27" spans="13:25" x14ac:dyDescent="0.3">
      <c r="M27" s="77"/>
      <c r="N27" s="74"/>
      <c r="O27" s="70"/>
      <c r="P27" s="65"/>
      <c r="Q27" s="72"/>
      <c r="R27" s="82"/>
      <c r="S27" s="65"/>
      <c r="T27" s="72"/>
      <c r="U27" s="40">
        <v>45</v>
      </c>
      <c r="V27" s="40">
        <v>5.9</v>
      </c>
      <c r="W27" s="40">
        <f t="shared" ref="W27:W28" si="0">U27*V27</f>
        <v>265.5</v>
      </c>
    </row>
    <row r="28" spans="13:25" x14ac:dyDescent="0.3">
      <c r="M28" s="77" t="s">
        <v>69</v>
      </c>
      <c r="N28" s="74"/>
      <c r="O28" s="70"/>
      <c r="P28" s="65"/>
      <c r="Q28" s="72"/>
      <c r="R28" s="82"/>
      <c r="S28" s="65" t="s">
        <v>39</v>
      </c>
      <c r="T28" s="86">
        <v>992</v>
      </c>
      <c r="U28" s="40">
        <v>34</v>
      </c>
      <c r="V28" s="40">
        <v>3.37</v>
      </c>
      <c r="W28" s="40">
        <f t="shared" si="0"/>
        <v>114.58</v>
      </c>
    </row>
    <row r="29" spans="13:25" x14ac:dyDescent="0.3">
      <c r="M29" s="77"/>
      <c r="N29" s="74"/>
      <c r="O29" s="70"/>
      <c r="P29" s="65"/>
      <c r="Q29" s="72"/>
      <c r="R29" s="82"/>
      <c r="S29" s="65"/>
      <c r="T29" s="72"/>
      <c r="W29" s="40">
        <f>SUM(W26:W28)</f>
        <v>563.6</v>
      </c>
    </row>
    <row r="30" spans="13:25" ht="31.2" x14ac:dyDescent="0.3">
      <c r="M30" s="79" t="s">
        <v>43</v>
      </c>
      <c r="N30" s="74"/>
      <c r="O30" s="70" t="s">
        <v>55</v>
      </c>
      <c r="P30" s="65" t="s">
        <v>32</v>
      </c>
      <c r="Q30" s="71">
        <v>2050</v>
      </c>
      <c r="R30" s="82"/>
      <c r="S30" s="65" t="s">
        <v>32</v>
      </c>
      <c r="T30" s="84">
        <v>2050</v>
      </c>
    </row>
    <row r="35" spans="2:12" x14ac:dyDescent="0.3">
      <c r="B35" s="47" t="s">
        <v>74</v>
      </c>
      <c r="G35" s="47" t="s">
        <v>75</v>
      </c>
      <c r="L35" s="47" t="s">
        <v>76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4DD0-46D4-42D8-9FBC-280B2454A38C}">
  <dimension ref="B3:J78"/>
  <sheetViews>
    <sheetView topLeftCell="A4" workbookViewId="0">
      <selection activeCell="I18" sqref="I18"/>
    </sheetView>
  </sheetViews>
  <sheetFormatPr baseColWidth="10" defaultRowHeight="14.4" x14ac:dyDescent="0.3"/>
  <cols>
    <col min="2" max="2" width="40.6640625" customWidth="1"/>
    <col min="3" max="3" width="2.77734375" customWidth="1"/>
    <col min="4" max="4" width="15" customWidth="1"/>
    <col min="7" max="7" width="2.77734375" customWidth="1"/>
  </cols>
  <sheetData>
    <row r="3" spans="2:2" ht="18" x14ac:dyDescent="0.35">
      <c r="B3" s="42" t="s">
        <v>54</v>
      </c>
    </row>
    <row r="18" spans="2:2" ht="18" x14ac:dyDescent="0.35">
      <c r="B18" s="42" t="s">
        <v>53</v>
      </c>
    </row>
    <row r="33" spans="2:2" ht="18" x14ac:dyDescent="0.35">
      <c r="B33" s="42" t="s">
        <v>52</v>
      </c>
    </row>
    <row r="49" spans="2:2" ht="18" x14ac:dyDescent="0.35">
      <c r="B49" s="42" t="s">
        <v>51</v>
      </c>
    </row>
    <row r="66" spans="2:10" ht="15.6" x14ac:dyDescent="0.3">
      <c r="B66" s="40" t="s">
        <v>50</v>
      </c>
      <c r="C66" s="41"/>
      <c r="D66" s="41"/>
      <c r="E66" s="41"/>
      <c r="F66" s="41"/>
      <c r="G66" s="41"/>
      <c r="H66" s="41"/>
      <c r="I66" s="41"/>
      <c r="J66" s="41"/>
    </row>
    <row r="67" spans="2:10" ht="15.6" x14ac:dyDescent="0.3">
      <c r="B67" s="41"/>
      <c r="C67" s="41"/>
      <c r="D67" s="40"/>
      <c r="E67" s="40"/>
      <c r="F67" s="41"/>
      <c r="G67" s="41"/>
      <c r="H67" s="41"/>
      <c r="I67" s="41"/>
      <c r="J67" s="41"/>
    </row>
    <row r="68" spans="2:10" x14ac:dyDescent="0.3">
      <c r="J68" s="41"/>
    </row>
    <row r="69" spans="2:10" x14ac:dyDescent="0.3">
      <c r="J69" s="41"/>
    </row>
    <row r="70" spans="2:10" x14ac:dyDescent="0.3">
      <c r="B70" s="39"/>
      <c r="C70" s="39"/>
      <c r="D70" s="39"/>
      <c r="E70" s="39"/>
      <c r="F70" s="39"/>
      <c r="G70" s="39"/>
      <c r="H70" s="39"/>
      <c r="I70" s="39"/>
      <c r="J70" s="41"/>
    </row>
    <row r="71" spans="2:10" ht="22.8" x14ac:dyDescent="0.3">
      <c r="B71" s="87" t="s">
        <v>82</v>
      </c>
      <c r="C71" s="88"/>
      <c r="D71" s="88"/>
      <c r="E71" s="88"/>
      <c r="F71" s="18" t="s">
        <v>57</v>
      </c>
      <c r="G71" s="18"/>
      <c r="H71" s="18"/>
      <c r="I71" s="18" t="s">
        <v>57</v>
      </c>
      <c r="J71" s="41"/>
    </row>
    <row r="72" spans="2:10" ht="15.6" x14ac:dyDescent="0.3">
      <c r="B72" s="92"/>
      <c r="C72" s="93"/>
      <c r="D72" s="97"/>
      <c r="E72" s="93"/>
      <c r="F72" s="98"/>
      <c r="G72" s="104"/>
      <c r="H72" s="105"/>
      <c r="I72" s="98"/>
    </row>
    <row r="73" spans="2:10" ht="31.2" x14ac:dyDescent="0.3">
      <c r="B73" s="89" t="s">
        <v>49</v>
      </c>
      <c r="C73" s="94"/>
      <c r="D73" s="99" t="s">
        <v>55</v>
      </c>
      <c r="E73" s="94" t="s">
        <v>32</v>
      </c>
      <c r="F73" s="100">
        <v>600</v>
      </c>
      <c r="G73" s="94"/>
      <c r="H73" s="99" t="s">
        <v>24</v>
      </c>
      <c r="I73" s="100">
        <v>90</v>
      </c>
    </row>
    <row r="74" spans="2:10" ht="15.6" x14ac:dyDescent="0.3">
      <c r="B74" s="90"/>
      <c r="C74" s="95"/>
      <c r="D74" s="99"/>
      <c r="E74" s="94"/>
      <c r="F74" s="100"/>
      <c r="G74" s="94"/>
      <c r="H74" s="99"/>
      <c r="I74" s="106"/>
    </row>
    <row r="75" spans="2:10" ht="31.2" x14ac:dyDescent="0.3">
      <c r="B75" s="89" t="s">
        <v>56</v>
      </c>
      <c r="C75" s="95"/>
      <c r="D75" s="99" t="s">
        <v>55</v>
      </c>
      <c r="E75" s="94" t="s">
        <v>32</v>
      </c>
      <c r="F75" s="100">
        <v>600</v>
      </c>
      <c r="G75" s="94"/>
      <c r="H75" s="99" t="s">
        <v>24</v>
      </c>
      <c r="I75" s="100">
        <v>210</v>
      </c>
    </row>
    <row r="76" spans="2:10" ht="15.6" x14ac:dyDescent="0.3">
      <c r="B76" s="90"/>
      <c r="C76" s="95"/>
      <c r="D76" s="99"/>
      <c r="E76" s="94"/>
      <c r="F76" s="100"/>
      <c r="G76" s="94"/>
      <c r="H76" s="99"/>
      <c r="I76" s="106"/>
    </row>
    <row r="77" spans="2:10" ht="31.2" x14ac:dyDescent="0.3">
      <c r="B77" s="89" t="s">
        <v>48</v>
      </c>
      <c r="C77" s="96"/>
      <c r="D77" s="99" t="s">
        <v>55</v>
      </c>
      <c r="E77" s="94" t="s">
        <v>32</v>
      </c>
      <c r="F77" s="100">
        <v>600</v>
      </c>
      <c r="G77" s="94"/>
      <c r="H77" s="99" t="s">
        <v>32</v>
      </c>
      <c r="I77" s="100">
        <v>600</v>
      </c>
    </row>
    <row r="78" spans="2:10" x14ac:dyDescent="0.3">
      <c r="B78" s="91"/>
      <c r="C78" s="102"/>
      <c r="D78" s="101"/>
      <c r="E78" s="102"/>
      <c r="F78" s="103"/>
      <c r="G78" s="102"/>
      <c r="H78" s="101"/>
      <c r="I78" s="10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5E49-9075-4BAD-9C04-826A099B24DE}">
  <dimension ref="C5:H7"/>
  <sheetViews>
    <sheetView workbookViewId="0">
      <selection activeCell="H13" sqref="H13"/>
    </sheetView>
  </sheetViews>
  <sheetFormatPr baseColWidth="10" defaultRowHeight="14.4" x14ac:dyDescent="0.3"/>
  <cols>
    <col min="3" max="3" width="22.5546875" customWidth="1"/>
    <col min="4" max="4" width="18.6640625" customWidth="1"/>
    <col min="5" max="5" width="13.88671875" customWidth="1"/>
    <col min="6" max="6" width="15.109375" customWidth="1"/>
    <col min="8" max="8" width="12.33203125" bestFit="1" customWidth="1"/>
  </cols>
  <sheetData>
    <row r="5" spans="3:8" ht="21" x14ac:dyDescent="0.4">
      <c r="C5" s="108" t="s">
        <v>83</v>
      </c>
      <c r="D5" s="109" t="s">
        <v>84</v>
      </c>
      <c r="E5" s="109" t="s">
        <v>85</v>
      </c>
      <c r="F5" s="109" t="s">
        <v>86</v>
      </c>
    </row>
    <row r="6" spans="3:8" ht="30" customHeight="1" x14ac:dyDescent="0.3">
      <c r="C6" s="110" t="s">
        <v>87</v>
      </c>
      <c r="D6" s="111">
        <v>322646923.39999998</v>
      </c>
      <c r="E6" s="117">
        <v>2050</v>
      </c>
      <c r="F6" s="112">
        <v>157388.74312195121</v>
      </c>
      <c r="H6" s="116"/>
    </row>
    <row r="7" spans="3:8" ht="30" customHeight="1" x14ac:dyDescent="0.3">
      <c r="C7" s="113" t="s">
        <v>42</v>
      </c>
      <c r="D7" s="114">
        <v>451256770.30000001</v>
      </c>
      <c r="E7" s="118">
        <v>2050</v>
      </c>
      <c r="F7" s="115">
        <v>220125.25</v>
      </c>
      <c r="H7" s="1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Cantidades</vt:lpstr>
      <vt:lpstr>PAVIMENTOS RIGIDOS</vt:lpstr>
      <vt:lpstr>ANDENES DE ENFRENTE</vt:lpstr>
      <vt:lpstr>Hoja1</vt:lpstr>
      <vt:lpstr>Cantidades!Área_de_impresión</vt:lpstr>
      <vt:lpstr>Cantidades!Títulos_a_imprimir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Maryary Suned Quinche Sanchez</dc:creator>
  <cp:lastModifiedBy>Juan Pablo Ibarra</cp:lastModifiedBy>
  <cp:lastPrinted>2018-06-29T21:20:17Z</cp:lastPrinted>
  <dcterms:created xsi:type="dcterms:W3CDTF">2018-06-18T21:48:50Z</dcterms:created>
  <dcterms:modified xsi:type="dcterms:W3CDTF">2022-05-06T01:57:12Z</dcterms:modified>
</cp:coreProperties>
</file>