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https://cymsc-my.sharepoint.com/personal/agarcia_calymayor_com_mx/Documents/Cable San Cristóbal/D.10. Diseño Acueducto Alcantarillado V2/Anexo 7 Cantidades de obra/"/>
    </mc:Choice>
  </mc:AlternateContent>
  <xr:revisionPtr revIDLastSave="2911" documentId="13_ncr:1_{D8B6D455-2048-4D6A-A04A-348DDC832469}" xr6:coauthVersionLast="47" xr6:coauthVersionMax="47" xr10:uidLastSave="{74B05F20-CA64-4B02-899D-7063C0C62212}"/>
  <bookViews>
    <workbookView xWindow="-120" yWindow="-120" windowWidth="29040" windowHeight="15720" activeTab="1" xr2:uid="{00000000-000D-0000-FFFF-FFFF00000000}"/>
  </bookViews>
  <sheets>
    <sheet name="Cantidades " sheetId="7" r:id="rId1"/>
    <sheet name="ALCAN " sheetId="13" r:id="rId2"/>
    <sheet name="Colectores" sheetId="12" r:id="rId3"/>
    <sheet name="Sumideros" sheetId="16" r:id="rId4"/>
    <sheet name="Drenaje Est+Pil" sheetId="14" r:id="rId5"/>
    <sheet name="SUDS" sheetId="15" r:id="rId6"/>
    <sheet name="Ítems IDU" sheetId="2" r:id="rId7"/>
  </sheets>
  <externalReferences>
    <externalReference r:id="rId8"/>
    <externalReference r:id="rId9"/>
    <externalReference r:id="rId10"/>
  </externalReferences>
  <definedNames>
    <definedName name="\0" localSheetId="1">#N/A</definedName>
    <definedName name="\0">#REF!</definedName>
    <definedName name="\A">#N/A</definedName>
    <definedName name="\B" localSheetId="1">#N/A</definedName>
    <definedName name="\B">#REF!</definedName>
    <definedName name="\C">#N/A</definedName>
    <definedName name="\E" localSheetId="1">#N/A</definedName>
    <definedName name="\E">#REF!</definedName>
    <definedName name="\G" localSheetId="1">#N/A</definedName>
    <definedName name="\G">#REF!</definedName>
    <definedName name="_____ALE1">#REF!</definedName>
    <definedName name="__ALE1">#REF!</definedName>
    <definedName name="_A1" hidden="1">{#N/A,#N/A,TRUE,"1842CWN0"}</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Fill" hidden="1">#REF!</definedName>
    <definedName name="_xlnm._FilterDatabase" localSheetId="1" hidden="1">'ALCAN '!$A$8:$WYN$162</definedName>
    <definedName name="_xlnm._FilterDatabase" localSheetId="0" hidden="1">'Cantidades '!$A$7:$N$69</definedName>
    <definedName name="_xlnm._FilterDatabase" localSheetId="6" hidden="1">'Ítems IDU'!$A$9:$G$3464</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2" hidden="1">#REF!</definedName>
    <definedName name="_kjk6" hidden="1">{"TAB1",#N/A,TRUE,"GENERAL";"TAB2",#N/A,TRUE,"GENERAL";"TAB3",#N/A,TRUE,"GENERAL";"TAB4",#N/A,TRUE,"GENERAL";"TAB5",#N/A,TRUE,"GENERAL"}</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rder1" hidden="1">255</definedName>
    <definedName name="_Order2" hidden="1">255</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rse_Out" hidden="1">'[1]7422CW00'!#REF!</definedName>
    <definedName name="_r" hidden="1">{"TAB1",#N/A,TRUE,"GENERAL";"TAB2",#N/A,TRUE,"GENERAL";"TAB3",#N/A,TRUE,"GENERAL";"TAB4",#N/A,TRUE,"GENERAL";"TAB5",#N/A,TRUE,"GENERAL"}</definedName>
    <definedName name="_r4r" hidden="1">{"via1",#N/A,TRUE,"general";"via2",#N/A,TRUE,"general";"via3",#N/A,TRUE,"general"}</definedName>
    <definedName name="_Regression_Int" hidden="1">1</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ort" hidden="1">#REF!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fv4" hidden="1">{"via1",#N/A,TRUE,"general";"via2",#N/A,TRUE,"general";"via3",#N/A,TRUE,"general"}</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#REF!</definedName>
    <definedName name="A_impresión_IM">#REF!</definedName>
    <definedName name="a2a" hidden="1">{"TAB1",#N/A,TRUE,"GENERAL";"TAB2",#N/A,TRUE,"GENERAL";"TAB3",#N/A,TRUE,"GENERAL";"TAB4",#N/A,TRUE,"GENERAL";"TAB5",#N/A,TRUE,"GENERAL"}</definedName>
    <definedName name="AA" hidden="1">{#N/A,#N/A,TRUE,"INGENIERIA";#N/A,#N/A,TRUE,"COMPRAS";#N/A,#N/A,TRUE,"DIRECCION";#N/A,#N/A,TRUE,"RESUMEN"}</definedName>
    <definedName name="aaaaas" hidden="1">{"TAB1",#N/A,TRUE,"GENERAL";"TAB2",#N/A,TRUE,"GENERAL";"TAB3",#N/A,TRUE,"GENERAL";"TAB4",#N/A,TRUE,"GENERAL";"TAB5",#N/A,TRUE,"GENERAL"}</definedName>
    <definedName name="AAS" hidden="1">{#N/A,#N/A,TRUE,"INGENIERIA";#N/A,#N/A,TRUE,"COMPRAS";#N/A,#N/A,TRUE,"DIRECCION";#N/A,#N/A,TRUE,"RESUMEN"}</definedName>
    <definedName name="aasd" hidden="1">{#N/A,#N/A,TRUE,"INGENIERIA";#N/A,#N/A,TRUE,"COMPRAS";#N/A,#N/A,TRUE,"DIRECCION";#N/A,#N/A,TRUE,"RESUMEN"}</definedName>
    <definedName name="ABCD" hidden="1">#REF!</definedName>
    <definedName name="ABCDE" hidden="1">#REF!</definedName>
    <definedName name="AccessDatabase" hidden="1">"C:\C-314\VOLUMENES\volfin4.mdb"</definedName>
    <definedName name="ACTA">#REF!</definedName>
    <definedName name="ADFGSDB" hidden="1">{"via1",#N/A,TRUE,"general";"via2",#N/A,TRUE,"general";"via3",#N/A,TRUE,"general"}</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gdsgg" hidden="1">{"via1",#N/A,TRUE,"general";"via2",#N/A,TRUE,"general";"via3",#N/A,TRUE,"general"}</definedName>
    <definedName name="aqaq" hidden="1">{"TAB1",#N/A,TRUE,"GENERAL";"TAB2",#N/A,TRUE,"GENERAL";"TAB3",#N/A,TRUE,"GENERAL";"TAB4",#N/A,TRUE,"GENERAL";"TAB5",#N/A,TRUE,"GENERAL"}</definedName>
    <definedName name="Area">#REF!</definedName>
    <definedName name="_xlnm.Extract">#REF!</definedName>
    <definedName name="_xlnm.Print_Area" localSheetId="1">'ALCAN '!$G$1:$T$162</definedName>
    <definedName name="_xlnm.Print_Area" localSheetId="0">'Cantidades '!$A$1:$L$69</definedName>
    <definedName name="asd">#REF!</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fasd" hidden="1">{"via1",#N/A,TRUE,"general";"via2",#N/A,TRUE,"general";"via3",#N/A,TRUE,"general"}</definedName>
    <definedName name="asfasdl" hidden="1">{"via1",#N/A,TRUE,"general";"via2",#N/A,TRUE,"general";"via3",#N/A,TRUE,"general"}</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zaz" hidden="1">{"TAB1",#N/A,TRUE,"GENERAL";"TAB2",#N/A,TRUE,"GENERAL";"TAB3",#N/A,TRUE,"GENERAL";"TAB4",#N/A,TRUE,"GENERAL";"TAB5",#N/A,TRUE,"GENERAL"}</definedName>
    <definedName name="B" hidden="1">{"via1",#N/A,TRUE,"general";"via2",#N/A,TRUE,"general";"via3",#N/A,TRUE,"general"}</definedName>
    <definedName name="_xlnm.Database">#REF!</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XBDFG" hidden="1">{"TAB1",#N/A,TRUE,"GENERAL";"TAB2",#N/A,TRUE,"GENERAL";"TAB3",#N/A,TRUE,"GENERAL";"TAB4",#N/A,TRUE,"GENERAL";"TAB5",#N/A,TRUE,"GENERAL"}</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vfcdx" hidden="1">{"via1",#N/A,TRUE,"general";"via2",#N/A,TRUE,"general";"via3",#N/A,TRUE,"general"}</definedName>
    <definedName name="br" hidden="1">{"TAB1",#N/A,TRUE,"GENERAL";"TAB2",#N/A,TRUE,"GENERAL";"TAB3",#N/A,TRUE,"GENERAL";"TAB4",#N/A,TRUE,"GENERAL";"TAB5",#N/A,TRUE,"GENERAL"}</definedName>
    <definedName name="bsb" hidden="1">{"via1",#N/A,TRUE,"general";"via2",#N/A,TRUE,"general";"via3",#N/A,TRUE,"general"}</definedName>
    <definedName name="bspoi" hidden="1">{"TAB1",#N/A,TRUE,"GENERAL";"TAB2",#N/A,TRUE,"GENERAL";"TAB3",#N/A,TRUE,"GENERAL";"TAB4",#N/A,TRUE,"GENERAL";"TAB5",#N/A,TRUE,"GENERAL"}</definedName>
    <definedName name="bt" hidden="1">{"via1",#N/A,TRUE,"general";"via2",#N/A,TRUE,"general";"via3",#N/A,TRUE,"general"}</definedName>
    <definedName name="BTYJHTR" hidden="1">{"TAB1",#N/A,TRUE,"GENERAL";"TAB2",#N/A,TRUE,"GENERAL";"TAB3",#N/A,TRUE,"GENERAL";"TAB4",#N/A,TRUE,"GENERAL";"TAB5",#N/A,TRUE,"GENERAL"}</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cccc" hidden="1">{"TAB1",#N/A,TRUE,"GENERAL";"TAB2",#N/A,TRUE,"GENERAL";"TAB3",#N/A,TRUE,"GENERAL";"TAB4",#N/A,TRUE,"GENERAL";"TAB5",#N/A,TRUE,"GENERAL"}</definedName>
    <definedName name="cdcdc" hidden="1">{"via1",#N/A,TRUE,"general";"via2",#N/A,TRUE,"general";"via3",#N/A,TRUE,"general"}</definedName>
    <definedName name="ceerf" hidden="1">{"TAB1",#N/A,TRUE,"GENERAL";"TAB2",#N/A,TRUE,"GENERAL";"TAB3",#N/A,TRUE,"GENERAL";"TAB4",#N/A,TRUE,"GENERAL";"TAB5",#N/A,TRUE,"GENERAL"}</definedName>
    <definedName name="civ" hidden="1">{#N/A,#N/A,TRUE,"1842CWN0"}</definedName>
    <definedName name="CUNET" hidden="1">{"via1",#N/A,TRUE,"general";"via2",#N/A,TRUE,"general";"via3",#N/A,TRUE,"general"}</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 hidden="1">{"TAB1",#N/A,TRUE,"GENERAL";"TAB2",#N/A,TRUE,"GENERAL";"TAB3",#N/A,TRUE,"GENERAL";"TAB4",#N/A,TRUE,"GENERAL";"TAB5",#N/A,TRUE,"GENERAL"}</definedName>
    <definedName name="DASD" hidden="1">{"TAB1",#N/A,TRUE,"GENERAL";"TAB2",#N/A,TRUE,"GENERAL";"TAB3",#N/A,TRUE,"GENERAL";"TAB4",#N/A,TRUE,"GENERAL";"TAB5",#N/A,TRUE,"GENERAL"}</definedName>
    <definedName name="dbfdfbi" hidden="1">{"TAB1",#N/A,TRUE,"GENERAL";"TAB2",#N/A,TRUE,"GENERAL";"TAB3",#N/A,TRUE,"GENERAL";"TAB4",#N/A,TRUE,"GENERAL";"TAB5",#N/A,TRUE,"GENERAL"}</definedName>
    <definedName name="DCSDCTV" hidden="1">{"via1",#N/A,TRUE,"general";"via2",#N/A,TRUE,"general";"via3",#N/A,TRUE,"general"}</definedName>
    <definedName name="dd" hidden="1">{#N/A,#N/A,TRUE,"INGENIERIA";#N/A,#N/A,TRUE,"COMPRAS";#N/A,#N/A,TRUE,"DIRECCION";#N/A,#N/A,TRUE,"RESUMEN"}</definedName>
    <definedName name="ddd" hidden="1">{"via1",#N/A,TRUE,"general";"via2",#N/A,TRUE,"general";"via3",#N/A,TRUE,"general"}</definedName>
    <definedName name="ddddt" hidden="1">{"via1",#N/A,TRUE,"general";"via2",#N/A,TRUE,"general";"via3",#N/A,TRUE,"general"}</definedName>
    <definedName name="DDE" hidden="1">{#N/A,#N/A,TRUE,"1842CWN0"}</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ecision">#REF!</definedName>
    <definedName name="deded" hidden="1">{"TAB1",#N/A,TRUE,"GENERAL";"TAB2",#N/A,TRUE,"GENERAL";"TAB3",#N/A,TRUE,"GENERAL";"TAB4",#N/A,TRUE,"GENERAL";"TAB5",#N/A,TRUE,"GENERAL"}</definedName>
    <definedName name="defd" hidden="1">{"via1",#N/A,TRUE,"general";"via2",#N/A,TRUE,"general";"via3",#N/A,TRUE,"general"}</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E" hidden="1">{#N/A,#N/A,TRUE,"1842CWN0"}</definedName>
    <definedName name="dfds" hidden="1">{"TAB1",#N/A,TRUE,"GENERAL";"TAB2",#N/A,TRUE,"GENERAL";"TAB3",#N/A,TRUE,"GENERAL";"TAB4",#N/A,TRUE,"GENERAL";"TAB5",#N/A,TRUE,"GENERAL"}</definedName>
    <definedName name="dfdsfi" hidden="1">{"via1",#N/A,TRUE,"general";"via2",#N/A,TRUE,"general";"via3",#N/A,TRUE,"general"}</definedName>
    <definedName name="DFEET" hidden="1">{#N/A,#N/A,TRUE,"INGENIERIA";#N/A,#N/A,TRUE,"COMPRAS";#N/A,#N/A,TRUE,"DIRECCION";#N/A,#N/A,TRUE,"RESUMEN"}</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EE" hidden="1">{#N/A,#N/A,TRUE,"1842CWN0"}</definedName>
    <definedName name="DGFG" hidden="1">{"via1",#N/A,TRUE,"general";"via2",#N/A,TRUE,"general";"via3",#N/A,TRUE,"general"}</definedName>
    <definedName name="DGFGGHF" hidden="1">{#N/A,#N/A,TRUE,"INGENIERIA";#N/A,#N/A,TRUE,"COMPRAS";#N/A,#N/A,TRUE,"DIRECCION";#N/A,#N/A,TRUE,"RESUMEN"}</definedName>
    <definedName name="DGFR" hidden="1">{#N/A,#N/A,TRUE,"1842CWN0"}</definedName>
    <definedName name="dgfsado" hidden="1">{"TAB1",#N/A,TRUE,"GENERAL";"TAB2",#N/A,TRUE,"GENERAL";"TAB3",#N/A,TRUE,"GENERAL";"TAB4",#N/A,TRUE,"GENERAL";"TAB5",#N/A,TRUE,"GENERAL"}</definedName>
    <definedName name="DGGGHHJT" hidden="1">{#N/A,#N/A,TRUE,"INGENIERIA";#N/A,#N/A,TRUE,"COMPRAS";#N/A,#N/A,TRUE,"DIRECCION";#N/A,#N/A,TRUE,"RESUMEN"}</definedName>
    <definedName name="dgrdeb" hidden="1">{"TAB1",#N/A,TRUE,"GENERAL";"TAB2",#N/A,TRUE,"GENERAL";"TAB3",#N/A,TRUE,"GENERAL";"TAB4",#N/A,TRUE,"GENERAL";"TAB5",#N/A,TRUE,"GENERAL"}</definedName>
    <definedName name="dgreg" hidden="1">{"via1",#N/A,TRUE,"general";"via2",#N/A,TRUE,"general";"via3",#N/A,TRUE,"general"}</definedName>
    <definedName name="DGRR" hidden="1">{#N/A,#N/A,TRUE,"INGENIERIA";#N/A,#N/A,TRUE,"COMPRAS";#N/A,#N/A,TRUE,"DIRECCION";#N/A,#N/A,TRUE,"RESUMEN"}</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iana">#REF!</definedName>
    <definedName name="djdytj" hidden="1">{"TAB1",#N/A,TRUE,"GENERAL";"TAB2",#N/A,TRUE,"GENERAL";"TAB3",#N/A,TRUE,"GENERAL";"TAB4",#N/A,TRUE,"GENERAL";"TAB5",#N/A,TRUE,"GENERAL"}</definedName>
    <definedName name="dry" hidden="1">{"via1",#N/A,TRUE,"general";"via2",#N/A,TRUE,"general";"via3",#N/A,TRUE,"general"}</definedName>
    <definedName name="DSAD" hidden="1">{"via1",#N/A,TRUE,"general";"via2",#N/A,TRUE,"general";"via3",#N/A,TRUE,"general"}</definedName>
    <definedName name="dsadfp" hidden="1">{"TAB1",#N/A,TRUE,"GENERAL";"TAB2",#N/A,TRUE,"GENERAL";"TAB3",#N/A,TRUE,"GENERAL";"TAB4",#N/A,TRUE,"GENERAL";"TAB5",#N/A,TRUE,"GENERAL"}</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trhj" hidden="1">{"via1",#N/A,TRUE,"general";"via2",#N/A,TRUE,"general";"via3",#N/A,TRUE,"general"}</definedName>
    <definedName name="DWPRICE" hidden="1">#REF!</definedName>
    <definedName name="dxfgg" hidden="1">{"via1",#N/A,TRUE,"general";"via2",#N/A,TRUE,"general";"via3",#N/A,TRUE,"general"}</definedName>
    <definedName name="e3e33" hidden="1">{"via1",#N/A,TRUE,"general";"via2",#N/A,TRUE,"general";"via3",#N/A,TRUE,"general"}</definedName>
    <definedName name="EDEDWSWQA" hidden="1">{"TAB1",#N/A,TRUE,"GENERAL";"TAB2",#N/A,TRUE,"GENERAL";"TAB3",#N/A,TRUE,"GENERAL";"TAB4",#N/A,TRUE,"GENERAL";"TAB5",#N/A,TRUE,"GENERAL"}</definedName>
    <definedName name="edgfhmn" hidden="1">{"via1",#N/A,TRUE,"general";"via2",#N/A,TRUE,"general";"via3",#N/A,TRUE,"general"}</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qw" hidden="1">{"via1",#N/A,TRUE,"general";"via2",#N/A,TRUE,"general";"via3",#N/A,TRUE,"general"}</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o">#N/A</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STRUCTURA" hidden="1">{#N/A,#N/A,TRUE,"INGENIERIA";#N/A,#N/A,TRUE,"COMPRAS";#N/A,#N/A,TRUE,"DIRECCION";#N/A,#N/A,TRUE,"RESUMEN"}</definedName>
    <definedName name="etertgg" hidden="1">{"via1",#N/A,TRUE,"general";"via2",#N/A,TRUE,"general";"via3",#N/A,TRUE,"general"}</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Excel_BuiltIn_Print_Area_1">#REF!</definedName>
    <definedName name="Excel_BuiltIn_Print_Area_7">#REF!</definedName>
    <definedName name="Excel_BuiltIn_Print_Titles_1">#REF!</definedName>
    <definedName name="fda" hidden="1">{"TAB1",#N/A,TRUE,"GENERAL";"TAB2",#N/A,TRUE,"GENERAL";"TAB3",#N/A,TRUE,"GENERAL";"TAB4",#N/A,TRUE,"GENERAL";"TAB5",#N/A,TRUE,"GENERAL"}</definedName>
    <definedName name="fdbjp" hidden="1">{"TAB1",#N/A,TRUE,"GENERAL";"TAB2",#N/A,TRUE,"GENERAL";"TAB3",#N/A,TRUE,"GENERAL";"TAB4",#N/A,TRUE,"GENERAL";"TAB5",#N/A,TRUE,"GENERAL"}</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erfer" hidden="1">{"via1",#N/A,TRUE,"general";"via2",#N/A,TRUE,"general";"via3",#N/A,TRUE,"general"}</definedName>
    <definedName name="fff" hidden="1">{"via1",#N/A,TRUE,"general";"via2",#N/A,TRUE,"general";"via3",#N/A,TRUE,"general"}</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 hidden="1">{#N/A,#N/A,TRUE,"1842CWN0"}</definedName>
    <definedName name="fhgh" hidden="1">{"via1",#N/A,TRUE,"general";"via2",#N/A,TRUE,"general";"via3",#N/A,TRUE,"general"}</definedName>
    <definedName name="fhpltyunh" hidden="1">{"via1",#N/A,TRUE,"general";"via2",#N/A,TRUE,"general";"via3",#N/A,TRUE,"general"}</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wff" hidden="1">{"via1",#N/A,TRUE,"general";"via2",#N/A,TRUE,"general";"via3",#N/A,TRUE,"general"}</definedName>
    <definedName name="fwwe" hidden="1">{"via1",#N/A,TRUE,"general";"via2",#N/A,TRUE,"general";"via3",#N/A,TRUE,"general"}</definedName>
    <definedName name="gbbfghghj" hidden="1">{"TAB1",#N/A,TRUE,"GENERAL";"TAB2",#N/A,TRUE,"GENERAL";"TAB3",#N/A,TRUE,"GENERAL";"TAB4",#N/A,TRUE,"GENERAL";"TAB5",#N/A,TRUE,"GENERAL"}</definedName>
    <definedName name="gdt" hidden="1">{"TAB1",#N/A,TRUE,"GENERAL";"TAB2",#N/A,TRUE,"GENERAL";"TAB3",#N/A,TRUE,"GENERAL";"TAB4",#N/A,TRUE,"GENERAL";"TAB5",#N/A,TRUE,"GENERAL"}</definedName>
    <definedName name="geg" hidden="1">{"via1",#N/A,TRUE,"general";"via2",#N/A,TRUE,"general";"via3",#N/A,TRUE,"general"}</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utyj6" hidden="1">{"via1",#N/A,TRUE,"general";"via2",#N/A,TRUE,"general";"via3",#N/A,TRUE,"general"}</definedName>
    <definedName name="gg" hidden="1">{"TAB1",#N/A,TRUE,"GENERAL";"TAB2",#N/A,TRUE,"GENERAL";"TAB3",#N/A,TRUE,"GENERAL";"TAB4",#N/A,TRUE,"GENERAL";"TAB5",#N/A,TRUE,"GENERAL"}</definedName>
    <definedName name="ggdr" hidden="1">{"via1",#N/A,TRUE,"general";"via2",#N/A,TRUE,"general";"via3",#N/A,TRUE,"general"}</definedName>
    <definedName name="ggerg" hidden="1">{"TAB1",#N/A,TRUE,"GENERAL";"TAB2",#N/A,TRUE,"GENERAL";"TAB3",#N/A,TRUE,"GENERAL";"TAB4",#N/A,TRUE,"GENERAL";"TAB5",#N/A,TRUE,"GENERAL"}</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g" hidden="1">{"via1",#N/A,TRUE,"general";"via2",#N/A,TRUE,"general";"via3",#N/A,TRUE,"general"}</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JHVCB" hidden="1">{"TAB1",#N/A,TRUE,"GENERAL";"TAB2",#N/A,TRUE,"GENERAL";"TAB3",#N/A,TRUE,"GENERAL";"TAB4",#N/A,TRUE,"GENERAL";"TAB5",#N/A,TRUE,"GENERAL"}</definedName>
    <definedName name="gk" hidden="1">{"via1",#N/A,TRUE,"general";"via2",#N/A,TRUE,"general";"via3",#N/A,TRUE,"general"}</definedName>
    <definedName name="GRAF1ANO" hidden="1">{"via1",#N/A,TRUE,"general";"via2",#N/A,TRUE,"general";"via3",#N/A,TRUE,"general"}</definedName>
    <definedName name="GRAF1AÑO" hidden="1">{"TAB1",#N/A,TRUE,"GENERAL";"TAB2",#N/A,TRUE,"GENERAL";"TAB3",#N/A,TRUE,"GENERAL";"TAB4",#N/A,TRUE,"GENERAL";"TAB5",#N/A,TRUE,"GENERAL"}</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tyerh" hidden="1">{"TAB1",#N/A,TRUE,"GENERAL";"TAB2",#N/A,TRUE,"GENERAL";"TAB3",#N/A,TRUE,"GENERAL";"TAB4",#N/A,TRUE,"GENERAL";"TAB5",#N/A,TRUE,"GENERAL"}</definedName>
    <definedName name="GSDG" hidden="1">{"TAB1",#N/A,TRUE,"GENERAL";"TAB2",#N/A,TRUE,"GENERAL";"TAB3",#N/A,TRUE,"GENERAL";"TAB4",#N/A,TRUE,"GENERAL";"TAB5",#N/A,TRUE,"GENERAL"}</definedName>
    <definedName name="gsfsf" hidden="1">{"via1",#N/A,TRUE,"general";"via2",#N/A,TRUE,"general";"via3",#N/A,TRUE,"general"}</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h">[2]perfil!$AG$10:$AG$111</definedName>
    <definedName name="h9h" hidden="1">{"via1",#N/A,TRUE,"general";"via2",#N/A,TRUE,"general";"via3",#N/A,TRUE,"general"}</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n" hidden="1">{"TAB1",#N/A,TRUE,"GENERAL";"TAB2",#N/A,TRUE,"GENERAL";"TAB3",#N/A,TRUE,"GENERAL";"TAB4",#N/A,TRUE,"GENERAL";"TAB5",#N/A,TRUE,"GENERAL"}</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thtrh" hidden="1">{"TAB1",#N/A,TRUE,"GENERAL";"TAB2",#N/A,TRUE,"GENERAL";"TAB3",#N/A,TRUE,"GENERAL";"TAB4",#N/A,TRUE,"GENERAL";"TAB5",#N/A,TRUE,"GENERAL"}</definedName>
    <definedName name="hsfg" hidden="1">{"via1",#N/A,TRUE,"general";"via2",#N/A,TRUE,"general";"via3",#N/A,TRUE,"general"}</definedName>
    <definedName name="hthdrf" hidden="1">{"TAB1",#N/A,TRUE,"GENERAL";"TAB2",#N/A,TRUE,"GENERAL";"TAB3",#N/A,TRUE,"GENERAL";"TAB4",#N/A,TRUE,"GENERAL";"TAB5",#N/A,TRUE,"GENERAL"}</definedName>
    <definedName name="htryrt7" hidden="1">{"via1",#N/A,TRUE,"general";"via2",#N/A,TRUE,"general";"via3",#N/A,TRUE,"general"}</definedName>
    <definedName name="hugo">#REF!</definedName>
    <definedName name="HWHP" localSheetId="1">#N/A</definedName>
    <definedName name="HWHP">#REF!</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8i" hidden="1">{"TAB1",#N/A,TRUE,"GENERAL";"TAB2",#N/A,TRUE,"GENERAL";"TAB3",#N/A,TRUE,"GENERAL";"TAB4",#N/A,TRUE,"GENERAL";"TAB5",#N/A,TRUE,"GENERAL"}</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NTDE" localSheetId="1">#N/A</definedName>
    <definedName name="INTDE">#REF!</definedName>
    <definedName name="INTSE" localSheetId="1">#N/A</definedName>
    <definedName name="INTSE">#REF!</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yuiuyi" hidden="1">{"via1",#N/A,TRUE,"general";"via2",#N/A,TRUE,"general";"via3",#N/A,TRUE,"general"}</definedName>
    <definedName name="j" hidden="1">{"TAB1",#N/A,TRUE,"GENERAL";"TAB2",#N/A,TRUE,"GENERAL";"TAB3",#N/A,TRUE,"GENERAL";"TAB4",#N/A,TRUE,"GENERAL";"TAB5",#N/A,TRUE,"GENERAL"}</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fq" hidden="1">{"via1",#N/A,TRUE,"general";"via2",#N/A,TRUE,"general";"via3",#N/A,TRUE,"general"}</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uuhb" hidden="1">{"TAB1",#N/A,TRUE,"GENERAL";"TAB2",#N/A,TRUE,"GENERAL";"TAB3",#N/A,TRUE,"GENERAL";"TAB4",#N/A,TRUE,"GENERAL";"TAB5",#N/A,TRUE,"GENERAL"}</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DL" hidden="1">{#N/A,#N/A,TRUE,"1842CWN0"}</definedName>
    <definedName name="kevin">#REF!</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hkd" hidden="1">{"via1",#N/A,TRUE,"general";"via2",#N/A,TRUE,"general";"via3",#N/A,TRUE,"general"}</definedName>
    <definedName name="kjk" hidden="1">{"via1",#N/A,TRUE,"general";"via2",#N/A,TRUE,"general";"via3",#N/A,TRUE,"general"}</definedName>
    <definedName name="kjtrkjr" hidden="1">{"via1",#N/A,TRUE,"general";"via2",#N/A,TRUE,"general";"via3",#N/A,TRUE,"general"}</definedName>
    <definedName name="kkkki" hidden="1">{"via1",#N/A,TRUE,"general";"via2",#N/A,TRUE,"general";"via3",#N/A,TRUE,"general"}</definedName>
    <definedName name="kkkkkki" hidden="1">{"TAB1",#N/A,TRUE,"GENERAL";"TAB2",#N/A,TRUE,"GENERAL";"TAB3",#N/A,TRUE,"GENERAL";"TAB4",#N/A,TRUE,"GENERAL";"TAB5",#N/A,TRUE,"GENERAL"}</definedName>
    <definedName name="krtrk" hidden="1">{"via1",#N/A,TRUE,"general";"via2",#N/A,TRUE,"general";"via3",#N/A,TRUE,"general"}</definedName>
    <definedName name="kyr" hidden="1">{"TAB1",#N/A,TRUE,"GENERAL";"TAB2",#N/A,TRUE,"GENERAL";"TAB3",#N/A,TRUE,"GENERAL";"TAB4",#N/A,TRUE,"GENERAL";"TAB5",#N/A,TRUE,"GENERAL"}</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lllh" hidden="1">{"via1",#N/A,TRUE,"general";"via2",#N/A,TRUE,"general";"via3",#N/A,TRUE,"general"}</definedName>
    <definedName name="lllllllo" hidden="1">{"via1",#N/A,TRUE,"general";"via2",#N/A,TRUE,"general";"via3",#N/A,TRUE,"general"}</definedName>
    <definedName name="lol">#N/A</definedName>
    <definedName name="lolol" hidden="1">{"TAB1",#N/A,TRUE,"GENERAL";"TAB2",#N/A,TRUE,"GENERAL";"TAB3",#N/A,TRUE,"GENERAL";"TAB4",#N/A,TRUE,"GENERAL";"TAB5",#N/A,TRUE,"GENERAL"}</definedName>
    <definedName name="lplpl" hidden="1">{"via1",#N/A,TRUE,"general";"via2",#N/A,TRUE,"general";"via3",#N/A,TRUE,"general"}</definedName>
    <definedName name="mafdsf" hidden="1">{"via1",#N/A,TRUE,"general";"via2",#N/A,TRUE,"general";"via3",#N/A,TRUE,"general"}</definedName>
    <definedName name="magali">#REF!</definedName>
    <definedName name="mao" hidden="1">{"TAB1",#N/A,TRUE,"GENERAL";"TAB2",#N/A,TRUE,"GENERAL";"TAB3",#N/A,TRUE,"GENERAL";"TAB4",#N/A,TRUE,"GENERAL";"TAB5",#N/A,TRUE,"GENERAL"}</definedName>
    <definedName name="maow" hidden="1">{"via1",#N/A,TRUE,"general";"via2",#N/A,TRUE,"general";"via3",#N/A,TRUE,"general"}</definedName>
    <definedName name="masor" hidden="1">{"via1",#N/A,TRUE,"general";"via2",#N/A,TRUE,"general";"via3",#N/A,TRUE,"general"}</definedName>
    <definedName name="mdd" hidden="1">{"via1",#N/A,TRUE,"general";"via2",#N/A,TRUE,"general";"via3",#N/A,TRUE,"general"}</definedName>
    <definedName name="meg" hidden="1">{"TAB1",#N/A,TRUE,"GENERAL";"TAB2",#N/A,TRUE,"GENERAL";"TAB3",#N/A,TRUE,"GENERAL";"TAB4",#N/A,TRUE,"GENERAL";"TAB5",#N/A,TRUE,"GENERAL"}</definedName>
    <definedName name="met" hidden="1">{#N/A,#N/A,TRUE,"1842CWN0"}</definedName>
    <definedName name="metal" hidden="1">{#N/A,#N/A,TRUE,"1842CWN0"}</definedName>
    <definedName name="mfgjrdt" hidden="1">{"TAB1",#N/A,TRUE,"GENERAL";"TAB2",#N/A,TRUE,"GENERAL";"TAB3",#N/A,TRUE,"GENERAL";"TAB4",#N/A,TRUE,"GENERAL";"TAB5",#N/A,TRUE,"GENERAL"}</definedName>
    <definedName name="mghm" hidden="1">{"via1",#N/A,TRUE,"general";"via2",#N/A,TRUE,"general";"via3",#N/A,TRUE,"general"}</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n" hidden="1">{"via1",#N/A,TRUE,"general";"via2",#N/A,TRUE,"general";"via3",#N/A,TRUE,"general"}</definedName>
    <definedName name="nbvnv" hidden="1">{"via1",#N/A,TRUE,"general";"via2",#N/A,TRUE,"general";"via3",#N/A,TRUE,"general"}</definedName>
    <definedName name="NDHS" hidden="1">{"TAB1",#N/A,TRUE,"GENERAL";"TAB2",#N/A,TRUE,"GENERAL";"TAB3",#N/A,TRUE,"GENERAL";"TAB4",#N/A,TRUE,"GENERAL";"TAB5",#N/A,TRUE,"GENERAL"}</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dn" hidden="1">{"TAB1",#N/A,TRUE,"GENERAL";"TAB2",#N/A,TRUE,"GENERAL";"TAB3",#N/A,TRUE,"GENERAL";"TAB4",#N/A,TRUE,"GENERAL";"TAB5",#N/A,TRUE,"GENERAL"}</definedName>
    <definedName name="ngfh" hidden="1">{"via1",#N/A,TRUE,"general";"via2",#N/A,TRUE,"general";"via3",#N/A,TRUE,"general"}</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mmmm" hidden="1">{"via1",#N/A,TRUE,"general";"via2",#N/A,TRUE,"general";"via3",#N/A,TRUE,"general"}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xn" hidden="1">{"via1",#N/A,TRUE,"general";"via2",#N/A,TRUE,"general";"via3",#N/A,TRUE,"general"}</definedName>
    <definedName name="ñpñpñ" hidden="1">{"via1",#N/A,TRUE,"general";"via2",#N/A,TRUE,"general";"via3",#N/A,TRUE,"general"}</definedName>
    <definedName name="o9o9" hidden="1">{"via1",#N/A,TRUE,"general";"via2",#N/A,TRUE,"general";"via3",#N/A,TRUE,"general"}</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p0p0" hidden="1">{"via1",#N/A,TRUE,"general";"via2",#N/A,TRUE,"general";"via3",#N/A,TRUE,"general"}</definedName>
    <definedName name="PKHK" hidden="1">{"TAB1",#N/A,TRUE,"GENERAL";"TAB2",#N/A,TRUE,"GENERAL";"TAB3",#N/A,TRUE,"GENERAL";"TAB4",#N/A,TRUE,"GENERAL";"TAB5",#N/A,TRUE,"GENERAL"}</definedName>
    <definedName name="pkj" hidden="1">{"TAB1",#N/A,TRUE,"GENERAL";"TAB2",#N/A,TRUE,"GENERAL";"TAB3",#N/A,TRUE,"GENERAL";"TAB4",#N/A,TRUE,"GENERAL";"TAB5",#N/A,TRUE,"GENERAL"}</definedName>
    <definedName name="PLAD" hidden="1">{"TAB1",#N/A,TRUE,"GENERAL";"TAB2",#N/A,TRUE,"GENERAL";"TAB3",#N/A,TRUE,"GENERAL";"TAB4",#N/A,TRUE,"GENERAL";"TAB5",#N/A,TRUE,"GENERAL"}</definedName>
    <definedName name="PLPLUNN" hidden="1">{"TAB1",#N/A,TRUE,"GENERAL";"TAB2",#N/A,TRUE,"GENERAL";"TAB3",#N/A,TRUE,"GENERAL";"TAB4",#N/A,TRUE,"GENERAL";"TAB5",#N/A,TRUE,"GENERAL"}</definedName>
    <definedName name="PLUVIAL">#REF!</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vds" hidden="1">{"TAB1",#N/A,TRUE,"GENERAL";"TAB2",#N/A,TRUE,"GENERAL";"TAB3",#N/A,TRUE,"GENERAL";"TAB4",#N/A,TRUE,"GENERAL";"TAB5",#N/A,TRUE,"GENERAL"}</definedName>
    <definedName name="pouig" hidden="1">{"via1",#N/A,TRUE,"general";"via2",#N/A,TRUE,"general";"via3",#N/A,TRUE,"general"}</definedName>
    <definedName name="ppppp9" hidden="1">{"via1",#N/A,TRUE,"general";"via2",#N/A,TRUE,"general";"via3",#N/A,TRUE,"general"}</definedName>
    <definedName name="pppppd" hidden="1">{"TAB1",#N/A,TRUE,"GENERAL";"TAB2",#N/A,TRUE,"GENERAL";"TAB3",#N/A,TRUE,"GENERAL";"TAB4",#N/A,TRUE,"GENERAL";"TAB5",#N/A,TRUE,"GENERAL"}</definedName>
    <definedName name="pqroj" hidden="1">{"via1",#N/A,TRUE,"general";"via2",#N/A,TRUE,"general";"via3",#N/A,TRUE,"general"}</definedName>
    <definedName name="PRIMER" hidden="1">{"via1",#N/A,TRUE,"general";"via2",#N/A,TRUE,"general";"via3",#N/A,TRUE,"general"}</definedName>
    <definedName name="PRIMET" hidden="1">{"TAB1",#N/A,TRUE,"GENERAL";"TAB2",#N/A,TRUE,"GENERAL";"TAB3",#N/A,TRUE,"GENERAL";"TAB4",#N/A,TRUE,"GENERAL";"TAB5",#N/A,TRUE,"GENERAL"}</definedName>
    <definedName name="PROVISIONALES" hidden="1">#REF!</definedName>
    <definedName name="ptope" hidden="1">{"TAB1",#N/A,TRUE,"GENERAL";"TAB2",#N/A,TRUE,"GENERAL";"TAB3",#N/A,TRUE,"GENERAL";"TAB4",#N/A,TRUE,"GENERAL";"TAB5",#N/A,TRUE,"GENERAL"}</definedName>
    <definedName name="ptopes" hidden="1">{"via1",#N/A,TRUE,"general";"via2",#N/A,TRUE,"general";"via3",#N/A,TRUE,"general"}</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qqqqw" hidden="1">{"via1",#N/A,TRUE,"general";"via2",#N/A,TRUE,"general";"via3",#N/A,TRUE,"general"}</definedName>
    <definedName name="qw" hidden="1">{"via1",#N/A,TRUE,"general";"via2",#N/A,TRUE,"general";"via3",#N/A,TRUE,"general"}</definedName>
    <definedName name="qwdas2" hidden="1">{"via1",#N/A,TRUE,"general";"via2",#N/A,TRUE,"general";"via3",#N/A,TRUE,"general"}</definedName>
    <definedName name="qweqe" hidden="1">{"TAB1",#N/A,TRUE,"GENERAL";"TAB2",#N/A,TRUE,"GENERAL";"TAB3",#N/A,TRUE,"GENERAL";"TAB4",#N/A,TRUE,"GENERAL";"TAB5",#N/A,TRUE,"GENERAL"}</definedName>
    <definedName name="qwqwqwj" hidden="1">{"TAB1",#N/A,TRUE,"GENERAL";"TAB2",#N/A,TRUE,"GENERAL";"TAB3",#N/A,TRUE,"GENERAL";"TAB4",#N/A,TRUE,"GENERAL";"TAB5",#N/A,TRUE,"GENERAL"}</definedName>
    <definedName name="ramos">#REF!</definedName>
    <definedName name="rege" hidden="1">{"TAB1",#N/A,TRUE,"GENERAL";"TAB2",#N/A,TRUE,"GENERAL";"TAB3",#N/A,TRUE,"GENERAL";"TAB4",#N/A,TRUE,"GENERAL";"TAB5",#N/A,TRUE,"GENERAL"}</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JHE" hidden="1">{"via1",#N/A,TRUE,"general";"via2",#N/A,TRUE,"general";"via3",#N/A,TRUE,"general"}</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f" hidden="1">{"via1",#N/A,TRUE,"general";"via2",#N/A,TRUE,"general";"via3",#N/A,TRUE,"general"}</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rr" hidden="1">{"via1",#N/A,TRUE,"general";"via2",#N/A,TRUE,"general";"via3",#N/A,TRUE,"general"}</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dgsd5" hidden="1">{"TAB1",#N/A,TRUE,"GENERAL";"TAB2",#N/A,TRUE,"GENERAL";"TAB3",#N/A,TRUE,"GENERAL";"TAB4",#N/A,TRUE,"GENERAL";"TAB5",#N/A,TRUE,"GENERAL"}</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aa" hidden="1">{"via1",#N/A,TRUE,"general";"via2",#N/A,TRUE,"general";"via3",#N/A,TRUE,"general"}</definedName>
    <definedName name="saavedra">#REF!</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bgfbgdr" hidden="1">{"via1",#N/A,TRUE,"general";"via2",#N/A,TRUE,"general";"via3",#N/A,TRUE,"general"}</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FA" hidden="1">{#N/A,#N/A,TRUE,"1842CWN0"}</definedName>
    <definedName name="SDFCE" hidden="1">{"TAB1",#N/A,TRUE,"GENERAL";"TAB2",#N/A,TRUE,"GENERAL";"TAB3",#N/A,TRUE,"GENERAL";"TAB4",#N/A,TRUE,"GENERAL";"TAB5",#N/A,TRUE,"GENERAL"}</definedName>
    <definedName name="sdfd" hidden="1">{"via1",#N/A,TRUE,"general";"via2",#N/A,TRUE,"general";"via3",#N/A,TRUE,"general"}</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E" localSheetId="1">#N/A</definedName>
    <definedName name="SE">#REF!</definedName>
    <definedName name="setrj" hidden="1">{"via1",#N/A,TRUE,"general";"via2",#N/A,TRUE,"general";"via3",#N/A,TRUE,"general"}</definedName>
    <definedName name="sett" hidden="1">{"via1",#N/A,TRUE,"general";"via2",#N/A,TRUE,"general";"via3",#N/A,TRUE,"general"}</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rwrwr" hidden="1">{"TAB1",#N/A,TRUE,"GENERAL";"TAB2",#N/A,TRUE,"GENERAL";"TAB3",#N/A,TRUE,"GENERAL";"TAB4",#N/A,TRUE,"GENERAL";"TAB5",#N/A,TRUE,"GENERAL"}</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eve">#REF!</definedName>
    <definedName name="stt" hidden="1">{"via1",#N/A,TRUE,"general";"via2",#N/A,TRUE,"general";"via3",#N/A,TRUE,"general"}</definedName>
    <definedName name="SUBGEN">[3]LISTAS!#REF!</definedName>
    <definedName name="swsw" hidden="1">{"via1",#N/A,TRUE,"general";"via2",#N/A,TRUE,"general";"via3",#N/A,TRUE,"general"}</definedName>
    <definedName name="swsw3" hidden="1">{"TAB1",#N/A,TRUE,"GENERAL";"TAB2",#N/A,TRUE,"GENERAL";"TAB3",#N/A,TRUE,"GENERAL";"TAB4",#N/A,TRUE,"GENERAL";"TAB5",#N/A,TRUE,"GENERAL"}</definedName>
    <definedName name="t5t5" hidden="1">{"TAB1",#N/A,TRUE,"GENERAL";"TAB2",#N/A,TRUE,"GENERAL";"TAB3",#N/A,TRUE,"GENERAL";"TAB4",#N/A,TRUE,"GENERAL";"TAB5",#N/A,TRUE,"GENERAL"}</definedName>
    <definedName name="tdy" hidden="1">{"TAB1",#N/A,TRUE,"GENERAL";"TAB2",#N/A,TRUE,"GENERAL";"TAB3",#N/A,TRUE,"GENERAL";"TAB4",#N/A,TRUE,"GENERAL";"TAB5",#N/A,TRUE,"GENERAL"}</definedName>
    <definedName name="Tere">#REF!</definedName>
    <definedName name="TERESA">#REF!</definedName>
    <definedName name="tewst" hidden="1">{"TAB1",#N/A,TRUE,"GENERAL";"TAB2",#N/A,TRUE,"GENERAL";"TAB3",#N/A,TRUE,"GENERAL";"TAB4",#N/A,TRUE,"GENERAL";"TAB5",#N/A,TRUE,"GENERAL"}</definedName>
    <definedName name="teytrh" hidden="1">{"via1",#N/A,TRUE,"general";"via2",#N/A,TRUE,"general";"via3",#N/A,TRUE,"general"}</definedName>
    <definedName name="thdh" hidden="1">{"TAB1",#N/A,TRUE,"GENERAL";"TAB2",#N/A,TRUE,"GENERAL";"TAB3",#N/A,TRUE,"GENERAL";"TAB4",#N/A,TRUE,"GENERAL";"TAB5",#N/A,TRUE,"GENERAL"}</definedName>
    <definedName name="thtj" hidden="1">{"via1",#N/A,TRUE,"general";"via2",#N/A,TRUE,"general";"via3",#N/A,TRUE,"general"}</definedName>
    <definedName name="_xlnm.Print_Titles" localSheetId="1">'ALCAN '!$G:$H,'ALCAN '!$1:$8</definedName>
    <definedName name="_xlnm.Print_Titles" localSheetId="0">'Cantidades '!$1:$7</definedName>
    <definedName name="tortas" hidden="1">{"TAB1",#N/A,TRUE,"GENERAL";"TAB2",#N/A,TRUE,"GENERAL";"TAB3",#N/A,TRUE,"GENERAL";"TAB4",#N/A,TRUE,"GENERAL";"TAB5",#N/A,TRUE,"GENERAL"}</definedName>
    <definedName name="tortas2" hidden="1">{"via1",#N/A,TRUE,"general";"via2",#N/A,TRUE,"general";"via3",#N/A,TRUE,"general"}</definedName>
    <definedName name="tr" hidden="1">{"TAB1",#N/A,TRUE,"GENERAL";"TAB2",#N/A,TRUE,"GENERAL";"TAB3",#N/A,TRUE,"GENERAL";"TAB4",#N/A,TRUE,"GENERAL";"TAB5",#N/A,TRUE,"GENERAL"}</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jfgjh" hidden="1">{"via1",#N/A,TRUE,"general";"via2",#N/A,TRUE,"general";"via3",#N/A,TRUE,"general"}</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 hidden="1">{"via1",#N/A,TRUE,"general";"via2",#N/A,TRUE,"general";"via3",#N/A,TRUE,"general"}</definedName>
    <definedName name="ttrff" hidden="1">{"via1",#N/A,TRUE,"general";"via2",#N/A,TRUE,"general";"via3",#N/A,TRUE,"general"}</definedName>
    <definedName name="ttt" hidden="1">{"TAB1",#N/A,TRUE,"GENERAL";"TAB2",#N/A,TRUE,"GENERAL";"TAB3",#N/A,TRUE,"GENERAL";"TAB4",#N/A,TRUE,"GENERAL";"TAB5",#N/A,TRUE,"GENERAL"}</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 hidden="1">{"via1",#N/A,TRUE,"general";"via2",#N/A,TRUE,"general";"via3",#N/A,TRUE,"general"}</definedName>
    <definedName name="tur" hidden="1">{"TAB1",#N/A,TRUE,"GENERAL";"TAB2",#N/A,TRUE,"GENERAL";"TAB3",#N/A,TRUE,"GENERAL";"TAB4",#N/A,TRUE,"GENERAL";"TAB5",#N/A,TRUE,"GENERAL"}</definedName>
    <definedName name="turu" hidden="1">{"TAB1",#N/A,TRUE,"GENERAL";"TAB2",#N/A,TRUE,"GENERAL";"TAB3",#N/A,TRUE,"GENERAL";"TAB4",#N/A,TRUE,"GENERAL";"TAB5",#N/A,TRUE,"GENERAL"}</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3u" hidden="1">{"TAB1",#N/A,TRUE,"GENERAL";"TAB2",#N/A,TRUE,"GENERAL";"TAB3",#N/A,TRUE,"GENERAL";"TAB4",#N/A,TRUE,"GENERAL";"TAB5",#N/A,TRUE,"GENERAL"}</definedName>
    <definedName name="u7u7" hidden="1">{"TAB1",#N/A,TRUE,"GENERAL";"TAB2",#N/A,TRUE,"GENERAL";"TAB3",#N/A,TRUE,"GENERAL";"TAB4",#N/A,TRUE,"GENERAL";"TAB5",#N/A,TRUE,"GENERAL"}</definedName>
    <definedName name="UI" hidden="1">{"via1",#N/A,TRUE,"general";"via2",#N/A,TRUE,"general";"via3",#N/A,TRUE,"general"}</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OUIV" hidden="1">{"TAB1",#N/A,TRUE,"GENERAL";"TAB2",#N/A,TRUE,"GENERAL";"TAB3",#N/A,TRUE,"GENERAL";"TAB4",#N/A,TRUE,"GENERAL";"TAB5",#N/A,TRUE,"GENERAL"}</definedName>
    <definedName name="uryur" hidden="1">{"TAB1",#N/A,TRUE,"GENERAL";"TAB2",#N/A,TRUE,"GENERAL";"TAB3",#N/A,TRUE,"GENERAL";"TAB4",#N/A,TRUE,"GENERAL";"TAB5",#N/A,TRUE,"GENERAL"}</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 hidden="1">{"TAB1",#N/A,TRUE,"GENERAL";"TAB2",#N/A,TRUE,"GENERAL";"TAB3",#N/A,TRUE,"GENERAL";"TAB4",#N/A,TRUE,"GENERAL";"TAB5",#N/A,TRUE,"GENERAL"}</definedName>
    <definedName name="V.">#REF!</definedName>
    <definedName name="vale">#REF!</definedName>
    <definedName name="Valoracion">#REF!</definedName>
    <definedName name="VALORACIÓN">#REF!</definedName>
    <definedName name="Valoracionn">#REF!</definedName>
    <definedName name="vbvbvbvb" hidden="1">{"TAB1",#N/A,TRUE,"GENERAL";"TAB2",#N/A,TRUE,"GENERAL";"TAB3",#N/A,TRUE,"GENERAL";"TAB4",#N/A,TRUE,"GENERAL";"TAB5",#N/A,TRUE,"GENERAL"}</definedName>
    <definedName name="vdfvuio" hidden="1">{"via1",#N/A,TRUE,"general";"via2",#N/A,TRUE,"general";"via3",#N/A,TRUE,"general"}</definedName>
    <definedName name="vdsvnj" hidden="1">{"via1",#N/A,TRUE,"general";"via2",#N/A,TRUE,"general";"via3",#N/A,TRUE,"general"}</definedName>
    <definedName name="vfbgnhyt" hidden="1">{"via1",#N/A,TRUE,"general";"via2",#N/A,TRUE,"general";"via3",#N/A,TRUE,"general"}</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sdfj" hidden="1">{"via1",#N/A,TRUE,"general";"via2",#N/A,TRUE,"general";"via3",#N/A,TRUE,"general"}</definedName>
    <definedName name="vt" hidden="1">{"via1",#N/A,TRUE,"general";"via2",#N/A,TRUE,"general";"via3",#N/A,TRUE,"general"}</definedName>
    <definedName name="vvcxv" hidden="1">{"TAB1",#N/A,TRUE,"GENERAL";"TAB2",#N/A,TRUE,"GENERAL";"TAB3",#N/A,TRUE,"GENERAL";"TAB4",#N/A,TRUE,"GENERAL";"TAB5",#N/A,TRUE,"GENERAL"}</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2w2w" hidden="1">{"via1",#N/A,TRUE,"general";"via2",#N/A,TRUE,"general";"via3",#N/A,TRUE,"general"}</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QEEWQ" hidden="1">{"TAB1",#N/A,TRUE,"GENERAL";"TAB2",#N/A,TRUE,"GENERAL";"TAB3",#N/A,TRUE,"GENERAL";"TAB4",#N/A,TRUE,"GENERAL";"TAB5",#N/A,TRUE,"GENERAL"}</definedName>
    <definedName name="wrn.civil._.works." hidden="1">{#N/A,#N/A,TRUE,"1842CWN0"}</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hidden="1">{"TAB1",#N/A,TRUE,"GENERAL";"TAB2",#N/A,TRUE,"GENERAL";"TAB3",#N/A,TRUE,"GENERAL";"TAB4",#N/A,TRUE,"GENERAL";"TAB5",#N/A,TRUE,"GENERAL"}</definedName>
    <definedName name="wrn.GERENCIA." hidden="1">{#N/A,#N/A,TRUE,"INGENIERIA";#N/A,#N/A,TRUE,"COMPRAS";#N/A,#N/A,TRUE,"DIRECCION";#N/A,#N/A,TRUE,"RESUMEN"}</definedName>
    <definedName name="wrn.via." hidden="1">{"via1",#N/A,TRUE,"general";"via2",#N/A,TRUE,"general";"via3",#N/A,TRUE,"general"}</definedName>
    <definedName name="wsnhed" hidden="1">{"via1",#N/A,TRUE,"general";"via2",#N/A,TRUE,"general";"via3",#N/A,TRUE,"general"}</definedName>
    <definedName name="wswswsqa" hidden="1">{"via1",#N/A,TRUE,"general";"via2",#N/A,TRUE,"general";"via3",#N/A,TRUE,"general"}</definedName>
    <definedName name="wtt" hidden="1">{"TAB1",#N/A,TRUE,"GENERAL";"TAB2",#N/A,TRUE,"GENERAL";"TAB3",#N/A,TRUE,"GENERAL";"TAB4",#N/A,TRUE,"GENERAL";"TAB5",#N/A,TRUE,"GENERAL"}</definedName>
    <definedName name="wwded3" hidden="1">{"via1",#N/A,TRUE,"general";"via2",#N/A,TRUE,"general";"via3",#N/A,TRUE,"general"}</definedName>
    <definedName name="wwwwe" hidden="1">{"TAB1",#N/A,TRUE,"GENERAL";"TAB2",#N/A,TRUE,"GENERAL";"TAB3",#N/A,TRUE,"GENERAL";"TAB4",#N/A,TRUE,"GENERAL";"TAB5",#N/A,TRUE,"GENERAL"}</definedName>
    <definedName name="wyty" hidden="1">{"via1",#N/A,TRUE,"general";"via2",#N/A,TRUE,"general";"via3",#N/A,TRUE,"general"}</definedName>
    <definedName name="xcbvbs" hidden="1">{"TAB1",#N/A,TRUE,"GENERAL";"TAB2",#N/A,TRUE,"GENERAL";"TAB3",#N/A,TRUE,"GENERAL";"TAB4",#N/A,TRUE,"GENERAL";"TAB5",#N/A,TRUE,"GENERAL"}</definedName>
    <definedName name="XSW" hidden="1">{#N/A,#N/A,TRUE,"1842CWN0"}</definedName>
    <definedName name="xsxs" hidden="1">{"TAB1",#N/A,TRUE,"GENERAL";"TAB2",#N/A,TRUE,"GENERAL";"TAB3",#N/A,TRUE,"GENERAL";"TAB4",#N/A,TRUE,"GENERAL";"TAB5",#N/A,TRUE,"GENERAL"}</definedName>
    <definedName name="xxfg" hidden="1">{"via1",#N/A,TRUE,"general";"via2",#N/A,TRUE,"general";"via3",#N/A,TRUE,"general"}</definedName>
    <definedName name="XXXX" hidden="1">#REF!</definedName>
    <definedName name="xxxxxds" hidden="1">{"via1",#N/A,TRUE,"general";"via2",#N/A,TRUE,"general";"via3",#N/A,TRUE,"general"}</definedName>
    <definedName name="xxxxxxxxxx29" hidden="1">{"via1",#N/A,TRUE,"general";"via2",#N/A,TRUE,"general";"via3",#N/A,TRUE,"general"}</definedName>
    <definedName name="XZS" hidden="1">#REF!</definedName>
    <definedName name="XZXZV" hidden="1">{"via1",#N/A,TRUE,"general";"via2",#N/A,TRUE,"general";"via3",#N/A,TRUE,"general"}</definedName>
    <definedName name="y6y6" hidden="1">{"via1",#N/A,TRUE,"general";"via2",#N/A,TRUE,"general";"via3",#N/A,TRUE,"general"}</definedName>
    <definedName name="YCRIT" localSheetId="1">#N/A</definedName>
    <definedName name="YCRIT">#REF!</definedName>
    <definedName name="yery" hidden="1">{"via1",#N/A,TRUE,"general";"via2",#N/A,TRUE,"general";"via3",#N/A,TRUE,"general"}</definedName>
    <definedName name="yhy" hidden="1">{"TAB1",#N/A,TRUE,"GENERAL";"TAB2",#N/A,TRUE,"GENERAL";"TAB3",#N/A,TRUE,"GENERAL";"TAB4",#N/A,TRUE,"GENERAL";"TAB5",#N/A,TRUE,"GENERAL"}</definedName>
    <definedName name="yjyj" hidden="1">{"TAB1",#N/A,TRUE,"GENERAL";"TAB2",#N/A,TRUE,"GENERAL";"TAB3",#N/A,TRUE,"GENERAL";"TAB4",#N/A,TRUE,"GENERAL";"TAB5",#N/A,TRUE,"GENERAL"}</definedName>
    <definedName name="yrey" hidden="1">{"via1",#N/A,TRUE,"general";"via2",#N/A,TRUE,"general";"via3",#N/A,TRUE,"general"}</definedName>
    <definedName name="yry" hidden="1">{"via1",#N/A,TRUE,"general";"via2",#N/A,TRUE,"general";"via3",#N/A,TRUE,"general"}</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AQ" hidden="1">{#N/A,#N/A,TRUE,"INGENIERIA";#N/A,#N/A,TRUE,"COMPRAS";#N/A,#N/A,TRUE,"DIRECCION";#N/A,#N/A,TRUE,"RESUMEN"}</definedName>
    <definedName name="zdervr" hidden="1">{"via1",#N/A,TRUE,"general";"via2",#N/A,TRUE,"general";"via3",#N/A,TRUE,"general"}</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2" i="7" l="1"/>
  <c r="K62" i="7"/>
  <c r="J62" i="7"/>
  <c r="I62" i="7"/>
  <c r="H62" i="7"/>
  <c r="L61" i="7"/>
  <c r="K61" i="7"/>
  <c r="J61" i="7"/>
  <c r="I61" i="7"/>
  <c r="H61" i="7"/>
  <c r="G61" i="7"/>
  <c r="L60" i="7"/>
  <c r="K60" i="7"/>
  <c r="J60" i="7"/>
  <c r="I60" i="7"/>
  <c r="H60" i="7"/>
  <c r="G60" i="7"/>
  <c r="L59" i="7"/>
  <c r="K59" i="7"/>
  <c r="I59" i="7"/>
  <c r="H59" i="7"/>
  <c r="G59" i="7"/>
  <c r="L58" i="7"/>
  <c r="K58" i="7"/>
  <c r="J58" i="7"/>
  <c r="I58" i="7"/>
  <c r="H58" i="7"/>
  <c r="G58" i="7"/>
  <c r="L57" i="7"/>
  <c r="K57" i="7"/>
  <c r="I57" i="7"/>
  <c r="H57" i="7"/>
  <c r="G57" i="7"/>
  <c r="L56" i="7"/>
  <c r="K56" i="7"/>
  <c r="I56" i="7"/>
  <c r="H56" i="7"/>
  <c r="G56" i="7"/>
  <c r="L55" i="7"/>
  <c r="K55" i="7"/>
  <c r="I55" i="7"/>
  <c r="H55" i="7"/>
  <c r="G55" i="7"/>
  <c r="L54" i="7"/>
  <c r="K54" i="7"/>
  <c r="J54" i="7"/>
  <c r="I54" i="7"/>
  <c r="H54" i="7"/>
  <c r="G54" i="7"/>
  <c r="L53" i="7"/>
  <c r="K53" i="7"/>
  <c r="J53" i="7"/>
  <c r="I53" i="7"/>
  <c r="H53" i="7"/>
  <c r="G53" i="7"/>
  <c r="L52" i="7"/>
  <c r="K52" i="7"/>
  <c r="J52" i="7"/>
  <c r="I52" i="7"/>
  <c r="H52" i="7"/>
  <c r="G52" i="7"/>
  <c r="L51" i="7"/>
  <c r="K51" i="7"/>
  <c r="I51" i="7"/>
  <c r="H51" i="7"/>
  <c r="G51" i="7"/>
  <c r="L50" i="7"/>
  <c r="K50" i="7"/>
  <c r="I50" i="7"/>
  <c r="H50" i="7"/>
  <c r="G50" i="7"/>
  <c r="L49" i="7"/>
  <c r="K49" i="7"/>
  <c r="J49" i="7"/>
  <c r="I49" i="7"/>
  <c r="H49" i="7"/>
  <c r="G49" i="7"/>
  <c r="L48" i="7"/>
  <c r="K48" i="7"/>
  <c r="I48" i="7"/>
  <c r="H48" i="7"/>
  <c r="G48" i="7"/>
  <c r="L47" i="7"/>
  <c r="K47" i="7"/>
  <c r="I47" i="7"/>
  <c r="H47" i="7"/>
  <c r="G47" i="7"/>
  <c r="L46" i="7"/>
  <c r="K46" i="7"/>
  <c r="I46" i="7"/>
  <c r="H46" i="7"/>
  <c r="G46" i="7"/>
  <c r="L45" i="7"/>
  <c r="K45" i="7"/>
  <c r="I45" i="7"/>
  <c r="H45" i="7"/>
  <c r="G45" i="7"/>
  <c r="L44" i="7"/>
  <c r="K44" i="7"/>
  <c r="I44" i="7"/>
  <c r="H44" i="7"/>
  <c r="G44" i="7"/>
  <c r="L43" i="7"/>
  <c r="K43" i="7"/>
  <c r="I43" i="7"/>
  <c r="H43" i="7"/>
  <c r="G43" i="7"/>
  <c r="L42" i="7"/>
  <c r="K42" i="7"/>
  <c r="I42" i="7"/>
  <c r="H42" i="7"/>
  <c r="G42" i="7"/>
  <c r="G38" i="7"/>
  <c r="H38" i="7"/>
  <c r="I38" i="7"/>
  <c r="J38" i="7"/>
  <c r="K38" i="7"/>
  <c r="K37" i="7"/>
  <c r="J37" i="7"/>
  <c r="I37" i="7"/>
  <c r="H37" i="7"/>
  <c r="G37" i="7"/>
  <c r="K36" i="7"/>
  <c r="J36" i="7"/>
  <c r="I36" i="7"/>
  <c r="H36" i="7"/>
  <c r="G36" i="7"/>
  <c r="K35" i="7"/>
  <c r="I35" i="7"/>
  <c r="H35" i="7"/>
  <c r="G35" i="7"/>
  <c r="K34" i="7"/>
  <c r="J34" i="7"/>
  <c r="I34" i="7"/>
  <c r="H34" i="7"/>
  <c r="G34" i="7"/>
  <c r="K33" i="7"/>
  <c r="I33" i="7"/>
  <c r="H33" i="7"/>
  <c r="G33" i="7"/>
  <c r="K32" i="7"/>
  <c r="J32" i="7"/>
  <c r="I32" i="7"/>
  <c r="H32" i="7"/>
  <c r="G32" i="7"/>
  <c r="K31" i="7"/>
  <c r="J31" i="7"/>
  <c r="I31" i="7"/>
  <c r="H31" i="7"/>
  <c r="G31" i="7"/>
  <c r="K30" i="7"/>
  <c r="I30" i="7"/>
  <c r="H30" i="7"/>
  <c r="G30" i="7"/>
  <c r="K29" i="7"/>
  <c r="J29" i="7"/>
  <c r="I29" i="7"/>
  <c r="H29" i="7"/>
  <c r="G29" i="7"/>
  <c r="K28" i="7"/>
  <c r="I28" i="7"/>
  <c r="H28" i="7"/>
  <c r="G28" i="7"/>
  <c r="K27" i="7"/>
  <c r="I27" i="7"/>
  <c r="H27" i="7"/>
  <c r="G27" i="7"/>
  <c r="K26" i="7"/>
  <c r="I26" i="7"/>
  <c r="H26" i="7"/>
  <c r="G26" i="7"/>
  <c r="K25" i="7"/>
  <c r="J25" i="7"/>
  <c r="I25" i="7"/>
  <c r="H25" i="7"/>
  <c r="G25" i="7"/>
  <c r="K24" i="7"/>
  <c r="J24" i="7"/>
  <c r="I24" i="7"/>
  <c r="H24" i="7"/>
  <c r="G24" i="7"/>
  <c r="K23" i="7"/>
  <c r="J23" i="7"/>
  <c r="I23" i="7"/>
  <c r="H23" i="7"/>
  <c r="G23" i="7"/>
  <c r="K22" i="7"/>
  <c r="J22" i="7"/>
  <c r="I22" i="7"/>
  <c r="H22" i="7"/>
  <c r="G22" i="7"/>
  <c r="K21" i="7"/>
  <c r="I21" i="7"/>
  <c r="H21" i="7"/>
  <c r="G21" i="7"/>
  <c r="K20" i="7"/>
  <c r="J20" i="7"/>
  <c r="I20" i="7"/>
  <c r="H20" i="7"/>
  <c r="G20" i="7"/>
  <c r="K19" i="7"/>
  <c r="I19" i="7"/>
  <c r="H19" i="7"/>
  <c r="G19" i="7"/>
  <c r="K18" i="7"/>
  <c r="J18" i="7"/>
  <c r="I18" i="7"/>
  <c r="H18" i="7"/>
  <c r="G18" i="7"/>
  <c r="K17" i="7"/>
  <c r="I17" i="7"/>
  <c r="H17" i="7"/>
  <c r="G17" i="7"/>
  <c r="K16" i="7"/>
  <c r="I16" i="7"/>
  <c r="H16" i="7"/>
  <c r="G16" i="7"/>
  <c r="K15" i="7"/>
  <c r="I15" i="7"/>
  <c r="H15" i="7"/>
  <c r="G15" i="7"/>
  <c r="K14" i="7"/>
  <c r="I14" i="7"/>
  <c r="H14" i="7"/>
  <c r="G14" i="7"/>
  <c r="K13" i="7"/>
  <c r="I13" i="7"/>
  <c r="H13" i="7"/>
  <c r="G13" i="7"/>
  <c r="K12" i="7"/>
  <c r="I12" i="7"/>
  <c r="H12" i="7"/>
  <c r="G12" i="7"/>
  <c r="K11" i="7"/>
  <c r="I11" i="7"/>
  <c r="H11" i="7"/>
  <c r="G11" i="7"/>
  <c r="K10" i="7"/>
  <c r="I10" i="7"/>
  <c r="H10" i="7"/>
  <c r="G10" i="7"/>
  <c r="L64" i="7"/>
  <c r="M213" i="13"/>
  <c r="M212" i="13"/>
  <c r="M211" i="13"/>
  <c r="M209" i="13"/>
  <c r="M207" i="13"/>
  <c r="M206" i="13"/>
  <c r="M204" i="13"/>
  <c r="M202" i="13"/>
  <c r="M199" i="13"/>
  <c r="M198" i="13"/>
  <c r="M197" i="13"/>
  <c r="M196" i="13"/>
  <c r="M194" i="13"/>
  <c r="M192" i="13"/>
  <c r="M191" i="13"/>
  <c r="I213" i="13"/>
  <c r="I212" i="13"/>
  <c r="I211" i="13"/>
  <c r="I209" i="13"/>
  <c r="I207" i="13"/>
  <c r="I206" i="13"/>
  <c r="I204" i="13"/>
  <c r="I202" i="13"/>
  <c r="I199" i="13"/>
  <c r="I198" i="13"/>
  <c r="I197" i="13"/>
  <c r="I196" i="13"/>
  <c r="I194" i="13"/>
  <c r="I192" i="13"/>
  <c r="I191" i="13"/>
  <c r="I185" i="13"/>
  <c r="H199" i="13"/>
  <c r="L213" i="13"/>
  <c r="H213" i="13"/>
  <c r="L212" i="13"/>
  <c r="H212" i="13"/>
  <c r="L180" i="13"/>
  <c r="H180" i="13"/>
  <c r="K206" i="13"/>
  <c r="G206" i="13"/>
  <c r="J209" i="13"/>
  <c r="F209" i="13"/>
  <c r="K180" i="13"/>
  <c r="G180" i="13"/>
  <c r="K202" i="13"/>
  <c r="F202" i="13"/>
  <c r="K212" i="13"/>
  <c r="K211" i="13"/>
  <c r="G212" i="13"/>
  <c r="G211" i="13"/>
  <c r="K188" i="13"/>
  <c r="G188" i="13"/>
  <c r="E56" i="14"/>
  <c r="AW7" i="13"/>
  <c r="D54" i="16"/>
  <c r="D51" i="16"/>
  <c r="E59" i="14"/>
  <c r="E50" i="14"/>
  <c r="E58" i="14"/>
  <c r="E57" i="14"/>
  <c r="E49" i="14"/>
  <c r="E48" i="14"/>
  <c r="E51" i="14" s="1"/>
  <c r="P53" i="14"/>
  <c r="E53" i="14" s="1"/>
  <c r="M41" i="14"/>
  <c r="M40" i="14"/>
  <c r="M39" i="14"/>
  <c r="M38" i="14"/>
  <c r="M35" i="14"/>
  <c r="M34" i="14"/>
  <c r="M30" i="14"/>
  <c r="M31" i="14"/>
  <c r="M29" i="14"/>
  <c r="P44" i="14"/>
  <c r="E44" i="14" s="1"/>
  <c r="E45" i="14"/>
  <c r="E55" i="14"/>
  <c r="E54" i="14" s="1"/>
  <c r="S41" i="14"/>
  <c r="V41" i="14" s="1"/>
  <c r="S40" i="14"/>
  <c r="V40" i="14" s="1"/>
  <c r="S39" i="14"/>
  <c r="V39" i="14" s="1"/>
  <c r="S38" i="14"/>
  <c r="V38" i="14" s="1"/>
  <c r="S35" i="14"/>
  <c r="V35" i="14" s="1"/>
  <c r="S34" i="14"/>
  <c r="V34" i="14" s="1"/>
  <c r="S31" i="14"/>
  <c r="V31" i="14" s="1"/>
  <c r="S30" i="14"/>
  <c r="V30" i="14" s="1"/>
  <c r="S29" i="14"/>
  <c r="V29" i="14" s="1"/>
  <c r="E60" i="14" l="1"/>
  <c r="D49" i="16"/>
  <c r="D52" i="16"/>
  <c r="D48" i="16"/>
  <c r="H53" i="16"/>
  <c r="H50" i="16"/>
  <c r="F18" i="15" l="1"/>
  <c r="F4" i="15"/>
  <c r="F3" i="15"/>
  <c r="F19" i="15"/>
  <c r="F12" i="15"/>
  <c r="F11" i="15"/>
  <c r="F7" i="15"/>
  <c r="F6" i="15" l="1"/>
  <c r="Q152" i="12"/>
  <c r="P152" i="12"/>
  <c r="Q151" i="12"/>
  <c r="P151" i="12"/>
  <c r="Q150" i="12"/>
  <c r="P150" i="12"/>
  <c r="Q149" i="12"/>
  <c r="P149" i="12"/>
  <c r="Q148" i="12"/>
  <c r="P148" i="12"/>
  <c r="Q147" i="12"/>
  <c r="P147" i="12"/>
  <c r="Q146" i="12"/>
  <c r="P146" i="12"/>
  <c r="Q145" i="12"/>
  <c r="P145" i="12"/>
  <c r="Q144" i="12"/>
  <c r="P144" i="12"/>
  <c r="Q142" i="12"/>
  <c r="P142" i="12"/>
  <c r="Q141" i="12"/>
  <c r="P141" i="12"/>
  <c r="Q140" i="12"/>
  <c r="P140" i="12"/>
  <c r="Q139" i="12"/>
  <c r="P139" i="12"/>
  <c r="Q138" i="12"/>
  <c r="P138" i="12"/>
  <c r="Q137" i="12"/>
  <c r="P137" i="12"/>
  <c r="Q136" i="12"/>
  <c r="P136" i="12"/>
  <c r="Q135" i="12"/>
  <c r="P135" i="12"/>
  <c r="Q134" i="12"/>
  <c r="P134" i="12"/>
  <c r="Q133" i="12"/>
  <c r="P133" i="12"/>
  <c r="Q132" i="12"/>
  <c r="P132" i="12"/>
  <c r="Q129" i="12"/>
  <c r="P129" i="12"/>
  <c r="Q128" i="12"/>
  <c r="P128" i="12"/>
  <c r="Q127" i="12"/>
  <c r="P127" i="12"/>
  <c r="Q126" i="12"/>
  <c r="P126" i="12"/>
  <c r="Q125" i="12"/>
  <c r="P125" i="12"/>
  <c r="Q122" i="12"/>
  <c r="P122" i="12"/>
  <c r="Q121" i="12"/>
  <c r="P121" i="12"/>
  <c r="Q120" i="12"/>
  <c r="P120" i="12"/>
  <c r="Q119" i="12"/>
  <c r="P119" i="12"/>
  <c r="Q118" i="12"/>
  <c r="P118" i="12"/>
  <c r="Q117" i="12"/>
  <c r="P117" i="12"/>
  <c r="Q116" i="12"/>
  <c r="P116" i="12"/>
  <c r="Q115" i="12"/>
  <c r="P115" i="12"/>
  <c r="Q114" i="12"/>
  <c r="P114" i="12"/>
  <c r="Q113" i="12"/>
  <c r="P113" i="12"/>
  <c r="Q112" i="12"/>
  <c r="P112" i="12"/>
  <c r="Q111" i="12"/>
  <c r="P111" i="12"/>
  <c r="Q110" i="12"/>
  <c r="P110" i="12"/>
  <c r="Q109" i="12"/>
  <c r="P109" i="12"/>
  <c r="Q108" i="12"/>
  <c r="P108" i="12"/>
  <c r="Q107" i="12"/>
  <c r="P107" i="12"/>
  <c r="Q106" i="12"/>
  <c r="P106" i="12"/>
  <c r="Q105" i="12"/>
  <c r="P105" i="12"/>
  <c r="Q104" i="12"/>
  <c r="P104" i="12"/>
  <c r="Q103" i="12"/>
  <c r="P103" i="12"/>
  <c r="Q98" i="12"/>
  <c r="P98" i="12"/>
  <c r="Q97" i="12"/>
  <c r="P97" i="12"/>
  <c r="Q96" i="12"/>
  <c r="P96" i="12"/>
  <c r="Q95" i="12"/>
  <c r="P95" i="12"/>
  <c r="Q94" i="12"/>
  <c r="P94" i="12"/>
  <c r="Q93" i="12"/>
  <c r="P93" i="12"/>
  <c r="Q92" i="12"/>
  <c r="P92" i="12"/>
  <c r="Q91" i="12"/>
  <c r="P91" i="12"/>
  <c r="Q90" i="12"/>
  <c r="P90" i="12"/>
  <c r="Q89" i="12"/>
  <c r="P89" i="12"/>
  <c r="Q88" i="12"/>
  <c r="P88" i="12"/>
  <c r="Q87" i="12"/>
  <c r="P87" i="12"/>
  <c r="Q86" i="12"/>
  <c r="P86" i="12"/>
  <c r="Q85" i="12"/>
  <c r="P85" i="12"/>
  <c r="Q84" i="12"/>
  <c r="P84" i="12"/>
  <c r="Q83" i="12"/>
  <c r="P83" i="12"/>
  <c r="Q82" i="12"/>
  <c r="P82" i="12"/>
  <c r="Q79" i="12"/>
  <c r="P79" i="12"/>
  <c r="Q78" i="12"/>
  <c r="P78" i="12"/>
  <c r="Q69" i="12"/>
  <c r="P69" i="12"/>
  <c r="Q68" i="12"/>
  <c r="P68" i="12"/>
  <c r="Q67" i="12"/>
  <c r="P67" i="12"/>
  <c r="Q66" i="12"/>
  <c r="P66" i="12"/>
  <c r="Q65" i="12"/>
  <c r="P65" i="12"/>
  <c r="Q64" i="12"/>
  <c r="P64" i="12"/>
  <c r="Q63" i="12"/>
  <c r="P63" i="12"/>
  <c r="Q62" i="12"/>
  <c r="P62" i="12"/>
  <c r="Q61" i="12"/>
  <c r="P61" i="12"/>
  <c r="Q60" i="12"/>
  <c r="P60" i="12"/>
  <c r="Q59" i="12"/>
  <c r="P59" i="12"/>
  <c r="Q58" i="12"/>
  <c r="P58" i="12"/>
  <c r="Q57" i="12"/>
  <c r="P57" i="12"/>
  <c r="Q56" i="12"/>
  <c r="P56" i="12"/>
  <c r="Q55" i="12"/>
  <c r="P55" i="12"/>
  <c r="Q54" i="12"/>
  <c r="P54" i="12"/>
  <c r="Q53" i="12"/>
  <c r="P53" i="12"/>
  <c r="Q52" i="12"/>
  <c r="P52" i="12"/>
  <c r="Q51" i="12"/>
  <c r="P51" i="12"/>
  <c r="Q50" i="12"/>
  <c r="P50" i="12"/>
  <c r="Q49" i="12"/>
  <c r="P49" i="12"/>
  <c r="Q48" i="12"/>
  <c r="P48" i="12"/>
  <c r="Q47" i="12"/>
  <c r="P47" i="12"/>
  <c r="Q77" i="12"/>
  <c r="P77" i="12"/>
  <c r="Q76" i="12"/>
  <c r="P76" i="12"/>
  <c r="Q75" i="12"/>
  <c r="P75" i="12"/>
  <c r="Q74" i="12"/>
  <c r="P74" i="12"/>
  <c r="Q73" i="12"/>
  <c r="P73" i="12"/>
  <c r="Q72" i="12"/>
  <c r="P72" i="12"/>
  <c r="Q71" i="12"/>
  <c r="P71" i="12"/>
  <c r="Q46" i="12"/>
  <c r="P46" i="12"/>
  <c r="Q45" i="12"/>
  <c r="P45" i="12"/>
  <c r="Q44" i="12"/>
  <c r="P44" i="12"/>
  <c r="Q43" i="12"/>
  <c r="P43" i="12"/>
  <c r="Q42" i="12"/>
  <c r="P42" i="12"/>
  <c r="Q41" i="12"/>
  <c r="P41" i="12"/>
  <c r="Q40" i="12"/>
  <c r="P40" i="12"/>
  <c r="Q39" i="12"/>
  <c r="P39" i="12"/>
  <c r="Q38" i="12"/>
  <c r="P38" i="12"/>
  <c r="Q37" i="12"/>
  <c r="P37" i="12"/>
  <c r="Q36" i="12"/>
  <c r="P36" i="12"/>
  <c r="Q35" i="12"/>
  <c r="P35" i="12"/>
  <c r="Q34" i="12"/>
  <c r="P34" i="12"/>
  <c r="Q33" i="12"/>
  <c r="P33" i="12"/>
  <c r="Q32" i="12"/>
  <c r="P32" i="12"/>
  <c r="Q31" i="12"/>
  <c r="P31" i="12"/>
  <c r="Q30" i="12"/>
  <c r="P30" i="12"/>
  <c r="Q29" i="12"/>
  <c r="P29" i="12"/>
  <c r="Q28" i="12"/>
  <c r="P28" i="12"/>
  <c r="Q27" i="12"/>
  <c r="P27" i="12"/>
  <c r="Q26" i="12"/>
  <c r="P26" i="12"/>
  <c r="Q25" i="12"/>
  <c r="P25" i="12"/>
  <c r="Q24" i="12"/>
  <c r="P24" i="12"/>
  <c r="Q23" i="12"/>
  <c r="P23" i="12"/>
  <c r="Q22" i="12"/>
  <c r="P22" i="12"/>
  <c r="Q21" i="12"/>
  <c r="P21" i="12"/>
  <c r="Q20" i="12"/>
  <c r="P20" i="12"/>
  <c r="Q19" i="12"/>
  <c r="P19" i="12"/>
  <c r="Q18" i="12"/>
  <c r="P18" i="12"/>
  <c r="Q17" i="12"/>
  <c r="P17" i="12"/>
  <c r="Q16" i="12"/>
  <c r="P16" i="12"/>
  <c r="Q15" i="12"/>
  <c r="P15" i="12"/>
  <c r="Q14" i="12"/>
  <c r="P14" i="12"/>
  <c r="Q13" i="12"/>
  <c r="P13" i="12"/>
  <c r="Q12" i="12"/>
  <c r="P12" i="12"/>
  <c r="Q11" i="12"/>
  <c r="P11" i="12"/>
  <c r="Q10" i="12"/>
  <c r="P10" i="12"/>
  <c r="Q9" i="12"/>
  <c r="P9" i="12"/>
  <c r="Q8" i="12"/>
  <c r="P8" i="12"/>
  <c r="Q7" i="12"/>
  <c r="P7" i="12"/>
  <c r="Q6" i="12"/>
  <c r="P6" i="12"/>
  <c r="Q5" i="12"/>
  <c r="P5" i="12"/>
  <c r="Q4" i="12"/>
  <c r="P4" i="12"/>
  <c r="K41" i="7"/>
  <c r="K40" i="7"/>
  <c r="K9" i="7"/>
  <c r="I41" i="7"/>
  <c r="H41" i="7"/>
  <c r="G41" i="7"/>
  <c r="I40" i="7"/>
  <c r="H40" i="7"/>
  <c r="G40" i="7"/>
  <c r="I9" i="7"/>
  <c r="H9" i="7"/>
  <c r="G9" i="7"/>
  <c r="F204" i="13"/>
  <c r="J210" i="13" l="1"/>
  <c r="M210" i="13" s="1"/>
  <c r="J59" i="7" s="1"/>
  <c r="F210" i="13"/>
  <c r="I210" i="13" s="1"/>
  <c r="J35" i="7" s="1"/>
  <c r="J197" i="13"/>
  <c r="F197" i="13"/>
  <c r="I171" i="13" l="1"/>
  <c r="F190" i="13" s="1"/>
  <c r="I190" i="13" s="1"/>
  <c r="J17" i="7" s="1"/>
  <c r="J171" i="13"/>
  <c r="J190" i="13" s="1"/>
  <c r="M190" i="13" s="1"/>
  <c r="J169" i="13"/>
  <c r="J188" i="13" s="1"/>
  <c r="M188" i="13" s="1"/>
  <c r="J47" i="7" s="1"/>
  <c r="I169" i="13"/>
  <c r="F188" i="13" s="1"/>
  <c r="I188" i="13" s="1"/>
  <c r="J15" i="7" s="1"/>
  <c r="J172" i="13"/>
  <c r="J200" i="13" s="1"/>
  <c r="M200" i="13" s="1"/>
  <c r="I167" i="13"/>
  <c r="F186" i="13" s="1"/>
  <c r="I186" i="13" s="1"/>
  <c r="J170" i="13"/>
  <c r="J189" i="13" s="1"/>
  <c r="M189" i="13" s="1"/>
  <c r="J48" i="7" s="1"/>
  <c r="J166" i="13"/>
  <c r="J185" i="13" s="1"/>
  <c r="M185" i="13" s="1"/>
  <c r="J44" i="7" s="1"/>
  <c r="I172" i="13"/>
  <c r="F200" i="13" s="1"/>
  <c r="I200" i="13" s="1"/>
  <c r="J26" i="7" s="1"/>
  <c r="J173" i="13"/>
  <c r="J201" i="13" s="1"/>
  <c r="M201" i="13" s="1"/>
  <c r="J167" i="13"/>
  <c r="J186" i="13" s="1"/>
  <c r="M186" i="13" s="1"/>
  <c r="J45" i="7" s="1"/>
  <c r="I170" i="13"/>
  <c r="F189" i="13" s="1"/>
  <c r="I189" i="13" s="1"/>
  <c r="J16" i="7" s="1"/>
  <c r="J168" i="13"/>
  <c r="J187" i="13" s="1"/>
  <c r="M187" i="13" s="1"/>
  <c r="J46" i="7" s="1"/>
  <c r="I168" i="13"/>
  <c r="F187" i="13" s="1"/>
  <c r="I187" i="13" s="1"/>
  <c r="J14" i="7" s="1"/>
  <c r="I173" i="13"/>
  <c r="F201" i="13" s="1"/>
  <c r="I201" i="13" s="1"/>
  <c r="J27" i="7" s="1"/>
  <c r="I166" i="13"/>
  <c r="K174" i="13" l="1"/>
  <c r="J183" i="13"/>
  <c r="M183" i="13" s="1"/>
  <c r="J42" i="7" s="1"/>
  <c r="F183" i="13"/>
  <c r="I183" i="13" s="1"/>
  <c r="J12" i="7" s="1"/>
  <c r="F181" i="13" l="1"/>
  <c r="I181" i="13" s="1"/>
  <c r="J10" i="7" s="1"/>
  <c r="J181" i="13"/>
  <c r="J180" i="13"/>
  <c r="J182" i="13"/>
  <c r="M182" i="13" s="1"/>
  <c r="F184" i="13"/>
  <c r="I184" i="13" s="1"/>
  <c r="J13" i="7" s="1"/>
  <c r="J193" i="13"/>
  <c r="M193" i="13" s="1"/>
  <c r="J50" i="7" s="1"/>
  <c r="J184" i="13"/>
  <c r="M184" i="13" s="1"/>
  <c r="J43" i="7" s="1"/>
  <c r="F182" i="13"/>
  <c r="I182" i="13" s="1"/>
  <c r="J11" i="7" s="1"/>
  <c r="L41" i="7"/>
  <c r="L40" i="7"/>
  <c r="M181" i="13" l="1"/>
  <c r="J41" i="7" s="1"/>
  <c r="M180" i="13"/>
  <c r="J40" i="7" s="1"/>
  <c r="F180" i="13"/>
  <c r="F193" i="13"/>
  <c r="I193" i="13" s="1"/>
  <c r="J19" i="7" s="1"/>
  <c r="F205" i="13"/>
  <c r="I205" i="13" s="1"/>
  <c r="J30" i="7" s="1"/>
  <c r="F203" i="13"/>
  <c r="I203" i="13" s="1"/>
  <c r="J28" i="7" s="1"/>
  <c r="J208" i="13"/>
  <c r="M208" i="13" s="1"/>
  <c r="J57" i="7" s="1"/>
  <c r="F195" i="13"/>
  <c r="I195" i="13" s="1"/>
  <c r="J21" i="7" s="1"/>
  <c r="J195" i="13"/>
  <c r="M195" i="13" s="1"/>
  <c r="J51" i="7" s="1"/>
  <c r="J203" i="13"/>
  <c r="M203" i="13" s="1"/>
  <c r="J55" i="7" s="1"/>
  <c r="I180" i="13" l="1"/>
  <c r="J9" i="7" s="1"/>
  <c r="F208" i="13"/>
  <c r="I208" i="13" s="1"/>
  <c r="J33" i="7" s="1"/>
  <c r="J205" i="13"/>
  <c r="M205" i="13" s="1"/>
  <c r="J56" i="7" s="1"/>
</calcChain>
</file>

<file path=xl/sharedStrings.xml><?xml version="1.0" encoding="utf-8"?>
<sst xmlns="http://schemas.openxmlformats.org/spreadsheetml/2006/main" count="23211" uniqueCount="3959">
  <si>
    <t>RESUMEN CANTIDADES POR ESPECIALIDAD</t>
  </si>
  <si>
    <t>ESPECIALIDAD</t>
  </si>
  <si>
    <t>RESPONSABLE</t>
  </si>
  <si>
    <t>CÓDIGO</t>
  </si>
  <si>
    <t>FECHA</t>
  </si>
  <si>
    <t>UNIDAD</t>
  </si>
  <si>
    <t>ESPECIFICACIÓN TECNICA DE CONSTRUCCIÓN</t>
  </si>
  <si>
    <t>FO-AC-07</t>
  </si>
  <si>
    <t>VERSIÓN</t>
  </si>
  <si>
    <t xml:space="preserve">CANTIDAD </t>
  </si>
  <si>
    <t>UM</t>
  </si>
  <si>
    <t>Antiguo</t>
  </si>
  <si>
    <t>REPLANTEO GENERAL</t>
  </si>
  <si>
    <t>M2</t>
  </si>
  <si>
    <t>M3</t>
  </si>
  <si>
    <t>ML</t>
  </si>
  <si>
    <t>UN</t>
  </si>
  <si>
    <t>KG</t>
  </si>
  <si>
    <t>CUADRILLA (OFICIAL + 6 AYUDANTES). INCLUYE FACTOR DE PRESTACIONES.</t>
  </si>
  <si>
    <t>JR</t>
  </si>
  <si>
    <t>NIVELACION Y COMPACTACIÓN DE SUBRASANTE</t>
  </si>
  <si>
    <t>CORTE Y AMPLIACIÓN DE JUNTA EN PAVIMENTO DE CONCRETO HIDRAULICO</t>
  </si>
  <si>
    <t>CUADRILLA (OFICIAL + AYUDANTE)</t>
  </si>
  <si>
    <t>CUADRILLA (OFICIAL + 2 AYUDANTES)</t>
  </si>
  <si>
    <t>CUADRILLA (TUBERO + AYUDANTE)</t>
  </si>
  <si>
    <t>CUADRILLA (TUBERO + 2 AYUDANTES)</t>
  </si>
  <si>
    <t>CUADRILLA (TECNICO ELECTRICO + AYUDANTE)</t>
  </si>
  <si>
    <t>HR</t>
  </si>
  <si>
    <t>CUADRILLA (TECNICO ELECTRICO + 2 AYUDANTES)</t>
  </si>
  <si>
    <t>CUADRILLA (OFICIAL + 4 AYUDANTES)</t>
  </si>
  <si>
    <t>CUADRILLA (3 OFICIALES + 6 AYUDANTES)</t>
  </si>
  <si>
    <t>CUADRILLA (OFICIAL + 3 AYUDANTES)</t>
  </si>
  <si>
    <t>CARCAMO DE PROTECCIÓN DE TUBERÍA Ø 10" NORMA EAAB NS-090 V. 1.2</t>
  </si>
  <si>
    <t>CARCAMO DE PROTECCIÓN DE TUBERÍA Ø 16" NORMA EAAB NS-090 V. 1.2</t>
  </si>
  <si>
    <t>CARCAMO DE PROTECCIÓN DE TUBERÍA Ø 18" NORMA EAAB NS-090 V. 1.2</t>
  </si>
  <si>
    <t>CARCAMO DE PROTECCIÓN DE TUBERÍA Ø 20" NORMA EAAB NS-090 V. 1.2</t>
  </si>
  <si>
    <t>CARCAMO DE PROTECCIÓN DE TUBERÍA Ø 24" NORMA EAAB NS-090 V. 1.2</t>
  </si>
  <si>
    <t>CARCAMO DE PROTECCIÓN DE TUBERÍA Ø 27" NORMA EAAB NS-090 V. 1.2</t>
  </si>
  <si>
    <t>CARCAMO DE PROTECCIÓN DE TUBERÍA Ø 30" NORMA EAAB NS-090 V. 1.2</t>
  </si>
  <si>
    <t>CARCAMO 2 A 4 VIAS COLOMBIA TELECOMUNICACIONES</t>
  </si>
  <si>
    <t>CARCAMO 6 A 9 VIAS COLOMBIA TELECOMUNICACIONES</t>
  </si>
  <si>
    <t>CARCAMO 12 A 20 VIAS COLOMBIA TELECOMUNICACIONES</t>
  </si>
  <si>
    <t>CARCAMO 20 A 24 VIAS COLOMBIA TELECOMUNICACIONES</t>
  </si>
  <si>
    <t>CARCAMO 24 A 36 VIAS COLOMBIA TELECOMUNICACIONES</t>
  </si>
  <si>
    <t>CAMARA TIPO "A" COLOMBIA TELECOMUNICACIONES DIBUJO CT-022</t>
  </si>
  <si>
    <t>CAMARA TIPO "LA" COLOMBIA TELECOMUNICACIONES DIBUJO CT-023</t>
  </si>
  <si>
    <t>CAMARA TIPO "ZA" COLOMBIA TELECOMUNICACIONES DIBUJO CT-024</t>
  </si>
  <si>
    <t>CAMARA TIPO "JA" COLOMBIA TELECOMUNICACIONES DIBUJO CT-025</t>
  </si>
  <si>
    <t>CAMARA TIPO "TA" COLOMBIA TELECOMUNICACIONES DIBUJO CT-026</t>
  </si>
  <si>
    <t>CAMARA TIPO "XA" COLOMBIA TELECOMUNICACIONES DIBUJO CT-027</t>
  </si>
  <si>
    <t>CAMARA TIPO "B" COLOMBIA TELECOMUNICACIONES DIBUJO CT-028</t>
  </si>
  <si>
    <t>CAMARA TIPO "LB" COLOMBIA TELECOMUNICACIONES DIBUJO CT-029</t>
  </si>
  <si>
    <t>CAMARA TIPO "ZB" COLOMBIA TELECOMUNICACIONES DIBUJO CT-030</t>
  </si>
  <si>
    <t>CAMARA TIPO "JB" COLOMBIA TELECOMUNICACIONES DIBUJO CT-031</t>
  </si>
  <si>
    <t>CAMARA TIPO "TB" COLOMBIA TELECOMUNICACIONES DIBUJO CT-032</t>
  </si>
  <si>
    <t>CAMARA TIPO "XB" COLOMBIA TELECOMUNICACIONES DIBUJO CT-033</t>
  </si>
  <si>
    <t>CAMARA TIPO "C" COLOMBIA TELECOMUNICACIONES DIBUJO CT-034</t>
  </si>
  <si>
    <t>CAMARA TIPO "LC" COLOMBIA TELECOMUNICACIONES DIBUJO CT-035</t>
  </si>
  <si>
    <t>CAMARA TIPO "ZC" COLOMBIA TELECOMUNICACIONES DIBUJO CT-036</t>
  </si>
  <si>
    <t>CAMARA TIPO "JC" COLOMBIA TELECOMUNICACIONES DIBUJO CT-037</t>
  </si>
  <si>
    <t>CAMARA TIPO "TC" COLOMBIA TELECOMUNICACIONES DIBUJO CT-038</t>
  </si>
  <si>
    <t>CAMARA TIPO "XC" COLOMBIA TELECOMUNICACIONES DIBUJO CT-039</t>
  </si>
  <si>
    <t>CAMARA TIPO "2XA" COLOMBIA TELECOMUNICACIONES DIBUJO CT-040</t>
  </si>
  <si>
    <t>CAMARA TIPO "2TA" COLOMBIA TELECOMUNICACIONES DIBUJO CT-041</t>
  </si>
  <si>
    <t>CAMARA TIPO "D" COLOMBIA TELECOMUNICACIONES DIBUJO CT-042</t>
  </si>
  <si>
    <t>CAMARA TIPO "F1" COLOMBIA TELECOMUNICACIONES DIBUJO CT-050</t>
  </si>
  <si>
    <t>CAMARA DOBLE TIPO "F1" COLOMBIA TELECOMUNICACIONES ESQUEMA CT-049</t>
  </si>
  <si>
    <t>CAMARA TIPO "JD" COLOMBIA TELECOMUNICACIONES DIBUJO CT-045</t>
  </si>
  <si>
    <t>CAMARA TIPO "LD" COLOMBIA TELECOMUNICACIONES DIBUJO CT-043</t>
  </si>
  <si>
    <t>CAMARA TIPO "XD" COLOMBIA TELECOMUNICACIONES ESQUEMA CT-047</t>
  </si>
  <si>
    <t>CAMARA TIPO "TD" COLOMBIA TELECOMUNICACIONES DIBUJO CT-046</t>
  </si>
  <si>
    <t>CAMARA TIPO "D/2" COLOMBIA TELECOMUNICACIONES DIBUJO CT-048</t>
  </si>
  <si>
    <t>CAMARA TIPO "F2" COLOMBIA TELECOMUNICACIONES DIBUJO CT-051</t>
  </si>
  <si>
    <t>CAMARA TIPO "ZD" COLOMBIA TELECOMUNICACIONES DIBUJO CT-044</t>
  </si>
  <si>
    <t>INSTALACIÓN DUCTO DE PVC TIPOS DB O TDP Ø 4" A Ø 6"</t>
  </si>
  <si>
    <t>CANALIZACION VIA PUBLICA UN (1) DUCTO PVC TIPO DB-60 Ø6" EPM NORMA RS1-001. INCLUYE: EXCAVACIÓN, RELLENOS EN ARENA DE PEÑA Y EN SUB-BASE GRANULAR TIPO B-400 Y TRANSPORTE Y DISPOSICIÓN FINAL DE ESCOMBROS. NO INCLUYE: DEMOLICIÓN NI RECONSTRUCCIÓN DE ANDEN O PAVIMENTO, ENTIBADOS.</t>
  </si>
  <si>
    <t>CANALIZACION VIA PUBLICA DOS (2) DUCTOS PVC TIPO DB-60 Ø6" EPM NORMA RS1-002. INCLUYE: EXCAVACIÓN, RELLENOS EN ARENA DE PEÑA Y EN SUB-BASE GRANULAR TIPO B-400 Y TRANSPORTE Y DISPOSICIÓN FINAL DE ESCOMBROS. NO INCLUYE: DEMOLICIÓN NI RECONSTRUCCIÓN DE ANDEN O PAVIMENTO, ENTIBADOS.</t>
  </si>
  <si>
    <t>CANALIZACION VIA PUBLICA TRES (3) DUCTOS PVC TIPO DB-60 Ø6" EPM NORMA RS1-003. INCLUYE: EXCAVACIÓN, RELLENOS EN ARENA DE PEÑA Y EN SUB-BASE GRANULAR TIPO B-400 Y TRANSPORTE Y DISPOSICIÓN FINAL DE ESCOMBROS. NO INCLUYE: DEMOLICIÓN NI RECONSTRUCCIÓN DE ANDEN O PAVIMENTO, ENTIBADOS.</t>
  </si>
  <si>
    <t>CANALIZACION VIA PUBLICA CUATRO (4) DUCTOS PVC TIPO DB-60 Ø6" DISPOSICIÓN CUADRADA EPM NORMA RS1-004. DISPOSICIÓN CUADRADA. INCLUYE: EXCAVACIÓN, RELLENOS EN ARENA DE PEÑA Y EN SUB-BASE GRANULAR TIPO B-400 Y TRANSPORTE Y DISPOSICIÓN FINAL DE ESCOMBROS. NO INCLUYE: DEMOLICIÓN NI RECONSTRUCCIÓN DE ANDEN O PAVIMENTO, ENTIBADOS.</t>
  </si>
  <si>
    <t>CANALIZACION VIA PUBLICA CUATRO (4) DUCTOS PVC TIPO DB-60 Ø6" DISPOSICIÓN LINEAL EPM NORMA RS1-005. DISPOSICIÓN LINEAL. INCLUYE: EXCAVACIÓN, RELLENOS EN ARENA DE PEÑA Y EN SUB-BASE GRANULAR TIPO B-400 Y TRANSPORTE Y DISPOSICIÓN FINAL DE ESCOMBROS. NO INCLUYE: DEMOLICIÓN NI RECONSTRUCCIÓN DE ANDEN O PAVIMENTO, ENTIBADOS.</t>
  </si>
  <si>
    <t>CANALIZACION VIA PUBLICA SEIS (6) DUCTOS PVC TIPO DB-60 Ø6" EPM NORMA RS1-006. INCLUYE: EXCAVACIÓN, RELLENOS EN ARENA DE PEÑA Y EN SUB-BASE GRANULAR TIPO B-400 Y TRANSPORTE Y DISPOSICIÓN FINAL DE ESCOMBROS. NO INCLUYE: DEMOLICIÓN NI RECONSTRUCCIÓN DE ANDEN O PAVIMENTO, ENTIBADOS.</t>
  </si>
  <si>
    <t>CANALIZACION VIA PUBLICA OCHO (8) DUCTOS PVC TIPO DB-60 Ø6" EPM NORMA RS1-007. INCLUYE: EXCAVACIÓN, RELLENOS EN ARENA DE PEÑA Y EN SUB-BASE GRANULAR TIPO B-400 Y TRANSPORTE Y DISPOSICIÓN FINAL DE ESCOMBROS. NO INCLUYE: DEMOLICIÓN NI RECONSTRUCCIÓN DE ANDEN O PAVIMENTO, ENTIBADOS.</t>
  </si>
  <si>
    <t>CANALIZACION VIA PUBLICA NUEVE (9) DUCTOS PVC TIPO DB-60 Ø6" EPM NORMA RS1-008. INCLUYE: EXCAVACIÓN, RELLENOS EN ARENA DE PEÑA Y EN SUB-BASE GRANULAR TIPO B-400 Y TRANSPORTE Y DISPOSICIÓN FINAL DE ESCOMBROS. NO INCLUYE: DEMOLICIÓN NI RECONSTRUCCIÓN DE ANDEN O PAVIMENTO, ENTIBADOS.</t>
  </si>
  <si>
    <t>CANALIZACION VIA PUBLICA DOCE (12) DUCTOS PVC TIPO DB-60 Ø6" EPM NORMA RS1-009. INCLUYE: EXCAVACIÓN, RELLENOS EN ARENA DE PEÑA Y EN SUB-BASE GRANULAR TIPO B-400 Y TRANSPORTE Y DISPOSICIÓN FINAL DE ESCOMBROS. NO INCLUYE: DEMOLICIÓN NI RECONSTRUCCIÓN DE ANDEN O PAVIMENTO, ENTIBADOS.</t>
  </si>
  <si>
    <t>CANALIZACION VIA PUBLICA DIECISEIS (16) DUCTOS PVC TIPO DB-60 Ø6" EPM NORMA RS1-010. INCLUYE: EXCAVACIÓN, RELLENOS EN ARENA DE PEÑA Y EN SUB-BASE GRANULAR TIPO B-400 Y TRANSPORTE Y DISPOSICIÓN FINAL DE ESCOMBROS. NO INCLUYE: DEMOLICIÓN NI RECONSTRUCCIÓN DE ANDEN O PAVIMENTO, ENTIBADOS.</t>
  </si>
  <si>
    <t>CANALIZACION VIA PUBLICA TRES (3) DUCTOS PVC TIPO DB-60 Ø4" EPM NORMA RS1-011. INCLUYE: EXCAVACIÓN, RELLENOS EN ARENA DE PEÑA Y EN SUB-BASE GRANULAR TIPO B-400 Y TRANSPORTE Y DISPOSICIÓN FINAL DE ESCOMBROS. NO INCLUYE: DEMOLICIÓN NI RECONSTRUCCIÓN DE ANDEN O PAVIMENTO, ENTIBADOS.</t>
  </si>
  <si>
    <t>CANALIZACION VIA PUBLICA CUATRO (4) DUCTOS PVC TIPO DB-60 Ø4" EPM NORMA RS1-012. INCLUYE: EXCAVACIÓN, RELLENOS EN ARENA DE PEÑA Y EN SUB-BASE GRANULAR TIPO B-400 Y TRANSPORTE Y DISPOSICIÓN FINAL DE ESCOMBROS. NO INCLUYE: DEMOLICIÓN NI RECONSTRUCCIÓN DE ANDEN O PAVIMENTO, ENTIBADOS.</t>
  </si>
  <si>
    <t>CANALIZACION VIA PUBLICA SEIS (6) DUCTOS PVC TIPO DB-60 Ø4" EPM NORMA RS1-013. INCLUYE: EXCAVACIÓN, RELLENOS EN ARENA DE PEÑA Y EN SUB-BASE GRANULAR TIPO B-400 Y TRANSPORTE Y DISPOSICIÓN FINAL DE ESCOMBROS. NO INCLUYE: DEMOLICIÓN NI RECONSTRUCCIÓN DE ANDEN O PAVIMENTO, ENTIBADOS.</t>
  </si>
  <si>
    <t>CANALIZACION VIA PUBLICA NUEVE (9) DUCTOS PVC TIPO DB-60 Ø4" EPM NORMA RS1-014. INCLUYE: EXCAVACIÓN, RELLENOS EN ARENA DE PEÑA Y EN SUB-BASE GRANULAR TIPO B-400 Y TRANSPORTE Y DISPOSICIÓN FINAL DE ESCOMBROS. NO INCLUYE: DEMOLICIÓN NI RECONSTRUCCIÓN DE ANDEN O PAVIMENTO, ENTIBADOS.</t>
  </si>
  <si>
    <t>CANALIZACION VIA PUBLICA OCHO (8) DUCTOS PVC TIPO DB-60 Ø4" EPM NORMA RS1-015. INCLUYE: EXCAVACIÓN, RELLENOS EN ARENA DE PEÑA Y EN SUB-BASE GRANULAR TIPO B-400 Y TRANSPORTE Y DISPOSICIÓN FINAL DE ESCOMBROS. NO INCLUYE: DEMOLICIÓN NI RECONSTRUCCIÓN DE ANDEN O PAVIMENTO, ENTIBADOS.</t>
  </si>
  <si>
    <t>CANALIZACION VIA PUBLICA DOCE (12) DUCTOS PVC TIPO DB-60 Ø4" EPM NORMA RS1-016. INCLUYE: EXCAVACIÓN, RELLENOS EN ARENA DE PEÑA Y EN SUB-BASE GRANULAR TIPO B-400 Y TRANSPORTE Y DISPOSICIÓN FINAL DE ESCOMBROS. NO INCLUYE: DEMOLICIÓN NI RECONSTRUCCIÓN DE ANDEN O PAVIMENTO, ENTIBADOS.</t>
  </si>
  <si>
    <t>CANALIZACION VIA PUBLICA TRES (3) DUCTOS PVC TIPO DB-60 Ø4" MAS UN (1) DUCTO PVC TIPO DB-60 Ø6" EPM NORMA RS1-017. INCLUYE: EXCAVACIÓN, RELLENOS EN ARENA DE PEÑA Y EN SUB-BASE GRANULAR TIPO B-400 Y TRANSPORTE Y DISPOSICIÓN FINAL DE ESCOMBROS. NO INCLUYE: DEMOLICIÓN NI RECONSTRUCCIÓN DE ANDEN O PAVIMENTO, ENTIBADOS.</t>
  </si>
  <si>
    <t>CANALIZACION VIA PUBLICA SEIS (6) DUCTOS PVC TIPO DB-60 Ø4" MAS UN (1) DUCTO PVC TIPO DB-60 Ø6" EPM NORMA RS1-018. INCLUYE: EXCAVACIÓN, RELLENOS EN ARENA DE PEÑA Y EN SUB-BASE GRANULAR TIPO B-400 Y TRANSPORTE Y DISPOSICIÓN FINAL DE ESCOMBROS. NO INCLUYE: DEMOLICIÓN NI RECONSTRUCCIÓN DE ANDEN O PAVIMENTO, ENTIBADOS.</t>
  </si>
  <si>
    <t>CANALIZACION VIA PUBLICA TRES (3) DUCTOS PVC TIPO DB-60 Ø4" MAS DOS (2) DUCTOS PVC TIPO DB-60 Ø6" EPM NORMA RS1-019. INCLUYE: EXCAVACIÓN, RELLENOS EN ARENA DE PEÑA Y EN SUB-BASE GRANULAR TIPO B-400 Y TRANSPORTE Y DISPOSICIÓN FINAL DE ESCOMBROS. NO INCLUYE: DEMOLICIÓN NI RECONSTRUCCIÓN DE ANDEN O PAVIMENTO, ENTIBADOS.</t>
  </si>
  <si>
    <t>CANALIZACION VIA PUBLICA SEIS (6) DUCTOS PVC TIPO DB-60 Ø4" MAS DOS (2) DUCTOS PVC TIPO DB-60 Ø6" EPM NORMA RS1-020. INCLUYE: EXCAVACIÓN, RELLENOS EN ARENA DE PEÑA Y EN SUB-BASE GRANULAR TIPO B-400 Y TRANSPORTE Y DISPOSICIÓN FINAL DE ESCOMBROS. NO INCLUYE: DEMOLICIÓN NI RECONSTRUCCIÓN DE ANDEN O PAVIMENTO, ENTIBADOS.</t>
  </si>
  <si>
    <t>CANALIZACION VIA PUBLICA CUATRO (4) DUCTOS PVC TIPO DB-60 Ø4" MAS TRES (3) DUCTOS PVC TIPO DB-60 Ø6" EPM NORMA RS1-021. INCLUYE: EXCAVACIÓN, RELLENOS EN ARENA DE PEÑA Y EN SUB-BASE GRANULAR TIPO B-400 Y TRANSPORTE Y DISPOSICIÓN FINAL DE ESCOMBROS. NO INCLUYE: DEMOLICIÓN NI RECONSTRUCCIÓN DE ANDEN O PAVIMENTO, ENTIBADOS.</t>
  </si>
  <si>
    <t>CANALIZACION VIA PUBLICA OCHO (8) DUCTOS PVC TIPO DB-60 Ø4" MAS TRES (3) DUCTOS PVC TIPO DB-60 Ø6" EPM NORMA RS1-022. INCLUYE: EXCAVACIÓN, RELLENOS EN ARENA DE PEÑA Y EN SUB-BASE GRANULAR TIPO B-400 Y TRANSPORTE Y DISPOSICIÓN FINAL DE ESCOMBROS. NO INCLUYE: DEMOLICIÓN NI RECONSTRUCCIÓN DE ANDEN O PAVIMENTO, ENTIBADOS.</t>
  </si>
  <si>
    <t>CANALIZACION VIA PUBLICA TRES (3) DUCTOS PVC TIPO DB-60 Ø4" MAS CUATRO (4) DUCTOS PVC TIPO DB-60 Ø6" EPM NORMA RS1-023. INCLUYE: EXCAVACIÓN, RELLENOS EN ARENA DE PEÑA Y EN SUB-BASE GRANULAR TIPO B-400 Y TRANSPORTE Y DISPOSICIÓN FINAL DE ESCOMBROS. NO INCLUYE: DEMOLICIÓN NI RECONSTRUCCIÓN DE ANDEN O PAVIMENTO, ENTIBADOS.</t>
  </si>
  <si>
    <t>EXCAVACIÓN MANUAL EN MATERIAL COMÚN (INCL CARGUE, TRANSPORTE Y DISPOSICION FINAL)</t>
  </si>
  <si>
    <t>CUADRILLA (OFICIAL + 6 AYUDANTES)</t>
  </si>
  <si>
    <t>CANALIZACION VIA PUBLICA SEIS (6) DUCTOS PVC TIPO DB-60 Ø4" MAS CUATRO (4) DUCTOS PVC TIPO DB-60 Ø6" EPM NORMA RS1-024. INCLUYE: EXCAVACIÓN, RELLENOS EN ARENA DE PEÑA Y EN SUB-BASE GRANULAR TIPO B-400 Y TRANSPORTE Y DISPOSICIÓN FINAL DE ESCOMBROS. NO INCLUYE: DEMOLICIÓN NI RECONSTRUCCIÓN DE ANDEN O PAVIMENTO, ENTIBADOS.</t>
  </si>
  <si>
    <t>CANALIZACION VIA PUBLICA CINCO (5) DUCTOS PVC TIPO DB-60 Ø4" MAS CUATRO (4) DUCTOS PVC TIPO DB-60 Ø6" EPM NORMA RS1-025. INCLUYE: EXCAVACIÓN, RELLENOS EN ARENA DE PEÑA Y EN SUB-BASE GRANULAR TIPO B-400 Y TRANSPORTE Y DISPOSICIÓN FINAL DE ESCOMBROS. NO INCLUYE: DEMOLICIÓN NI RECONSTRUCCIÓN DE ANDEN O PAVIMENTO, ENTIBADOS.</t>
  </si>
  <si>
    <t>CANALIZACION VIA PUBLICA DIEZ (10) DUCTOS PVC TIPO DB-60 Ø4" MAS CUATRO (4) DUCTOS PVC TIPO DB-60 Ø6" EPM NORMA RS1-026. INCLUYE: EXCAVACIÓN, RELLENOS EN ARENA DE PEÑA Y EN SUB-BASE GRANULAR TIPO B-400 Y TRANSPORTE Y DISPOSICIÓN FINAL DE ESCOMBROS. NO INCLUYE: DEMOLICIÓN NI RECONSTRUCCIÓN DE ANDEN O PAVIMENTO, ENTIBADOS.</t>
  </si>
  <si>
    <t>CANALIZACION VIA PUBLICA CUATRO (4) DUCTOS PVC TIPO DB-60 Ø4" MAS SEIS (6) DUCTOS PVC TIPO DB-60 Ø6" EPM NORMA RS1-027. INCLUYE: EXCAVACIÓN, RELLENOS EN ARENA DE PEÑA Y EN SUB-BASE GRANULAR TIPO B-400 Y TRANSPORTE Y DISPOSICIÓN FINAL DE ESCOMBROS. NO INCLUYE: DEMOLICIÓN NI RECONSTRUCCIÓN DE ANDEN O PAVIMENTO, ENTIBADOS.</t>
  </si>
  <si>
    <t>CANALIZACION VIA PUBLICA OCHO (8) DUCTOS PVC TIPO DB-60 Ø4" MAS SEIS (6) DUCTOS PVC TIPO DB-60 Ø6" EPM NORMA RS1-028. INCLUYE: EXCAVACIÓN, RELLENOS EN ARENA DE PEÑA Y EN SUB-BASE GRANULAR TIPO B-400 Y TRANSPORTE Y DISPOSICIÓN FINAL DE ESCOMBROS. NO INCLUYE: DEMOLICIÓN NI RECONSTRUCCIÓN DE ANDEN O PAVIMENTO, ENTIBADOS.</t>
  </si>
  <si>
    <t>CANALIZACION VIA PUBLICA CINCO (5) DUCTOS PVC TIPO DB-60 Ø4" MAS OCHO (8) DUCTOS PVC TIPO DB-60 Ø6" EPM NORMA RS1-029. INCLUYE: EXCAVACIÓN, RELLENOS EN ARENA DE PEÑA Y EN SUB-BASE GRANULAR TIPO B-400 Y TRANSPORTE Y DISPOSICIÓN FINAL DE ESCOMBROS. NO INCLUYE: DEMOLICIÓN NI RECONSTRUCCIÓN DE ANDEN O PAVIMENTO, ENTIBADOS.</t>
  </si>
  <si>
    <t>CANALIZACION VIA PUBLICA DIEZ (10) DUCTOS PVC TIPO DB-60 Ø4" MAS OCHO (8) DUCTOS PVC TIPO DB-60 Ø6" EPM NORMA RS1-030. INCLUYE: EXCAVACIÓN, RELLENOS EN ARENA DE PEÑA Y EN SUB-BASE GRANULAR TIPO B-400 Y TRANSPORTE Y DISPOSICIÓN FINAL DE ESCOMBROS. NO INCLUYE: DEMOLICIÓN NI RECONSTRUCCIÓN DE ANDEN O PAVIMENTO, ENTIBADOS.</t>
  </si>
  <si>
    <t>CANALIZACION VIA PUBLICA CUATRO (4) DUCTOS PVC TIPO DB-60 Ø4" MAS NUEVE (9) DUCTOS PVC TIPO DB-60 Ø6" EPM NORMA RS1-031. INCLUYE: EXCAVACIÓN, RELLENOS EN ARENA DE PEÑA Y EN SUB-BASE GRANULAR TIPO B-400 Y TRANSPORTE Y DISPOSICIÓN FINAL DE ESCOMBROS. NO INCLUYE: DEMOLICIÓN NI RECONSTRUCCIÓN DE ANDEN O PAVIMENTO, ENTIBADOS.</t>
  </si>
  <si>
    <t>CANALIZACION VIA PUBLICA CINCO (5) DUCTOS PVC TIPO DB-60 Ø4" MAS DOCE (12) DUCTOS PVC TIPO DB-60 Ø6" EPM NORMA RS1-032. INCLUYE: EXCAVACIÓN, RELLENOS EN ARENA DE PEÑA Y EN SUB-BASE GRANULAR TIPO B-400 Y TRANSPORTE Y DISPOSICIÓN FINAL DE ESCOMBROS. NO INCLUYE: DEMOLICIÓN NI RECONSTRUCCIÓN DE ANDEN O PAVIMENTO, ENTIBADOS.</t>
  </si>
  <si>
    <t>CANALIZACION VIA PUBLICA CUATRO (4) DUCTOS PVC TIPO DB-60 Ø4" EPM NORMA RS1-033. INCLUYE: EXCAVACIÓN, RELLENOS EN ARENA DE PEÑA Y EN SUB-BASE GRANULAR TIPO B-400 Y TRANSPORTE Y DISPOSICIÓN FINAL DE ESCOMBROS. NO INCLUYE: DEMOLICIÓN NI RECONSTRUCCIÓN DE ANDEN O PAVIMENTO, ENTIBADOS.</t>
  </si>
  <si>
    <t>CANALIZACION ZONA VERDE CUATRO (4) DUCTOS PVC TIPO DB-60 Ø6" DISPOSICIÓN LINEAL EPM NORMA RS1-005. DISPOSICIÓN LINEAL. INCLUYE: EXCAVACIÓN, RELLENOS, SIEMBRA DE GRAMA Y TRANSPORTE Y DISPOSICIÓN FINAL DE ESCOMBROS. NO INCLUYE: ENTIBADOS.</t>
  </si>
  <si>
    <t>CANALIZACION ZONA VERDE TRES (3) DUCTOS PVC TIPO DB-60 Ø4" MAS DOS (2) DUCTOS PVC TIPO DB-60 Ø6" EPM NORMA RS1-019. INCLUYE: EXCAVACIÓN, RELLENOS, SIEMBRA DE GRAMA Y TRANSPORTE Y DISPOSICIÓN FINAL DE ESCOMBROS. NO INCLUYE: ENTIBADOS.</t>
  </si>
  <si>
    <t>CUADRILLA (2 AYUDANTES)</t>
  </si>
  <si>
    <t>CARCAMO DOCE DUCTOS ETB</t>
  </si>
  <si>
    <t>CONSTRUCCIÓN PAVIMENTO ARTICULADO EN ADOQUIN DE ARCILLA - TRAFICO LIVIANO</t>
  </si>
  <si>
    <t>CONSTRUCCIÓN PAVIMENTO ARTICULADO EN ADOQUIN DE ARCILLA - TRAFICO PESADO</t>
  </si>
  <si>
    <t>SUMIDERO ALCANTARILLADO COMBINADO EN ANDEN NS-047-1V4 EAAB</t>
  </si>
  <si>
    <t>SUMIDERO ALCANTARILLADO COMBINADO EN VIA NS-047-1V4 EAAB</t>
  </si>
  <si>
    <t>SUMIDERO ALCANTARILLADO PLUVIAL EN ANDEN NS-047-1V4 EAAB</t>
  </si>
  <si>
    <t>POZO DE INSPECCION D=1.7 M (INCL. SUMINISTRO E INSTALACION). INCLUYE CILINDRO POZO DE INSPECCION EN MAMPOSTERIA, CONO PREFABRICADO, PLACA FONDO.</t>
  </si>
  <si>
    <t>LOSA DE PAVIMENTO EN CONCRETO HIDRAULICO MR50 CON FORMALETA FIJA, HIERROS DE TRANSFERENCIA, HIERROS DE AMARRE, ADITIVOS</t>
  </si>
  <si>
    <t>SUMIDERO ALCANTARILLADO PLUVIAL EN VIA NS-047-1V4 EAAB</t>
  </si>
  <si>
    <t>CONSTRUCCION DE ANDEN EN ADOQUIN DE ARCILLA SOBRE ARENA. NO INCLUYE BORDILLO. NO INCLUYE REDES</t>
  </si>
  <si>
    <t>CONSTRUCCION DE CICLORUTA. NO INCLUYE REDES.</t>
  </si>
  <si>
    <t>CONSTRUCCION DE BORDILLO PREFABRICADO A80. NO INCLUYE REDES</t>
  </si>
  <si>
    <t>REHABILITACION ANDEN ADOQUIN ARCILLA TR LIVIANO SOBRE MORTERO. NO INCL BORDILLO. INCL. RETIRO ADOQUIN E INSTALAR NUEVO. NO INCLUYE REDES.</t>
  </si>
  <si>
    <t>RETIRO DE ADOQUIN SOBRE MORTERO</t>
  </si>
  <si>
    <t>REHABILITACION DE CICLORUTA. NO INCLUYE REDES.</t>
  </si>
  <si>
    <t>REHABILITACION PAVIMENTO ARTICULADO EN ADOQUIN DE ARCILLA - TRAFICO PESADO</t>
  </si>
  <si>
    <t>MANTENIMIENTO PREVENTIVO ESPACIO PUBLICO EN ADOQUIN INCLUYE SELLO DE JUNTAS, BARRIDO, Y RETIRO MANUAL DE CAPA VEGETAL</t>
  </si>
  <si>
    <t>RETIRO DE ADOQUIN SOBRE ARENA</t>
  </si>
  <si>
    <t>REHABILITACION ANDEN ADOQUIN ARCILLA TR LIVIANO SOBRE ARENA NO INCL BORDILLO. INCL. DEMOLICION ADOQUIN E INSTALAR NUEVO. NO INCLUYE REDES.</t>
  </si>
  <si>
    <t>MANTENIMIENTO CORRECTIVO ESPACIO PUBLICO EN ADOQUIN DE ARCILLA LIVIANO SOBRE ARENA. INCL. RETIRO ADOQUIN E INSTALAR NUEVO. NO INCLUYE REDES.</t>
  </si>
  <si>
    <t>MANTENIMIENTO PREVENTIVO PARA CICLORUTAS</t>
  </si>
  <si>
    <t>SELLO DE GRIETAS</t>
  </si>
  <si>
    <t>TRATAMIENTO SUPERFICIAL SIMPLE</t>
  </si>
  <si>
    <t>TRATAMIENTO SUPERFICIAL DOBLE</t>
  </si>
  <si>
    <t>RECONSTRUCCION TRATAMIENTO SUPERFICIAL DOBLE</t>
  </si>
  <si>
    <t>CONSTRUCCION DE CAMINO EN GRAVA</t>
  </si>
  <si>
    <t>MANTENIMIENTO CORRECTIVO ESPACIO PUBLICO EN ADOQUIN DE ARCILLA TRAFICO PESADO SOBRE ARENA. INCL. RETIRO ADOQUIN E INSTALAR NUEVO</t>
  </si>
  <si>
    <t>MANTENIMIENTO CORRECTIVO ESPACIO PUBLICO EN ADOQUIN DE CONCRETO TRAFICO LIVIANO SOBRE ARENA. INCL. RETIRO ADOQUIN E INSTALAR NUEVO</t>
  </si>
  <si>
    <t>REHABILITACION ANDEN ADOQUIN ARCILLA TR. PESADO SOBRE ARENA NO INCL BORDILLO. INCL. DEMOLICION ADOQUIN E INSTALAR NUEVO</t>
  </si>
  <si>
    <t>REHABILITACION DE ANDEN EN ADOQUIN DE ARCILLA SOBRE MORTER. NO INCL BORDILLO. INCL. RETIRO ADOQUIN E INSTALAR NUEVO</t>
  </si>
  <si>
    <t>REHABILITACION DE ANDEN EN ADOQUIN DE CONCRETO L BASE ARENA. NO INCL BORDILLO. INCL. DEMOLICION ADOQUIN E INSTALAR NUEVO</t>
  </si>
  <si>
    <t>REPOSICION BOLARDO M63 INCLUYE EXCAVACION CARGUE Y DISPOSICION FINAL DE ESCOMBROS Y BASE EN CONCRETO DE 1500PSI</t>
  </si>
  <si>
    <t>REPOSICION BOLARDO M61 INCLUYE EXCAVACION CARGUE Y DISPOSICION FINAL DE ESCOMBROS Y BASE EN CONCRETO DE 1500PSI</t>
  </si>
  <si>
    <t>REPOSICION DE PROTECTOR DE ARBOL DE UN TUBO M91. INCLUYE EXCAVACION. TRANSPORTE Y DISPOSICION FINAL, INSTALA. NUEVO PROT</t>
  </si>
  <si>
    <t>MANTENIMIENTO PREVENTIVO ESPACIO PUBLICO. INCLUYE LIMPIEZA E INSTALACION DE SELLO DE ARENA</t>
  </si>
  <si>
    <t>RETIRO DE LOSETA A-50 SOBRE ARENA</t>
  </si>
  <si>
    <t>RETIRO DE LOSETA A-50 SOBRE MORTERO</t>
  </si>
  <si>
    <t>DEMARCACION CON PINTURA TERMOPLASTICA PARA CICLORUTAS (INCLUYE SUMINISTRO, APLICACION CON MICROESFERA) A=10 CM</t>
  </si>
  <si>
    <t>FLECHA DE FRENTE PARA CICLORRUTA EN PINTURA TERMOPLASTICA. (INCLUYE SUMINISTRO, APLICACION CON MICROESFERA)</t>
  </si>
  <si>
    <t>REHABILITACION CON MATERIAL RECICLADO CON EMULSION Y SOBRECARPETA DE 5CM</t>
  </si>
  <si>
    <t>CONSTRUCCION DE ANDEN EN LOSETA CON ESTRUCTURA EN MATERIAL RECICLADO DE CONCRETO HIDRAULICO</t>
  </si>
  <si>
    <t>SELLO DE FISURAS</t>
  </si>
  <si>
    <t>RETIRO DE PISO EN ALUMINIO EN PUENTE PEATONAL TIPO TRANSMILENIO PARA TABLERO Y ESCALERA</t>
  </si>
  <si>
    <t>PISO EN LAMINA DE ALUMINIO PARA TABLERO DE PUENTE PEATONAL TIPO TRANSMILENIO. SUMINISTRO E INSTALACION.</t>
  </si>
  <si>
    <t>PISO EN LAMINA DE ALUMINIO PARA ESCALERA DE PUENTE PEATONAL TIPO TRANSMILENIO. SUMINISTRO E INSTALACION.</t>
  </si>
  <si>
    <t>RETIRO DE PISOS EN PANELES PREFABRICADOS EN CONCRETO REFORZADO PARA ESTACIONES TRANSMILENIO</t>
  </si>
  <si>
    <t>AJUSTE DE TORNILLO EN PISO DE PUENTES PEATONALES METALICOS TIPO TRANSMILENIO</t>
  </si>
  <si>
    <t>TORNILLO EN PISO DE PUENTES PEATONALES METALICOS TIPO TRANSMILENIO. SUMINISTRO E INSTALACION.</t>
  </si>
  <si>
    <t>LIMPIEZA DE CUNETAS (INCLUYE CARGUE DE MATERIAL)</t>
  </si>
  <si>
    <t>LIMPIEZA DE VALLADOS (INCLUYE CARGUE DE MATERIAL)</t>
  </si>
  <si>
    <t>LIMPIEZA DE ALCANTARILLAS (INCLUYE LIMPIEZA DE TUBERIA DE 24", BOX, RECTIFICACION DE DESCOLES PARA UN ANCHO DE VIA PROMEDIO DE 10MT. (INCLUYE CARGUE DE MATERIAL)</t>
  </si>
  <si>
    <t>LIMPIEZA DE ALCANTARILLAS (INCLUYE LIMPIEZA DE TUBERIA DE 36", BOX, RECTIFICACION DE DESCOLES PARA UN ANCHO DE VIA PROMEDIO DE 10MT. (INCLUYE CARGUE DE MATERIAL)</t>
  </si>
  <si>
    <t>LIMPIEZA DE DERECHOS DE VIA (INCLUYE CARGUE)</t>
  </si>
  <si>
    <t>KM</t>
  </si>
  <si>
    <t>REMOCION DE DERRUMBES MENORES (INCLUYE CARGUE DE MATERIAL)</t>
  </si>
  <si>
    <t>CONFORMACION DE LA CALZADA EXISTENTE</t>
  </si>
  <si>
    <t>GEODREN PLANAR H=1.0 M. SUMINISTRO E INSTALACION.</t>
  </si>
  <si>
    <t>1 DUCTO D=1 1/2" CONDUIT PVC (NO INCLUYE RELLENOS). SUMINISTRO E INSTALACION.</t>
  </si>
  <si>
    <t>TUBERIA DE ACERO AL CARBON SIN COSTURA SCH40 D=3". SUMINISTRO E INSTALACION.</t>
  </si>
  <si>
    <t>CUADRILLA (TUBERO + 4 AYUDANTES)</t>
  </si>
  <si>
    <t>TUBERIA DE ACERO AL CARBON SIN COSTURA SCH40 D=4". SUMINISTRO E INSTALACION.</t>
  </si>
  <si>
    <t>TUBERIA DE ACERO AL CARBON SIN COSTURA SCH40 D=6". SUMINISTRO E INSTALACION.</t>
  </si>
  <si>
    <t>TUBERIA DE ACERO AL CARBON SIN COSTURA SCH40 D=8". SUMINISTRO E INSTALACION.</t>
  </si>
  <si>
    <t>SARDINEL ESPECIAL A 110 PARA RAMPA TIPO B (SUMINISTRO E INSTALACION. INCLUYE 3CM MORTERO 1:5 HECHO EN OBRA).</t>
  </si>
  <si>
    <t>FRANJA DE AJUSTE DE ANCHO VARIABLE ENTRE 0.10 A 0.18MT Y PROFUNDIDAD VARIABLE ENTRE 0.06 Y 0.15MT EN CONCRETO DE 2500 PSI PREMEZCLADO.</t>
  </si>
  <si>
    <t>MANTENIMIENTO RUTINARIO PARA CICLORUTAS INCLUYE SELLO DE FISURAS, BARRIDO, RETIRO MANUAL DE CAPA VEGETAL. ANCHO DE CICLORRUTA 2.5MT. RETIRO Y TRANSPORTE Y DISPOSICIÓN FINAL DE ESCOMBROS A 21 KM.</t>
  </si>
  <si>
    <t>MANTENIMIENTO CORRECTIVO DE CICLORUTAS EN PAVIMENTO ASFALTICO ANCHO 2.5MT. INCLUYE SELLO DE FISURAS EN EL 50% DEL AREA Y REPOSICION DE CARPETA EN EL 50% DEL AREA RESTANTE TRANSP. Y DISPOSICIÓN FINAL DE ESCOMBROS A 21 KM.</t>
  </si>
  <si>
    <t>REHABILITACION DE ANDENES EN ADOQUIN DE ARCILLA SOBRE ARENA, INCLUYE DEMOLICIONES, EXCAVACION, RELLENO DE MATERIAL. SELECCIONADO PARA UN ANDEN DE 3.5MT. INCLUYE MOBILIARIO. INCLUYE TRANSP. Y DISPOSIC. DE ESCOMBROS 21 KM.</t>
  </si>
  <si>
    <t>REHABILITACION DE ANDENES EN ADOQUIN DE ARCILLA SOBRE MORTERO, INCLUYE DEMOLICIONES, EXCAVACION, RELLENO DE MATERIAL SELECCIONADO PARA UN ANDEN DE 3.5MT. INCLUYE MOBILIARIO. INCLUYE TRANSP. Y DISP. DE ESCOMBROS A 21 KM.</t>
  </si>
  <si>
    <t>REHABILITACION DE ANDENES EN LOSETA SOBRE ARENA, INCLUYE DEMOLICIONES, EXCAVACION, RELLENO DE MATERIAL SELECCIONADO PARA UN ANDEN DE 3.5MT. INCLUYE MOBILIARIO. INCLUYE TRANSPORTE Y DISPOSICION DE ESCOMBROS A 21 KM.</t>
  </si>
  <si>
    <t>REHABILITACION DE ANDENES EN LOSETA SOBRE MORTERO, INCLUYE DEMOLICIONES, EXCAVACION, RELLENO DE MATERIAL SELECCIONADO PARA UN ANDEN DE 3.5MT. INCLUYE MOBILIARIO. INCLUYE TRANSPORTE Y DISPOSICION DE ESCOMBROS A 21 KM.</t>
  </si>
  <si>
    <t>REHABILITACION DE ANDENES EN CONCRETO, INCLUYE DEMOLICIONES, EXCAVACION, RELLENO DE MATERIAL SELECCIONADO PARA UN ANDEN DE 3.5MT. INCLUYE MOBILIARIO. INCLUYE TRANSPORTE Y DISPOSICION DE ESCOMBROS A 21 KM.</t>
  </si>
  <si>
    <t>REHABILITACIÓN DE CICLORRUTAS EN CONCRETO ASFÁLTICO MD 12. INCLUYE DEMOLICIONES, EXCAVACIÓN, RELLENOS EN MATERIAL SELECCIONADO. ANCHO CICLORRUTA 2.5MT. TRANSPORTE Y DISPOSICIÓN DE ESCOMBROS A 21KM.</t>
  </si>
  <si>
    <t>MANTENIMIENTO RUTINARIO PARA PUENTE PEATONAL, INCLUYE LAVADO DE ESTRUCTURAS EN CONCRETO Y/O METALICAS A PRESION, INCLUYE ALQUILER DE HIDROLAVADORA 1300W..</t>
  </si>
  <si>
    <t>MANTENIMIENTO CORRECTIVO PARA PUENTE PEATONAL EN CONCRETO, INCLUYE REEMPLAZO DE PELDAÑOS DE ESCALERAS Y PISO DE PUENTE, SELLO DE JUNTAS AJUSTE Y PINTURA DE BARANDAS Y PINTURA DEL PUENTE.</t>
  </si>
  <si>
    <t>PIEZA DE REMATE PARA RAMPA PEATONAL, LONGITUD 1,40MTS FUNDIDO EN SITIO EN CONCRETO PREMEZCLADO DE 3000 PSI (GRAVA COMUN) INCLUYE FORMALETA EN MADERA. SUMINISTRO Y CONSTRUCCION.</t>
  </si>
  <si>
    <t>BASE GRANULAR BG-A ESTABILIZADA CON CEMENTO AL 5% (INCLUYE SUMINISTRO TRANSPORTE, COLOCACIÓN Y COMPACTACION).</t>
  </si>
  <si>
    <t>RELLENO CON MEZCLA DE GRAVILLA DE 3/4" Y ARENA DE RIO (RELACIÓN 1:1) SUMINISTRO Y COLOCACIÓN. (INCLUYE TRANSPORTE, SUMINISTRO, EXTENDIDO MANUAL Y COLOCACIÓN).</t>
  </si>
  <si>
    <t>RELLENO CON GRAVA ENTRE 3/4" Y 1/2" PARA FILTROS (RELACIÓN 1:1) SUMINISTRO Y COLOCACIÓN. (INCLUYE TRANSPORTE, SUMINISTRO, EXTENDIDO MANUAL Y COLOCACIÓN).</t>
  </si>
  <si>
    <t>EMPATES DE TUBERÍA EN PVC A PVC 6" LINEAL SEGÚN NORMA NS-023. SUMINISTRO E INSTALACIÓN. (INCLUYE ACCESORIOS).</t>
  </si>
  <si>
    <t>EMPATES DE TUBERÍA EN PVC A PVC 3" LINEAL SEGÚN NORMA NS-023 (INCLUYE ACCESORIOS). SUMINISTRO E INSTALACIÓN.</t>
  </si>
  <si>
    <t>EMPATES DE TUBERÍA EN PVC A PVC 4" LINEAL SEGÚN NORMA NS-023 (INCLUYE ACCESORIOS). SUMINISTRO E INSTALACIÓN.</t>
  </si>
  <si>
    <t>EMPATES DE TUBERÍA EN PVC A AC 4" LINEAL SEGÚN NORMA NS-023 SUMINISTRO E INSTALACIÓN. (INCLUYE ACCESORIOS).</t>
  </si>
  <si>
    <t>EMPATES DE TUBERÍA EN PVC A AC 3" LINEAL SEGÚN NORMA NS-023. SUMINISTRO E INSTALACIÓN. (INCLUYE ACCESORIOS).</t>
  </si>
  <si>
    <t>EMPATES DE TUBERÍA EN PVC A PVC 12" LINEAL SEGÚN NORMA NS-023 (INCLUYE ACCESORIOS). SUMINISTRO E INSTALACIÓN.</t>
  </si>
  <si>
    <t>EMPATES DE TUBERÍA EN PVC A PVC 8" LINEAL SEGÚN NORMA NS-023. SUMINISTRO E INSTALACIÓN. (INCLUYE ACCESORIOS).</t>
  </si>
  <si>
    <t>DEMOLICIÓN MANUAL DE CAJA DOBLE CS 276 (INCLUYE DEMOLICIÓN DE PLACA PISO, TAPA, MUROS Y CAÑUELAS Y CARGUE).</t>
  </si>
  <si>
    <t>DEMOLICION DE TUBERIAS DE ACUEDUCTO Y ALCANTARILLADO Ø &lt; 36" (INCLUYE MARTILLO NEUMÁTICO DE 60 LB Y CARGUE).</t>
  </si>
  <si>
    <t>DEMOLICION O RETIRO MANUAL DE TUBERIAS DE AC Ø &lt; 12" (INCLUYE CARGUE).</t>
  </si>
  <si>
    <t>DEMOLICION DE POZOS, CAJAS Y CAMARAS DE EMPRESAS DE SERVICIOS PÚBLICOS (INCLUYE MARTILLO NEUMÁTICO DE 60 LB, COMPRESOR Y CARGUE).</t>
  </si>
  <si>
    <t>REPARACIÓN DE ACOMETIDA HIDRÁULICA DE LA CAJILLA HACIA EL PREDIO (INCLUYE EL RETIRO DE LA TUBERÍA EXISTENTE E INSTALACIÓN DE TUBERÍA NUEVA).</t>
  </si>
  <si>
    <t>TUBERÍA CONCRETO D= 32" CL. III REFORZADA. SUMINISTRO E INSTALACIÓN.</t>
  </si>
  <si>
    <t>DEMOLICIÓN MANUAL DE CAJA SENCILLA CS 275 (INCLUYE DEMOLICIÓN DE PLACA PISO, TAPA, MUROS Y CAÑUELAS Y CARGUE).</t>
  </si>
  <si>
    <t>DEMOLICIÓN MANUAL DE CÁMARA T-14 (INCLUYE DEMOLICIÓN DE PLACA PISO, TAPA, MUROS Y CAÑUELAS Y CARGUE).</t>
  </si>
  <si>
    <t>DEMOLICIÓN MANUAL DE CÁMARA DE PASO SENCILLA ETB (INCLUYE DEMOLICIÓN DE PLACA PISO, TAPA, MUROS Y CAÑUELAS Y CARGUE).</t>
  </si>
  <si>
    <t>CONSTRUCCIÓN DE CAJA DE INSPECCIÓN CS 285. INCLUYE TAPA PREFABRICADA Y MARCO.</t>
  </si>
  <si>
    <t>TUBERIA CONCRETO ALTA RESISTENCIA D= 10" (INCLUYE SUMINISTRO, INSTALACIÓN Y MORTERO 2000 PSI PARA RECUBRIMIENTO DE JUNTA).</t>
  </si>
  <si>
    <t>CUADRILLA (TUBERO + 3 AYUDANTES)</t>
  </si>
  <si>
    <t>TUBERIA CONCRETO ALTA RESISTENCIA D= 12" (INCLUYE SUMINISTRO, INSTALACIÓN Y MORTERO 2000 PSI PARA RECUBRIMIENTO DE JUNTA).</t>
  </si>
  <si>
    <t>TUBERIA CONCRETO ALTA RESISTENCIA D= 14" (INCLUYE SUMINISTRO, INSTALACIÓN Y MORTERO 2000 PSI PARA RECUBRIMIENTO DE JUNTA).</t>
  </si>
  <si>
    <t>PIEZA DE REMATE PARA RAMPA PEATONAL, SUMINISTRO Y CONSTRUCCION. LONGITUD 1,20MTS FUNDIDO EN SITIO EN CONCRETO PREMEZCLADO DE 3000 PSI (GRAVA COMUN) INCLUYE FORMALETA EN MADERA</t>
  </si>
  <si>
    <t>SUBBASE GRANULAR PEATONAL SBG_PEA. SUMINISTRO, EXTENDIDO MANUAL, NIVELACIÓN, HUMEDECIMIENTO Y COMPACTACIÓN</t>
  </si>
  <si>
    <t>MATERIAL SELECCIONADO. SUMINISTRO, EXTENDIDO MANUAL, NIVELACIÓN, HUMEDECIMIENTO Y COMPACTACIÓN.</t>
  </si>
  <si>
    <t>POSTE DE REFERENCIA TIPO INVIAS. INCLUYE SUMINISTRO E INSTALACIÓN. (INCLUYE CONCRETO 2000 PSI PARA ANCLAJE , CONCRETO 2500 PSI PARA POSTE, CONCRETOS HECHOS EN OBRA, INCLUYE REFUERZO, FORMALETA Y PINTURA REFLECTIVA.</t>
  </si>
  <si>
    <t>CUADRILLA (3 AYUDANTES)</t>
  </si>
  <si>
    <t>CANALIZACIÓN DE TRÁFICO (INSTALACIÓN, MANTENIMIENTO Y DESINSTALACIÓN MENSUAL) CON SEÑALIZADORES TUBULARES COLOMBINA PLÁSTICA Y TRIPLE CINTA DE SEÑALIZACIÓN (INCLUYE ALQUILER DE SEÑALIZADORES TUBULARES). LONGITUD 3 METROS.</t>
  </si>
  <si>
    <t>UN/MES</t>
  </si>
  <si>
    <t>BANDERERO (INCLUYE ALQUILER DE PALETA PARE-SIGA EN POLIETILENO).</t>
  </si>
  <si>
    <t>H/ME</t>
  </si>
  <si>
    <t>ACCESO TEMPORAL A VIVIENDA EN MADERA. SUMINISTRO Y CONSTRUCCIÓN.</t>
  </si>
  <si>
    <t>BARRERA DE CONTENCIÓN MATERIAL DE ARRASTRE (INCLUYE SUMINISTRO Y COLOCACIÓN DE MALLA DE GALLINERO 1 1/4" Y POLISOMBRA 47%).</t>
  </si>
  <si>
    <t>ESTABILIZACIÓN DE BASE GRANULAR CON ADITIVO POTENCIALIZADOR FLEXIBILIZANTE + CEMENTO 5%</t>
  </si>
  <si>
    <t>ALQUILER DE CERRAMIENTO TIPO 1: CONSTA DE SEÑALIZADORES TUBULARES PLÁSTICOS, TRIPLE CINTA PELIGRO CAL. 4, POLISOMBRA 65% PARA CERRAMIENTO. (INCLUYE INSTALACIÓN, MANTENIMIENTO Y DESINSTALACIÓN).</t>
  </si>
  <si>
    <t>ML/ME</t>
  </si>
  <si>
    <t>LAVADO DE ESTRUCTURA EN CONCRETO Y/O METÁLICAS. INCLUYE ALQUILER DE HIDROLAVADORA 1300W MOTOR A GASOLINA PRESIÓN 3200 PSI. INCLUYE IMPLEMENTOS DE ASEO (DETERGENTE INDUSTRIAL), AGUA, COMBUSTIBLE Y MANO DE OBRA.</t>
  </si>
  <si>
    <t>ACERO LISO PARA TRANSFERENCIA DE LOSAS D= 1 1/4" (NO INCLUYE CANASTILLA). SUMINISTRO E INSTALACIÓN.</t>
  </si>
  <si>
    <t>DESMONTE SEÑAL VERTICAL.</t>
  </si>
  <si>
    <t>EMPATES EN LÍNEA DE TUBERÍA EN PVC A AC 6". SUM E INST. (INCL ACOPLE UNIVERSAL R1 - R2 D= 6", UNIÓN PVC U.M. D= 6", UNIÓN GIBAULT HD PARA AC CL. 25 D= 6", UNION DE REPARACIÓN D= 6 Y 1 METRO DE TUBERÍA PVC D= 6" RDE 21).</t>
  </si>
  <si>
    <t>EMPATES EN LÍNEA DE TUBERÍA EN PVC A AC 8". SUM E INST. (INCL ACOPLE UNIVERSAL R1- R2 D= 8", UNIÓN PVC U.M. D= 8", UNIÓN GIBAULT HD PARA AC CL. 25 D= 8", UNION DE REPARACIÓN D= 8 Y 1 METRO DE TUBERÍA PVC D= 8" RDE 21).</t>
  </si>
  <si>
    <t>EMPATES EN LÍNEA DE TUBERÍA EN PVC A AC 12". SUM E INST. (INCL ACOPLE UNIVERSAL R1- R2 D= 12", UNIÓN PVC U.M. D= 12", UNIÓN GIBAULT HD PARA AC CL. 25 D= 12", UNION DE REPARACIÓN D= 12 Y 1 METRO DE TUB PVC D= 12" RDE 21).</t>
  </si>
  <si>
    <t>EMPATES EN LÍNEA DE TUBERÍA EN PVC A HF 6". SUM E INST. (INCL UNIÓN GIBAULT D=6", UNIÓN PVC U.M. D= 6", UNIÓN, UNION DE REPARACIÓN D= 6 Y 1 METRO DE TUBERÍA PVC D= 6" RDE 21).</t>
  </si>
  <si>
    <t>ENTIBADO EC-2 CONTÍNUO MADERA CON PERFILES METÁLICOS Y PARALES TELESCÓPICOS. SUMINISTRO E INSTALACIÓN.</t>
  </si>
  <si>
    <t>PROTECTOR DE RAMPA EN TUBERÍA A.N. 2". SUMINISTRO E INSTALACIÓN. INCLUYE ANCLAJES EN CONCRETO PREMEZCLADO DE 3000 PSI (GRAVA COMUN).</t>
  </si>
  <si>
    <t>MOVILIZACIÓN DE EQUIPO DESDE LA OBRA HASTA SITIO AUTORIZADO EN CUMPLIMIENTO DEL PMT DENTRO DEL AREA DE INFLUENCIA DE LA OBRA (INCLUYE CARGUE, DESCARGUE Y CARROS ESCOLTA). EL VIAJE ES IDA Y VUELTA.</t>
  </si>
  <si>
    <t>VIAJE</t>
  </si>
  <si>
    <t>SARDINEL ESPECIAL A 110 PARA RAMPA TIPO B (SUMINISTRO E INSTALACION. INCLUYE 3CM MORTERO 2000 PSI)</t>
  </si>
  <si>
    <t>SARDINEL ESPECIAL A 110 PARA RAMPA TIPO B (SUMINISTRO E INSTALACION. NO INCLUYE MATERIAL DE BASE)</t>
  </si>
  <si>
    <t>1 DUCTO D= 3" PVC-TDP CON 3 CABLES. SUMINISTRO E INSTALACIÓN. INCL. EXCAV. EXTENDIDO, HUMEDECIMIENTO Y COMPACTACIÓN DE RELLENOS PARA REDES EN ARENA DE PEÑA Y EN MATERIAL SELECC. PROVENIENTE DE LA EXCAVACIÓN.</t>
  </si>
  <si>
    <t>CONSTRUCCIÓN DE BASE MOTOR. INCLUYE SUMINISTRO Y COLOCACIÓN DE CONCRETO 3000 PSI HECHO EN OBRA 1:2:2, ARENA DE RIO Y TRITURADO 3/4". INCLUYE ACERO DE REFUERZO Y SISTEMA DE ANCLAJE PARA POSTE METÁLICO.</t>
  </si>
  <si>
    <t>CONSTRUCCIÓN DE BASE PARA INSTALACIÓN DE SEMÁFORO FERROVIARIO. INCLUYE SUMINISTRO Y COLOCACIÓN DE CONCRETO 3000 PSI HECHO EN OBRA 1:2:2, ARENA DE RIO Y TRITURADO DE 3/4". INCLUYE ACERO DE REFUERZO.</t>
  </si>
  <si>
    <t>CUADRILLA (OFICIAL + 10 AYUDANTES)</t>
  </si>
  <si>
    <t>DESMONTE, INSTALACIÓN Y NIVELACIÓN DE RIELES (INCLUYE EQUIPO DE OXICORTE Y RETIRO CON EQUIPO)</t>
  </si>
  <si>
    <t>CONEXIÓN GEODRÉN VIAL 100MMX1.00M A POZO EXISTENTE (INC. EXCAVACION MANUAL, TRANSPORTE Y DISPOSICIÓN FINAL, RELLENOS EN BASE GRANULAR CLASE B,SUMINISTRO E INSTALACION TUBERIA SANITARIA PVC D=4" Y ACCESORIOS PVC SANITARIA.</t>
  </si>
  <si>
    <t>TEE HD 22,5° EXTREMO LISO 4"X2" (SUMINISTRO E INSTALACION).</t>
  </si>
  <si>
    <t>TUBERIA DE ACERO SIN COSTURAS ASTM-A-53 SCH40 D=12". SUMINISTRO E INSTALACION. (INCLUYE TRANSPORTE).</t>
  </si>
  <si>
    <t>2 DUCTOS D=2" PVC PESADO DB. SUMINISTRO E INSTALACION. (NO INCLUYE RELLENOS).</t>
  </si>
  <si>
    <t>VADO PARA ACCESIBILIDAD A MOVILIDAD REDUCIDA EN ANCHO=3.20M, DESARROLLO=2.00M, SUMINISTRO Y CONSTRUCCION, EN ESPACIO PUBLICO EXISTENTE. ALTO ESTANDAR DE ANDEN DE 0.20M (INC. BASE ARENA NIVELADA, ARENA SELLO, RELLENO.</t>
  </si>
  <si>
    <t>VADO PARA ACCESIBILIDAD A MOVILIDAD REDUCIDA EN ANCHO=3.20M, DESARROLLO=2.00M, SUMINISTRO Y CONSTRUCCION, EN ESPACIO PUBLICO EXISTENTE. ALTO ESTANDAR DE ANDEN DE 0.20M (INC. BASE ARENA NIVELADA, ARENA SELLO, (A=1M2).</t>
  </si>
  <si>
    <t>ESQUINA DEPRIMIDA ANCHO DE ANDEN =4.50M. SUMINISTRO Y CONSTRUCCION. (INCLUYE RELLENO DE 1.70M PENDIENTE 10% H ANDEN=0.20M(INCLUYE RELLENO, LOSETA PREFABRICADA,BASE ARENA NIVELACION Y SELLO, LOSA EN CONCRETO).</t>
  </si>
  <si>
    <t>CONSTRUCCION Y ADECUACION DE SEPARADOR CENTRAL CON PASO A NIVEL CERO PARA ACCESIBILIDAD A MOVILIDAD REDUCIDA DE ANCHO=4,00M. EN ESPACIO PUBLICO EXISTENTE ALTO ESTANDAR DE ANDEN EN CONCRETRO DE 0.20M.</t>
  </si>
  <si>
    <t>DEMOLICIÓN MANUAL DE CAMARA DE PASO DOBLE ETB (INCLUYE DEMOLICIÓN DE PLACA PISO, TAPA, MUROS Y CAÑUELAS Y CARGUE)</t>
  </si>
  <si>
    <t>CUADRILLA (2OFICIAL + 4 AYUDANTES)</t>
  </si>
  <si>
    <t>PANEL PREFABRICADO EN CONCRETO REFORZADO CON FIBRA DE VIDRIO PARA CONFORMACION DE MUROS, PARA ESTACIONES DEL SISTEMA TRANSMILENIO. SUMINISTRO E INSTALACION.</t>
  </si>
  <si>
    <t>DISPENSADOR METALICO PARA JABON LIQUIDO PARA INSTALAR EN MESON RECARGA DE JABON INFERIOR PUSH SUPERIOR DOCOL O SIMILAR. SUMINISTRO E INSTALACION.</t>
  </si>
  <si>
    <t>CONDUCTOR RED DE BAJA TENSION 31/0 + 12 600V CU CONDUCTORES DE LA PARCIAL ENTRE LOS VAGONES NORTE Y SUR. SUMINISTRO E INSTALACION.</t>
  </si>
  <si>
    <t>ACOMETIDA TRIFASICA 36+18AWG THHN-600VCU. SUMINISTRO E INSTALACION. ACOMETIDA DESDE EL ARMARIO VAGON NORTE QUE ALIMENTA LAS TOMAS MONOFASICAS Y TRIFASICAS DE SERVICIO POR DEBAJO DEL PISO INSTALADO EN TUBERIA METALICA DE 1"</t>
  </si>
  <si>
    <t>SALIDA PARA TOMA TRIFASICA DE SEGURIDAD 1" EMT ES LA SALIDA DESDE LA CAJA METALICA MAS CERCANA EN EL PISO DEL VAGON (CORRESPONDIENTE A LA ACOMETIDA DE TOMA DE SERV) HASTA LA TOMA EN LA COLUMNA INTERIOR DEL VAGON.</t>
  </si>
  <si>
    <t>SALIDA PARA MOTORES PUERTAS EMT 3/4" ES LA SALIDA DESDE LA CAJA METALICA MAS CERCANA EN EL TECHO DEL VAGON, HASTA LA SALIDA EN EL COSTADO DEL VAGON. INCLUYE TUBERIA PARA EL CIRCUITO DIGITAL DE MANDO.</t>
  </si>
  <si>
    <t>1 DUCTO DE 3/4" EMT (PARA SALIDAS DE PUBLICIDAD) CON ESTA TUBERIA SE ALIMENTAN LAS SALIDAS DE PUBLIMILENIO EN CADA VAGON, SALIENDO DE LOS ARMARIOS.</t>
  </si>
  <si>
    <t>1 DUCTO DE 1" EMT CON ESTA TUBERIA SE INTERCONECTAN LAS PARCIALES DE VAGONES NORTE Y SUR Y LA ACOMETIDA DE LAS LAMPARAS EN LAS TRANSICIONES POR DEBAJO DEL PISO DE LOS VAGONES.</t>
  </si>
  <si>
    <t>SALIDA PARA LAMPARA FLUORESCENTE EMT 3/4". ES LA SALIDA DESDE LA CAJA METALICA ANTERIOR EN EL TECHO DEL VAGON HASTA LA CAJA DE SALIDA PROPIA DE LA LAMPARA.</t>
  </si>
  <si>
    <t>SANITARIO LINEA INSTITUCIONAL COLOR BLANCO (VALVULA ANTIVANDALICA TIPO PUSH METALICO, CROMADO) SUMINISTRO E INSTALACION</t>
  </si>
  <si>
    <t>SANITARIO LINEA INSTITUCIONAL PARA DISCAPACITADOS COLOR BLANCO (VALVULA ANTIVANDALICA TIPO PUSH METALICO, CROMADO) SUMINISTRO E INSTALACION.</t>
  </si>
  <si>
    <t>ORINAL MEDIANO DE COLGAR TIPO INSTITUCIONAL COLOR BLANCO (VALVULA ANTIVANDALICA TIPO PUSH METALICO, CROMADO) SUMINISTRO E INSTALACION</t>
  </si>
  <si>
    <t>VALVULA ANTIVANDALICA PARA ORINAL. SUMINISTRO E INSTALACION.</t>
  </si>
  <si>
    <t>INSPECCION VISUAL PARA MALLA VIAL ARTERIAL NO TRONCAL, BRIGADA DE REACCION REALIZACION INVENTARIO DE HUECOS Y PROCESAMIENTO DE LA INFORMACION.</t>
  </si>
  <si>
    <t>JARDIN VERTICAL, INCLUYE ESTRUCTURA Y/O PANEL DE SOPORTE INDEPENDIENTE ELEM.PARA SOPORTE Y SUJECIÓN DE JARDIN, SACOS Y/O CANGUROS PARA SIEMBRA DE JARDIN VERTICAL, MATERIAL VEGETAL. SUMINISTRO CONSTRUCCION E INSTALACION.</t>
  </si>
  <si>
    <t>CUADRILLA (OFICIAL + 6 AYUDANTES) HORARIO NOCTURNO</t>
  </si>
  <si>
    <t>CORTE CON EQUIPO DE OXICORTE PARA EL RETIRO DE LA JUNTA METALICA EXISTENTE EN EL PUENTE.</t>
  </si>
  <si>
    <t>CONCRETO SIN RETRACCIÓN, SUMINISTRO Y COLOCACIÓN, (CONCRELISTO RE 5000 O SIMILAR) CON FIBRA METÁLICA 80-60 O SIMILAR PARA VIGAS DE SOPORTE JUNTAS DE DILATACIÓN</t>
  </si>
  <si>
    <t>IMPRIMANTE Y PUENTE DE ADHERENCIA ENTRE CONCRETO FRESCO Y ENDURECIDO DE FRAGUADO LENTO. SUMINISTRO Y APLICACIÓN. EPÓXICO DE PEGA CONCRETO NUEVO A VIEJO QUE CUMPLA CON LA NORMA ASTM C-881 TIPO 5 GRADO II</t>
  </si>
  <si>
    <t>MORTERO ACRILICO DE REPARACIÓN ALTA RESISTENCIA, AUTOIMPRIMANTE. SUMINISTRO Y APLICACIÓN. INCLUYE COSTOS DE SUMINISTRO DE MATERIALES (RECUBRIMIENTO ANTICORROSIVO EN DOS CAPAS.</t>
  </si>
  <si>
    <t>ENTIBADO EC-1 CONTÍNUO MADERA CON PERFILES DE MADERA Y PARALES TELESCÓPICOS. SUMINISTRO E INSTALACIÓN.</t>
  </si>
  <si>
    <t>CAJA DE MANIOBRA ENTRADA Y SALIDA SUBESTACION SEMISUMERGIBLE NORMA CODENSA CTS535. SUMINISTRO E INSTALACION.</t>
  </si>
  <si>
    <t>CARCAMO DE PROTECCIÓN PARA TUBERIA DE TELEFONOS (DE 9 A 12 TUBOS). SUMINISTRO E INSTALACIÓN.</t>
  </si>
  <si>
    <t>PARAMETRO DE RESISTENCIA DEL SUELO MEDIANTE COMPRESION TRIAXIAL: COMPRESION TRIAXIAL ESTÁTICA CONSOLIDADA NO DRENADO UU (TRES PUNTOS)</t>
  </si>
  <si>
    <t>MALLA PUESTA A TIERRA SUBESTACIONES (INCLUYE SUMINISTRO E INSTALACION).</t>
  </si>
  <si>
    <t>POLISOMBRA VERDE PARA CERRAMIENTO. SUMINISTRO E INSTALACION.</t>
  </si>
  <si>
    <t>PINTURA ACEITE SOBRE LAMINA (INCLUYE ANTICORROSIVO). SUMINISTRO Y APLICACION.</t>
  </si>
  <si>
    <t>PINTURA VINILO TIPO 1 (2 MANOS).</t>
  </si>
  <si>
    <t>MURO EN LADRILLO TOLETE COMUN.</t>
  </si>
  <si>
    <t>TANQUE DE AGUA DE 500 LT. SUMINISTRO E INSTALACION.</t>
  </si>
  <si>
    <t>CUADRILLA (OFICIAL + 4 AYUDANTES) HORARIO NOCTURNO</t>
  </si>
  <si>
    <t>CUADRILLA (4 AYUDANTES)</t>
  </si>
  <si>
    <t>BARANDAS. DESMONTE E INSTALACION. INCLUYE ACOPIO EN EL FRENTE DE OBRA. (NO INCLUYE TRASLADO DEL MATERIAL SOBRANTE, NI RETIRO DE ESCOMBROS).</t>
  </si>
  <si>
    <t>RELLENO EN TRITURADO DE 3/4`` (INCLUYE TRANSPORTE, SUMINISTRO, EXTENDIDO MANUAL Y COLOCACIÓN)</t>
  </si>
  <si>
    <t>EXCAVACIÓN MANUAL DE DADOS Y COLUMNAS DE APOYO. INCLUYE MOTOBOMBA SUMERGIBLE Ø 2" O 3" - INCLUYE COMBUSTIBLE</t>
  </si>
  <si>
    <t>RELLENO EN ARENA DE PEÑA (INCLUYE TRANSPORTE, SUMINISTRO, EXTENDIDO MANUAL Y COMPACTACIÓN).</t>
  </si>
  <si>
    <t>EXCAVACIÓN MECÁNICA PARA DADOS (NIVEL DE FUNCIONAMIENTO. INCLUYE CARGUE).</t>
  </si>
  <si>
    <t>EXCAVACIÓN MECÁNICA EN TÚNEL.</t>
  </si>
  <si>
    <t>TALÓN EN CONCRETO DE 3000 PSI (SUMINISTRO E INSTALACIÓN).</t>
  </si>
  <si>
    <t>MAMPOSTERIA EN BLOQUE DE CONCRETO 15X20X40 DE DOS PERFORACIONES TIPO INDURAL O SIMILAR, ACABADO DOBLE CARA (COLOR A DEFINIR SEGÚN MUESTRA) INCLUYE MORTERO 1:4 HECHO EN OBRA.</t>
  </si>
  <si>
    <t>PELDAÑO EN GRANITO PULIDO. (SUMINISTRO E INSTALACIÓN. INCLUYE VARILLA DE ALUMINIO PARA DILATACION).</t>
  </si>
  <si>
    <t>TUBERIA PVC SANITARIA D=3`` TIPO U.S. (INCLUYE SUMINISTRO E INSTALACIÓN).</t>
  </si>
  <si>
    <t>TUBERIA PVC SANITARIA D=1 1/2`` TIPO U.S. (INCLUYE SUMINISTRO E INSTALACIÓN)</t>
  </si>
  <si>
    <t>TUBERIA PVC SANITARIA D=8`` TIPO U.S. (INCLUYE SUMINISTRO E INSTALACIÓN).</t>
  </si>
  <si>
    <t>TUBERIA PVC VENTILACIÓN D=3`` TIPO U.S. (INCLUYE SUMINISTRO E INSTALACIÓN).</t>
  </si>
  <si>
    <t>TUBERÍA PVC D=1" TIPO U.M. RDE 21 (SUMINISTRO E INSTALACIÓN).</t>
  </si>
  <si>
    <t>TUBERIA PVC E.L. D= 1/2`` RDE 13.5 - 315 PSI (INCLUYE SUMINISTRO E INSTALACIÓN, SOLDADURA).</t>
  </si>
  <si>
    <t>LAVAMANOS INSTITUCIONAL DE EMPOTRAR. (SUMINISTRO E INSTALACIÓN. INCLUYE GRIFERÍA TIPO PUSH O SIMILAR Y TUBERÍA DE CONEXIÓN).</t>
  </si>
  <si>
    <t>LAVAMANOS CERÁMICO DE SOBREPONER (SUMINISTRO E INSTALACIÓN. INCLUYE GRIFERÍA TIPO PUSH ANTIVANDÁLICO).</t>
  </si>
  <si>
    <t>LAVAMANOS DE COLGAR PARA PERSONAS EN CONDICIÓN DE MOVILIDAD REDUCIDA. (SUMINISTRO E INSTALACIÓN. INCLUYE GRIFERÍA TIPO PUSH ANTIVANDÁLICO).</t>
  </si>
  <si>
    <t>TOMACORRIENTES CON CONEXIÓN A TIERRA, MONOFÁSICO DOBLE, 15 A, 125 VC.A. (LÍNEA NEMA 5), PARA TRABAJO PESADO. (INCLUYE INSTALACIÓN, CAJA DE SALIDA, ELEMENTOS DE CONEXIÓN, DE EMPALME Y DE MONTAJE).</t>
  </si>
  <si>
    <t>TOMACORRIENTES CON PROTECCIÓN DE FALLA A TIERRA (GFCI), MONOFÁSICO DOBLE, 20 A, 125 VC.A. (LÍNEA NEMA 5), PARA TRABAJO LIVIANO. (INCLUYE INSTALACIÓN, CAJA DE SALIDA, ELEMENTOS DE CONEXIÓN, DE EMPALME Y DE MONTAJE).</t>
  </si>
  <si>
    <t>TUBERÍA DE ACERO GALVANIZADO, LIVIANA TIPO EMT, D=1". (SUMINISTRO E INSTALACIÓN).</t>
  </si>
  <si>
    <t>TUBERÍA DE ACERO GALVANIZADO, LIVIANA TIPO EMT, D=3/4". (SUMINISTRO E INSTALACIÓN).</t>
  </si>
  <si>
    <t>CUADRILLA (2 OFICIALES)</t>
  </si>
  <si>
    <t>SALIDA PARA DATOS EMT 3/4" (EN TAQUILLAS Y TORNIQUETES) DESDE EL RACK DE COMUNICACIONES HASTA EL SITIO DE LA SALIDA EN EL PISO DEL TORNIQUETE O HASTA EL PUESTO EN LA TAQUILLA. INCL. PONCHADO DE LOS JACKS EN LOS EXTREMOS .</t>
  </si>
  <si>
    <t>SALIDA PARA SONIDO EMT 3/4" (POR EL TECHO DEL VAGON) DESDE EL ARMARIO DE COMUNICACIONES HASTA EL SITIO DE LA SALIDA EN EL TECHO DEL VAGON, EN LA MITAD Y EN LOS EXTREMOS DEL MISMO .</t>
  </si>
  <si>
    <t>SALIDA PARA CCTV EMT 3/4" (POR EL TECHO DEL VAGON) DESDE EL ARMARIO DE COMUNICACIONES HASTA EL SITIO DE LA SALIDA EN EL TECHO EN LOS EXTREMOS DE CADA VAGON.</t>
  </si>
  <si>
    <t>CAJA DE INSPECCION AP-280. SUMINISTRO E INSTALACION. SE CONSTRUYEN EN EL PISO AL LADO DE LOS VAGONES PARA EL SISTEMA DE ENERGIA Y/O COMUNICACIONES.</t>
  </si>
  <si>
    <t>CAJA PARA MEDIDORES DE ENERGIA. SUMINISTRO E INSTALACION. ESTA CAJA ESTA UBICADA EN EL ARMARIO DEL VAGON NORTE. CONTIENE LOS MEDIDORES DE ENERGIA DE LA ESTACION, PUBLICIDAD Y ANGELCOM.</t>
  </si>
  <si>
    <t>MEDIDORES DE ENERGIA MONOFASICO PARA LAS CUENTAS DE PUBLICIDAD Y ANGELCOM. SUMINISTRO E INSTALACION. SE UBICA EN EL ARMARIO DEL VAGON NORTE. SE ENERGIZARAN CUANDO LAS CUENTAS SEAN LEGALIZADAS ANTE CODENSA.</t>
  </si>
  <si>
    <t>BAJANTE PARA ACOMETIDA 1 D= 3" CALIBRE 14 (L= 4.98) HG, CAPACETE, CINTA BAND IT, CURVA PVC. SUMINISTRO E INSTALACION. INCLUYE APERTURA DE ZANJA PARA INSTALACION DE CURVA Y TUBERIA GALVANIZADA, RESANE Y RETIRO DE ESCOMBROS.</t>
  </si>
  <si>
    <t>RELLENO EN ARENA DE RIO. INCLUYE TRANSPORTE, SUMINISTRO, EXTENDIDO MANUAL Y COMPACTACION.</t>
  </si>
  <si>
    <t>GRAVILLA DE 1/2" SUELTA - SUMINISTRO E INSTALACION.</t>
  </si>
  <si>
    <t>DOTACION ABDOMINALES PARA ADULTOS/MAYORES SEGUN ESPECIFICACIONES IDRD - SUMINISTRO E INSTALACION.</t>
  </si>
  <si>
    <t>DOTACION BARRAS PARA ADULTOS.SEGUN ESPECIFICACIONES IDRD - SUMINISTRO E INSTALACION.</t>
  </si>
  <si>
    <t>DOTACION CAMINADOR PARA ADULTOS.SEGUN ESPECIFICACIONES IDRD - SUMINISTRO E INSTALACION.</t>
  </si>
  <si>
    <t>DOTACIÓN GIRO DE CADERA PARA ADULTOS. SEGÚN ESPECIFICACIONES IDRD - SUMINISTRO E INSTALACIÓN.</t>
  </si>
  <si>
    <t>DEMARCACION PICTOGRAMA ZONA ESCOLAR EN PINTURA TERMOPLASTICA. (INCLUYE SUMINISTRO Y APLICACION CON EQUIPO. INCLUYE MICROESFERAS).</t>
  </si>
  <si>
    <t>CUADRILLA (3 AYUDANTES) HORARIO NOCTURNO</t>
  </si>
  <si>
    <t>CUADRILLA (4 AYUDANTES) HORARIO NOCTURNO</t>
  </si>
  <si>
    <t>DEMARCACION EN IMPRIMANTE TIPO TRAFICO BASE SOLVENTE COLOR NEGRO. PARADEROS (INCLUYE SUMINISTRO Y APLICACION CON EQUIPO. NO INCLUYE MICROESFERAS).</t>
  </si>
  <si>
    <t>EMPATES DE TUBERÍA EN PVC A PVC 2" LINEAL SEGÚN NORMA NS-023 (INCLUYE ACCESORIOS). SUMINISTRO E INSTALACIÓN.</t>
  </si>
  <si>
    <t>TABLERO TRIFASICO DE 18 CIRCUITOS, CON ESPACIO PARA TOTALIZADOR. SUMINISTRO E INSTALACION. CORRESPONDE AL TABLERO DE ENERGIA REGULADA DE LOS MODULOS.</t>
  </si>
  <si>
    <t>MEDIDOR DE ENERGIA TRIFASICO 20-80 AMP. SUMINISTRO E INSTALACION. PARALA CUENTA DE LA ESTACION UBICADA EN EL ARMARIO DEL CUARTO ELECTRICO DE TAQUILLAS. SE ENERGIZARA CUANDO LA CUENTA SEA LEGALIZADA ANTE CODENSA.</t>
  </si>
  <si>
    <t>MEDIDOR DE ENERGIA MONOFASICO. SUMINISTRO E INSTALACION. PARA LAS CUENTA DE PUBLICIDAD Y REGULADA. SE UBICA EN EL CUARTO ELECTRICO DE TAQUILLAS. SE ENERGIZARA CUANDO LA CUENTA SEA LEGALIZADA ANTE CODENSA.</t>
  </si>
  <si>
    <t>CABLE DE MEDIA TENSION XLPE 4/0 ALUMINIO. SUMINISTRO E INSTALACION.</t>
  </si>
  <si>
    <t>DUCTO PVC DB 6". SUMINISTRO E INSTALACION.</t>
  </si>
  <si>
    <t>REHABILITACION PAVIMENTO ARTICULADO EN ADOQUIN DE ARCILLA - TRAFICO LIVIANO</t>
  </si>
  <si>
    <t>SALIDA PARA LUMINARIA CUADRADA LED 35 W. ES LA CAJA DE SALIDA PROPIA DE LA LAMPARA EN LAS TAQUILLAS. INCLUYE LUMINARIA. INCL. ACCESORIOS DE FIJACION E INSTALACION. NO INCL. TUBERIA NI CABLEADO.</t>
  </si>
  <si>
    <t>ESCARIFICACION, HUMEDECIMIENTO, NIVELACION Y COMPACTACION CON VIBROCOMPACTADOR DEL MATERIAL GRANULAR EXISTENTE.</t>
  </si>
  <si>
    <t>CURVA 90° PVC D= 2". SUMINISTRO E INSTALACION. NO INCLUYE RELLENOS.</t>
  </si>
  <si>
    <t>REUBICACION DE SEMAFORO PEATONAL.</t>
  </si>
  <si>
    <t>REUBICACION DE SEMAFORO VEHICULAR PARA FIJACION DE MASTIL.</t>
  </si>
  <si>
    <t>REUBICACION DE SEMAFORO VEHICULAR PARA FIJACION DE MENSULA.</t>
  </si>
  <si>
    <t>RETIRO DE SOLDADURA PARA TAPAS RECTANGULARES DE CAJAS DE PASO.</t>
  </si>
  <si>
    <t>COLOCACION DE SOLDADURA E-7018 PARA TAPAS RECTANGULARES DE CAJAS DE PASO.</t>
  </si>
  <si>
    <t>APLICACION DE PINTURA EN VIA DE POSTES TIPO MASTIL T1 Y T1X.</t>
  </si>
  <si>
    <t>TUBERIA DE CONCRETO DE ALTA RESISTENCIA D= 8" (INCLUYE MORTERO DE INSTALACION). SUMINISTRO E INSTALACION.</t>
  </si>
  <si>
    <t>TUBERIA DE CONCRETO DE ALTA RESISTENCIA D= 16" (INCLUYE MORTERO DE INSTALACION). SUMINISTRO E INSTALACION.</t>
  </si>
  <si>
    <t>TUBERIA DE CONCRETO DE ALTA RESISTENCIA D= 18" (INCLUYE MORTERO DE INSTALACION). SUMINISTRO E INSTALACION.</t>
  </si>
  <si>
    <t>TUBERIA DE CONCRETO DE ALTA RESISTENCIA D= 20" (INCLUYE MORTERO DE INSTALACION). SUMINISTRO E INSTALACION.</t>
  </si>
  <si>
    <t>DESMONTE DE PARADERO URBANO TIPO M10 (INCLUYE CARGUE Y TRANSPORTE A ALMACEN AUTORIZADO POR EL IDU.</t>
  </si>
  <si>
    <t>DESMONTE DE BANCA EN CONCRETO TIPO M30 (INCLUYE CARGUE Y TRANSPORTE A ALMACEN AUTORIZADO POR EL IDU (NO INCLUYE REPARACION DEL SITIO).</t>
  </si>
  <si>
    <t>DESMONTE DE PROTECTOR DE ARBOL TIPO M90 (INCLUYE CARGUE Y TRANSPORTE A ALMACEN AUTORIZADO POR EL IDU (NO INCLUYE REPARACION DEL SITIO).</t>
  </si>
  <si>
    <t>CAMARA FOTOGRAFICA DIGITAL COMPACTA. ALQUILER. DE 16.2 MEGAPIXELES. MEMORIA DE 6 GB. VIDEO HD CON PAUSA Y ZOOM. INCLUYE TRANSPORTE, SOPORTE TECNICO.</t>
  </si>
  <si>
    <t>MES</t>
  </si>
  <si>
    <t>TUBERIA ACERO CARBON ASTM A=53 SCH 40 DE D=12"</t>
  </si>
  <si>
    <t>CANALIZACION VIA PUBLICA NUEVE (9) DUCTOS PVC TIPO TDP 9Ø6"+2Ø3"</t>
  </si>
  <si>
    <t>MANTENIMIENTO RUTINARIO DE CALZADA EN ADOQUÍN Y/O LOSETA. INCLUYE LIMPIEZA DE SUMIDEROS, POZOS, SELLOS DE JUNTA Y RETIRO MANUAL DE CAPA VEGETAL.</t>
  </si>
  <si>
    <t>MANTENIMIENTO RUTINARIO DE CALZADA EN CONCRETO HIDRÁULICO. INCLUYE LIMPIEZA DE SUMIDEROS, POZOS, SELLO DE JUNTAS Y RETIRO MANUAL DE CAPA VEGETAL</t>
  </si>
  <si>
    <t>MANTENIMIENTO CORRECTIVO DE CALZADA EN ADOQUIN DE ARCILLA PESADO SOBRE MORTERO. INCLUYE RETIRO DE ADOQUIN E INSTALAR NUEVO</t>
  </si>
  <si>
    <t>MANTENIMIENTO CORRECTIVO DE CALZADA EN ADOQUÍN DE ARCILLA SOBRE ARENA. INCLUYE RETIRO DE ADOQUIN E INSTALAR NUEVO</t>
  </si>
  <si>
    <t>MANTENIMIENTO CORRECTIVO DE CALZADA EN CONCRETO RÍGIDO. INCLUYE RETIRO, REEMPLAZO DE LOSA, RENIVELACIÓN Y RECOMPACTACIÓN DE CAPAS GRANULARES</t>
  </si>
  <si>
    <t>MANTENIMIENTO CORRECTIVO DE CALZADA EN CONCRETO ESTAMPADO. INCLUYE RETIRO, REEMPLAZO DE LOSA, RENIVELACIÓN Y RECOMPACTACIÓN DE CAPAS GRANULARES</t>
  </si>
  <si>
    <t>TUBERIA GALVANIZADA 2" PARA ANCLAJES</t>
  </si>
  <si>
    <t>TUBERIA CONCRETO D= 32" CL. II REFORZADO. INCLUYE SUMINISTRO E INSTALACIÓN</t>
  </si>
  <si>
    <t>TORRE DE ILUMINACIÓN DE 4 BOMBILLAS DE 1000 WATS CADA UNA. ALQUILER. INCLUYE COMBUSTIBLE A.C.P.M.</t>
  </si>
  <si>
    <t>TUBERIA CONCRETO D= 8" CL. V EXTRARREFORZADA PARA INSTALACIÓN SUPERFICIAL (SUMINISTRO E INSTALACIÓN). INCLUYE MORTERO 2000 PSI PARA RECUBRIMIENTO DE JUNTA.</t>
  </si>
  <si>
    <t>TUBERIA CONCRETO D= 16" CL. V EXTRARREFORZADA PARA INSTALACIÓN SUPERFICIAL (SUMINISTRO E INSTALACIÓN). INCLUYE MORTERO 2000 PSI PARA RECUBRIMIENTO DE JUNTA.</t>
  </si>
  <si>
    <t>TAPÓN EXTREMO LISO D= 3". SUMINISTRO E INSTALACIÓN</t>
  </si>
  <si>
    <t>DETECTORES DE DEMANDA VEHICULAR (CÁMARA). NO INCLUYE CABLES. SUMINISTRO E INSTALACIÓN</t>
  </si>
  <si>
    <t>IMPERMEABILIZANTE PARA CONCRETO. SUMINISTRO Y APLICACIÓN</t>
  </si>
  <si>
    <t>ADITIVO DESENCOFRANTE. SUMINISTRO Y APLICACIÓN DE MATERIAL</t>
  </si>
  <si>
    <t>ENTIBADO TIPO EC3 CONTINUO METÁLICO CON PARALES METÁLICOS. INCLUYE SUMINISTRO E INSTALACIÓN</t>
  </si>
  <si>
    <t>ESTABILIZACIÓN DE SUBRASANTE CON RAJÓN, INCLUYE EQUIPO DE COMPACTACIÓN (SUMINISTRO, EXTENDIDO, NIVELACIÓN Y COMPACTACIÓN CON EQUIPO MECÁNICO)</t>
  </si>
  <si>
    <t>SONORIZADORES PARA INVIDENTES (SUMINISTRO E INSTALACION)</t>
  </si>
  <si>
    <t>CAPA DE SUELO DE SUBRASANTE ESTABILIZADA CON CAL HIDRATADA TIPO N, IN SITU AL 4%. (SUMINISTRO, EXTENDIDO, NIVELACION, HUMEDECIMIENTO Y COMPACTACION).</t>
  </si>
  <si>
    <t>GRUA PARA REMOLQUE DE VEHICULOS (ALQUILER). INCLUYE CONDUCTOR Y COMBUSTIBLE. TIEMPO 12 HORAS DIARIAS.</t>
  </si>
  <si>
    <t>LAMINA MACIZA HR PARA BOCATOMA, INCLUYE MANO DE OBRA, ACCESORIOS E INSTALACION SEGUN DETALLE EN PLANOS Y ESPECIFICACIONES TECNICAS</t>
  </si>
  <si>
    <t>ELEMENTO ENVOLVENTE PEINAZO PARA MODULO. SUMINISTRO E INSTALACION. INCLUYE MANO DE OBRA.</t>
  </si>
  <si>
    <t>CUBIERTA EN LAMINA ALVEOLAR EN POLICARBONATO. SUMINISTRO E INSTALACION. INCLUYE MANO DE OBRA Y ACCESORIOS</t>
  </si>
  <si>
    <t>ELEMENTO ENVOLVENTE REMATE PARA CUBIERTA. SUMINISTRO E INSTALACION. INCLUYE MANO DE OBRA</t>
  </si>
  <si>
    <t>MANTENIMIENTO DEL ESPACIO PUBLICO PARA EL COBRO DE LA RETRIBUCION POR APROVECHAMIENTO ECONOMICO. COSTO DEL MANTENIMIENTO POR M2</t>
  </si>
  <si>
    <t>UN PRE</t>
  </si>
  <si>
    <t>ACTUALIZACION DE SISTEMA DE GESTION DEL ARBOLADO URBANO UBICADO EN TERRENO. SIGAU POR ARBOL PARA TALA, BLOQUEO Y TRASLADO</t>
  </si>
  <si>
    <t>ACTUALIZACION DE SISTEMA DE GESTION DEL ARBOLADO URBANO UBICADO EN TERRENO. SIGAU POR ARBOL PARA PLANTACION</t>
  </si>
  <si>
    <t>LEVANTAMIENTO DE INVENTARIO FORESTAL. INCLUYE ELABORACION FICHA FORESTAL Y VISITA A TERRENO</t>
  </si>
  <si>
    <t>ESTAMPADO PARA CONCRETO MR DE POMPEYANOS, ACCESOS VEHICULARES A PREDIOS Y VÍAS (ACABADO Y CURADO, SUMINISTRO Y MANO DE OBRA. INCLUYE JUEGO DE MOLDES, COLOR ENDURECEDOR DE CUARZO, DESMOLDANTE EN POLVO COLOR, SELLADOR ACRÍLICO TRANSPARENTE SEMILUSTRE).</t>
  </si>
  <si>
    <t>REJA DE PROTECCIÓN PARA PARQUES VECINALES Y DE BOLSILLO. SEGÚN ESPECIFICACIONES IDRD. (SUMINISTRO E INSTALACIÓN. INCLUYE BASE EN CONCRETO DE 3000 PSI. NO INCLUYE ACERO DE REFUERZO).</t>
  </si>
  <si>
    <t>ESTRUCTURA DE BALONCESTO CON TABLERO ANTIVANDÁLICO SEGÚN ESPECIFICACIONES IDRD. (SUMINISTRO E INSTALACIÓN. INCLUYE EXCAVACIÓN, TRANSPORTE DE MATERIAL PROVENIENTE DE LA EXCAVACIÓN, CONCRETO DE LIMPIEZA Y DADO EN CONCRETO DE 3000 PSI).</t>
  </si>
  <si>
    <t>ESTRUCTURA DE MICROFUTBOL SEGÚN ESPECIFICACIONES IDRD. (SUMINISTRO E INSTALACIÓN. INCLUYE EXCAVACIÓN, TRANSPORTE DE MATERIAL PROVENIENTE DE LA EXCAVACIÓN, CONCRETO DE LIMPIEZA Y DADO EN CONCRETO DE 3000 PSI).</t>
  </si>
  <si>
    <t>PAR</t>
  </si>
  <si>
    <t>RUEDA PARA NIÑOS DE 1 A 5 AÑOS. SEGÚN ESPECIFICACIONES IDRD. (SUMINISTRO E INSTALACIÓN. INCLUYE EXCAVACIÓN Y CONCRETO DE 3000 PSI. NO INCLUYE ACERO DE REFUERZO).</t>
  </si>
  <si>
    <t>BARANDA METÁLICA M80 (SUMINISTRO E INSTALACIÓN. INCLUYE BASE EN CONCRETO).</t>
  </si>
  <si>
    <t>CUBIERTA VERDE (INCLUYE GEOTEXTIL 1800 PARA BASE, LÁMINA DE DRENAJE DE BAJA RETENCIÓN DE AGUA, GEOTEXTIL 1800 PARA RETENCIÓN DE FINOS, TAPETE TIPO CRASSULACEA EXL, TRANSPORTE Y MANO DE OBRA. SUMINISTRO E INSTALACIÓN.</t>
  </si>
  <si>
    <t>CUADRILLA (2 OFICIAL + 2 AYUDANTES)</t>
  </si>
  <si>
    <t>TUBO EN U SEPARADOR DE CICLORUTA. (SUMINISTRO E INSTALACIÓN. INCLUYE BASE EN CONCRETO DE 3000 PSI HECHO EN OBRA).</t>
  </si>
  <si>
    <t>DEMOLICIÓN CONSTRUCCIONES DE 1 PISO TEJA. INCLUYEN EL CARGUE, TRANSPORTE Y DISPOSICIÓN FINAL DE ESCOMBROS EN SITIO AUTORIZADO (DISTANCIA DE TRANSPORTE 28 KM.). INCLUYE MUROS INTERNOS, EXTERNOS, PLACAS Y CUBIERTAS, ADEMÁS DE LOS ELEMENTOS INTERNOS QUE SE ENCUENTREN EN LOS MISMOS.</t>
  </si>
  <si>
    <t>DEMOLICIÓN CONSTRUCCIONES DE 1 PISO PLACA. INCLUYEN EL CARGUE, TRANSPORTE Y DISPOSICIÓN FINAL DE ESCOMBROS EN SITIO AUTORIZADO (DISTANCIA DE TRANSPORTE 28 KM.). INCLUYE MUROS INTERNOS, EXTERNOS, PLACAS Y CUBIERTAS, ADEMÁS DE LOS ELEMENTOS INTERNOS QUE SE ENCUENTREN EN LOS MISMOS.</t>
  </si>
  <si>
    <t>DEMOLICIÓN CONSTRUCCIONES DE 2 HASTA 3 PISOS. INCLUYEN EL CARGUE, TRANSPORTE Y DISPOSICIÓN FINAL DE ESCOMBROS EN SITIO AUTORIZADO (DISTANCIA DE TRANSPORTE 28 KM.). INCLUYE MUROS INTERNOS, EXTERNOS, PLACAS Y CUBIERTAS, ADEMÁS DE LOS ELEMENTOS INTERNOS QUE SE ENCUENTREN EN LOS MISMOS.</t>
  </si>
  <si>
    <t>DEMOLICIÓN CONSTRUCCIONES DE 4 HASTA 6 PISOS. INCLUYEN EL CARGUE, TRANSPORTE Y DISPOSICIÓN FINAL DE ESCOMBROS EN SITIO AUTORIZADO (DISTANCIA DE TRANSPORTE 28 KM.). INCLUYE MUROS INTERNOS, EXTERNOS, PLACAS Y CUBIERTAS, ADEMÁS DE LOS ELEMENTOS INTERNOS QUE SE ENCUENTREN EN LOS MISMOS.</t>
  </si>
  <si>
    <t>DEMOLICIÓN DE BODEGAS CON DOBLE ALTURA. INCLUYEN EL CARGUE, TRANSPORTE Y DISPOSICIÓN FINAL DE ESCOMBROS EN SITIO AUTORIZADO (DISTANCIA DE TRANSPORTE 28 KM.). INCLUYE MUROS INTERNOS, EXTERNOS, PLACAS Y CUBIERTAS, ADEMÁS DE LOS ELEMENTOS INTERNOS QUE SE ENCUENTREN EN LOS MISMOS.</t>
  </si>
  <si>
    <t>DEMOLICIÓN MEZANINE EN MADERA Y/O PREFABRICADO. INCLUYEN EL CARGUE, TRANSPORTE Y DISPOSICIÓN FINAL DE ESCOMBROS EN SITIO AUTORIZADO (DISTANCIA DE TRANSPORTE 28 KM.). INCLUYE MUROS INTERNOS, EXTERNOS, PLACAS Y CUBIERTAS, ADEMÁS DE LOS ELEMENTOS INTERNOS QUE SE ENCUENTREN EN LOS MISMOS.</t>
  </si>
  <si>
    <t>CERRAMIENTO (8 HILERAS DE ALAMBRE DE PÚAS CALIBRE 12.5, CON PINTURA BLANCA 3 MANOS 60 CM, EN LA PARTE SUPERIOR, CON POSTES DE CONCRETO H=2.5 M Y SECCIÓN DE 10CM X 10CM, INSTALADOS CADA 2.00 M. INCLUYE DADOS DE CIMENTACIÓN 0.30 M X 0.30 M X 0.50 M)</t>
  </si>
  <si>
    <t>CERRAMIENTO (8 HILERAS DE ALAMBRE DE PÚAS CALIBRE 12.5, CON POSTE DE MADERA ROLLIZA DE 8 CM DE DIÁMETRO Y 2.00 M DE ALTURA, ENTERRADO COMO MIN. 0.40, CON 2.00 M., ENTRE POSTES)</t>
  </si>
  <si>
    <t>CERRAMIENTO EN BLOQUE NO.5, DE ALTURA TOTAL DE 1.80 M, CON CIMENTACIÓN CICLÓPEA DE 0.35 M X 0.35 M Y VIGA DE AMARRE DE 0.12 M X 0.15 M Y COLUMNETAS DE 0.20 M X 0.12 M., CADA 3.50 M., ENTRE SÍ. INCLUYE TODOS LOS REFUERZOS EN HIERRO NECESARIOS.</t>
  </si>
  <si>
    <t>CERRAMIENTO EN MALLA ESLABONADA CALIBRE 10.5 Y ALAMBRE DE PUAS (3 HILERAS) INCLUYE AMARRES DE ALAMBRE GALVANIZADO SOLDADO A POSTES EN ACERO INOXIDABLE EN TUBO DE 1-1/2", CADA 2 MTS, ANGULO DE REMATE. EXCAVACIÓN DE 0.20 X 0.20 X 0.40 PARA ANCLAJE Y CONCRETO DE 3000 PSI PARA VIGA.</t>
  </si>
  <si>
    <t>EXPLANACIÓN Y EXTENDIDA MECÁNICA.</t>
  </si>
  <si>
    <t>LIMPIEZA Y ACOPIO MANUAL DE BASURAS</t>
  </si>
  <si>
    <t>CORTE Y RETIRO DE CÉSPED (HASTA 40 CM - INCLUYE RETIRO DE DESPERDICIOS). NO INCLUYE TRANSPORTE Y RETIRO DE SOBRANTES.</t>
  </si>
  <si>
    <t>MATA MALEZA (UNA APLICACIÓN)</t>
  </si>
  <si>
    <t>PODA DE ÁRBOLES MEDIANOS, ALTURA : 8 MTS (ELIMINAR RAMAS SECAS, CON RIESGO DE ROTURA, RAMAS QUE ESTORBEN EL PASO DE PERSONAS O TOQUEN CABLES O EDIFICIOS)</t>
  </si>
  <si>
    <t>FUMIGACIÓN CONTRA ROEDORES (RATICIDA - UNA APLICACIÓN)</t>
  </si>
  <si>
    <t>FUMIGACIÓN CONTRA INSECTOS (INSECTICIDAS- INCLUYE LEVANTAMIENTO DE ANIMALES Y BASURAS, DESINFECTACIÓN CONTRA VIRUS, BACTERIAS Y HONGOS)</t>
  </si>
  <si>
    <t>DIAGNOSTICO DE ESPACIO PUBLICO Y CICLORRUTA Y PUENTES PEATONALES (VISUAL)</t>
  </si>
  <si>
    <t>INSPECCIÓN DE REDES DE ALCANTARILLADO CON SISTEMAS CCTV PARA DIÁMETROS MAYORES A 36"</t>
  </si>
  <si>
    <t>INSPECCIÓN DE REDES DE ALCANTARILLADO CON SISTEMAS CCTV PARA DIÁMETROS ENTRE 6" A 36"</t>
  </si>
  <si>
    <t>DIAGNOSTICO DE ESPACIO PUBLICO Y CICLORRUTA Y PUENTES PEATONALES (VISUAL). INCLUYE LEVANTAMIENTO TOPOGRÁFICO Y GEORREFERENCIACIÓN DE ELEMENTOS</t>
  </si>
  <si>
    <t>MANTENIMIENTO CORRECTIVO ESPACIO PUBLICO EN ADOQUÍN DE ARCILLA LIVIANO SOBRE ARENA. INCL. RETIRO ADOQUÍN E INSTALAR EL MISMO. NO INCLUYE REDES.</t>
  </si>
  <si>
    <t>ALQUILER DE SILLA PARA ESCRITORIO PARA PUESTO DE TRABAJO</t>
  </si>
  <si>
    <t>ALQUILER DE SILLA PLÁSTICA SIN BRAZOS</t>
  </si>
  <si>
    <t>Clz/Sg</t>
  </si>
  <si>
    <t>PROCESAMIENTO Y ANALISIS DE INFORMACION PARA EL DIAGNOSTICO</t>
  </si>
  <si>
    <t>SEG</t>
  </si>
  <si>
    <t>ALQUILER DE PALETA PARE-SIGA EN POLIETILENO.</t>
  </si>
  <si>
    <t>MANTENIMIENTO RUTINARIO DE CALZADA EN PAVIMENTO FLEXIBLE. INCLUYE LIMPIEZA DE SUMIDEROS, POZOS, SELLO DE JUNTAS Y RETIRO MANUAL DE CAPA VEGETAL.</t>
  </si>
  <si>
    <t>BANDERERO (INCLUYE ALQUILER DE PALETA PARE-SIGA EN POLIETILENO). HORARIO NOCTURNO</t>
  </si>
  <si>
    <t>CANALIZACIÓN DE TRÁFICO (INSTALACIÓN, MANTENIMIENTO Y DESINSTALACIÓN DIARIO) CON SEÑALIZADORES TUBULARES COLOMBINA PLÁSTICA Y TRIPLE CINTA DE SEÑALIZACIÓN (INCLUYE ALQUILER DE SEÑALIZADORES TUBULARES). LONGITUD 50 METROS.</t>
  </si>
  <si>
    <t>UN/DIA</t>
  </si>
  <si>
    <t>2 DUCTOS D= 1 1/4" CONDUIT PVC (NO INCLUYE RELLENOS). SUMINISTRO E INSTALACIÓN.</t>
  </si>
  <si>
    <t>ADECUACIÓN DE TERRENO (MOVIMIENTO DE TIERRA Y OBRAS DE ADECUACIÓN PARA ACCESO A MAQUINARIA)</t>
  </si>
  <si>
    <t>BOLSA DE LONA CON SUELO-CEMENTO (CONFINAMIENTO DE TALUDES. PROPORCIÓN 1:0:2.SUMINISTRO, MEZCLADO, LLENADO Y COLOCACIÓN.</t>
  </si>
  <si>
    <t>DEMOLICIÓN DE CONCRETO DE RECUBRIMIENTO DE ZAPATAS PARA ADICIÓN DE REFUERZO. INCLUYE LA DEMOLICIÓN DE CONCRETO EXISTENTE EMPLEANDO MARTILLOS NEUMÁTICOS O HIDRÁULICOS, RETIRO Y MANEJO DE ESCOMBROS, SUMINISTRO DE MATERIALES, EQUIPO, PERSONAL, ENERGÍA Y MANO DE OBRA.</t>
  </si>
  <si>
    <t>IMPRIMANTE Y PUENTE DE ADHERENCIA ENTRE CONCRETO FRESCO Y ENDURECIDO DE FRAGUADO LENTO. EPÓXICO DE PEGA CONCRETO NUEVO A VIEJO QUE CUMPLA CON LA NORMA ASTM C - 881 TIPO 5 GRADO II, Y LA COLOCACIÓN EN EL SITIO ESPECIFICADO EN LOS DISEÑOS. INCLUYE TODOS LOS COSTOS DE SUMINISTRO DE MATERIALES, EQUIPOS, TRANSPORTES, MANEJO, ALMACENAMIENTO, MANEJO DE DESPERDICIOS Y MANO DE OBRA.</t>
  </si>
  <si>
    <t>CM.PER</t>
  </si>
  <si>
    <t>JUNTA ELASTOMÉRICA ANCLADA APROXIMADAMENTE 30MM DE LONGITUD. SUMINISTRO E INSTALACIÓN. INCLUYE TODOS LOS COSTOS DE SUMINISTRO DE MATERIALES (JUNTA TIPO FREYSSINET M60 O EQUIVALENTE CON ACCESORIOS DE FIJACIÓN), EQUIPOS (HERRAMIENTA MENOR), TRANSPORTES, MANEJO, ALMACENAMIENTO, DESPERDICIOS Y MANO DE OBRA.</t>
  </si>
  <si>
    <t>JUNTA ELASTOMÉRICA ANCLADA APROXIMADAMENTE 35MM DE LONGITUD. SUMINISTRO E INSTALACIÓN. INCLUYE TODOS LOS COSTOS DE SUMINISTRO DE MATERIALES (JUNTA TIPO FREYSSINET M60 O EQUIVALENTE CON ACCESORIOS DE FIJACIÓN), EQUIPOS (HERRAMIENTA MENOR), TRANSPORTES, MANEJO, ALMACENAMIENTO, DESPERDICIOS Y MANO DE OBRA.</t>
  </si>
  <si>
    <t>NEOPRENO DE 2,0 CM DE ESPESOR, SECCIÓN 60 CM POR 30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</si>
  <si>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2,5 CM DE ESPESOR, SECCIÓN 30 CM POR 15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</si>
  <si>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4,0 CM DE ESPESOR, SECCIÓN 80 CM POR 50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</si>
  <si>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5,0 CM DE ESPESOR, SECCIÓN 40 CM POR 50 CM, DUREZA 60. CON REFUERZO DE 2 LÁMINAS DE 1/4"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</si>
  <si>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60 X 20 X 1,5 D 50 CON PLATINA 3 MM ENTRE LA VIGA METÁLICA Y ESTRIBO. SUMINISTRO E INSTALACIÓN. INCLUYE TODOS LOS COSTOS DE SUMINISTRO DE MATERIALES, EQUIPOS, TRANSPORTES, MANEJO, ALMACENAMIENTO, DESPERDICIOS Y MANO DE OBRA.</t>
  </si>
  <si>
    <t>MÉNSULAS METÁLICAS EN ACERO A-36 CALIBRE DE 1/2" SEGÚN PLANOS DE DISEÑO. SUMINISTRO, FABRICACIÓN E INSTALACIÓN. INCLUYE SUMINISTRO DE MATERIALES, EQUIPOS, TRANSPORTES, MANEJO, ALMACENAMIENTO, DESPERDICIOS Y MANO DE OBRA.</t>
  </si>
  <si>
    <t>IZAJE DE VIGA PARA REEMPLAZO DE APOYOS DE NEOPRENO.</t>
  </si>
  <si>
    <t>LEVANTAMIENTO Y REUTILIZACIÓN DE ADOQUÍN. INCLUYE TODOS LOS COSTOS DE SUMINISTRO DE LEVANTAMIENTO DE LADRILLO EXISTENTE, TRANSPORTE, BODEGAJE Y REINSTALACIÓN UNA VEZ CULMINADAS LAS LABORES DE REFORZAMIENTO DE COLUMNAS Y ZAPATAS, MATERIALES (REUTILIZACIÓN DE LADRILLO EXISTENTE, CAMA DE MORTERO SIMPLE 1:4 E=5CM HECHO EN OBRA, EMBOQUILLADO, ETC.), EQUIPOS (HERRAMIENTA MENOR), MANO DE OBRA Y TRANSPORTE.</t>
  </si>
  <si>
    <t>NEOPRENO DE 30 X 35 X 4 DUREZA 60 SIN REFUERZO ENTRE LA VIGA Y LA MÉNSULA. SUMINISTRO E INSTALACIÓN. INCLUYE TODOS LOS COSTOS DE SUMINISTRO DE MATERIALES, EQUIPOS, TRANSPORTES, MANEJO, ALMACENAMIENTO, DESPERDICIOS Y MANO DE OBRA.</t>
  </si>
  <si>
    <t>TORONES POSTENSADOS PARA REFORZAMIENTO EXTERNO DE 1/2" TENSIONADO 16,9 TON. SUMINISTRO E INSTALACIÓN, TENSIONAMIENTO, MANO DE OBRA, EQUIPOS EN GENERAL.</t>
  </si>
  <si>
    <t>TON-M</t>
  </si>
  <si>
    <t>CABLE DE REFORZAMIENTO EXTERNO DE 5/8" TENSIONADO 46,5 TON. TENSIONAMIENTO, MANO DE OBRA, EQUIPOS EN GENERAL.</t>
  </si>
  <si>
    <t>HERRAJES. SUMINISTRO E INSTALACIÓN. INCLUYE MATERIALES Y MANO DE OBRA.</t>
  </si>
  <si>
    <t>RESTITUCIÓN RECUBRIMIENTO EN ZONAS DE DESCASCARAMIENTOS O FISURAMIENTOS SUPERFICIALES EN BORDILLOS O SEPARADORES CON SANEADO DE REFUERZO DONDE EXISTA PÉRDIDA DE RECUBRIMIENTO. INCLUYE TODOS LOS COSTOS DE SUMINISTRO DE MATERIALES, EQUIPOS, TRANSPORTES, MANEJO, ALMACENAMIENTO, DESPERDICIOS, CARGUE Y TRANSPORTE DE MATERIALES SOBRANTES A BOTADERO AUTORIZADO Y MANO DE OBRA.</t>
  </si>
  <si>
    <t>RESTITUCIÓN DE MURO EN MAMPOSTERÍA ESTRUCTURAL, PARA PROTECCIÓN DE ZONAS ALEDAÑAS A LOS ESTRIBOS, INCLUYE MANO DE OBRA, MATERIALES NECESARIOS, ACERO DE REFUERZO Y GROUTING DE RELLENO.</t>
  </si>
  <si>
    <t>SUMINISTRO DE CONECTORES DE CORTANTES O PLATINAS EN ACERO A-36. (INCLUYE MATERIAL, CORTE CON TORTUGA, TRANSPORTES REQUERIDOS DESDE ALMACÉN A TALLER Y A OBRA)</t>
  </si>
  <si>
    <t>REPARACIÓN DE BARANDAS EXISTENTES. INCLUYE LIMPIEZA, MORTERO DE REPARACIÓN, INHIBIDOR DE CORROSIÓN, PINTURA ANTICARBONATACIÓN, SUMINISTRO DE MANO DE OBRA, EQUIPOS Y MANEJO DE DESPERDICIOS.</t>
  </si>
  <si>
    <t>REPARACIÓN DE BARANDAS EXISTENTES TYPO NEW JERSEY. INCLUYE LIMPIEZA, MORTERO DE REPARACIÓN, INHIBIDOR DE CORROSIÓN, PINTURA ANTICARBONATACIÓN, PINTURA REFLECTIVA, SUMINISTRO DE MANO DE OBRA, EQUIPOS Y MANEJO DE DESPERDICIOS.</t>
  </si>
  <si>
    <t>BARRERA DE SEGURIDAD LATERAL EN CONCRETO 3500 PSI SEGÚN DISEÑO. INCLUYE ANCLAJES A ESTRUCTURA EXISTENTE, COLOCACIÓN DE REFUERZO, FUNDICIÓN EN CONCRETO, CURADO, SUMINISTRO DE MANO DE OBRA, EQUIPOS, MATERIALES Y MANEJO DE DESPERDICIOS.</t>
  </si>
  <si>
    <t>CONCRETO DE FC=3500 PSI GRAVA FINA PARA MÉNSULAS Y TOPES SÍSMICOS. CONCRETO PREMEZCLADO SEGÚN LA ESPECIFICACIÓN PARTICULAR DEL DISEÑO. SUMINISTRO E INSTALACIÓN. INCLUYE TODOS LOS COSTOS DE SUMINISTRO DE MATERIALES, EQUIPOS, TRANSPORTES, MANEJO, ALMACENAMIENTO, DESPERDICIOS, CARGUE Y TRANSPORTE DE MATERIALES SOBRANTES, MANO DE OBRA Y LA COLOCACIÓN EN EL SITIO ESPECIFICADO EN LOS DISEÑOS.</t>
  </si>
  <si>
    <t>CONCRETO PARA ANDENES, ESCOBEADO Y FUNDIDO EN SITIO E= 0,10 M. SUMINISTRO Y COLOCACIÓN.</t>
  </si>
  <si>
    <t>FRESADO PAVIMENTO EXISTENTE, E= 5 CM, INCLUYE CARGUE Y TRANSPORTE A ESCOMBRERA DE MATERIAL SOBRANTE.</t>
  </si>
  <si>
    <t>LIMPIEZA MECÁNICA MEDIANTE PULIDORA CON CEPILLO DE CERDAS DE ALAMBRE EN SITIOS CON PRESENCIA DE CORROSIÓN ELIMINANDO COMPLETAMENTE CORROSIÓN Y ÓXIDO DEL ELEMENTO</t>
  </si>
  <si>
    <t>SANDBLASTING APLICADO EN SITIO GRADO SSPC-SP6 (METAL GRIS COMERCIAL) EN ELEMENTOS TIPO VIGA PARA REMOCIÓN DE OXIDACIÓN.</t>
  </si>
  <si>
    <t>LIMPIEZA PROFUNDA DE LA JUNTA. INCLUYE RETIRO DE MATERIAL EN LA CAVIDAD EXISTENTE ENTRE LA SUPERFICIE EXTERNA DE LA VIGA Y EL ESPALDAR DEL ESTRIBO MEDIANTE HIDROLAVADO Y TALADRO LUEGO DEL VACIADO DE LOS PRIMEROS 8 CMS DE LA CAJUELA DE LA JUNTA, EN FORMA TAL QUE SE PERMITA LA INSTALACIÓN DE LOS NEOPRENOS PROYECTADOS; INCLUYE TODOS LOS COSTOS DE SUMINISTRO DE MATERIALES, EQUIPOS, TRANSPORTES, MANEJO, ALMACENAMIENTO, DESPERDICIOS, CARGUE Y TRANSPORTE DE MATERIALES SOBRANTES A ESCOMBRERAS AUTORIZADAS Y MANO DE OBRA.</t>
  </si>
  <si>
    <t>LAVADO DE ESTRUCTURA EN CONCRETO Y/O METÁLICAS. INCLUYE ALQUILER DE HIDROLAVADORA A GASOLINA PRESION 3200 PSI. INCLUYE ANDAMIO TUBULAR, PLANTA ELÉCTRICA, CARROTANQUE IRRIGADOR DE AGUA, COMBUSTIBLE Y MANO DE OBRA.</t>
  </si>
  <si>
    <t>GEOMALLA FORTGRID BX-50. SUMINISTRO E INSTALACIÓN.</t>
  </si>
  <si>
    <t>DESMONTE DE LUMINARIA DE 70 W</t>
  </si>
  <si>
    <t>PRUEBA DE HERMETICIDAD POR EL MÉTODO DE PRESIÓN POSITIVA CON AIRE PARA LAS REDES DE ALCANTARILLADO SANITARIO DE ACUERDO A LAS NORMAS TÉCNICAS VIGENTES (E.A.A.B - SISTECNE_12). TRAMO DE Ø6" A Ø12".</t>
  </si>
  <si>
    <t>TRAMO</t>
  </si>
  <si>
    <t>PRUEBA DE HERMETICIDAD POR EL MÉTODO DE PRESIÓN POSITIVA CON AIRE PARA LAS REDES DE ALCANTARILLADO SANITARIO DE ACUERDO A LAS NORMAS TÉCNICAS VIGENTES (E.A.A.B - SISTECNE_12). TRAMO DE Ø14" A Ø24".</t>
  </si>
  <si>
    <t>PRUEBA DE HERMETICIDAD POR EL MÉTODO DE PRESIÓN POSITIVA CON AIRE PARA LAS REDES DE ALCANTARILLADO SANITARIO DE ACUERDO A LAS NORMAS TÉCNICAS VIGENTES (E.A.A.B - SISTECNE_12). TRAMO DE Ø42" A Ø50".</t>
  </si>
  <si>
    <t>IZAJE Y DESMONTAJE DE VIGA METÁLICA EXISTENTE. INCLUYE GRÚAS TELESCÓPICAS 50 TON, CARGUE Y TRANSPORTE DE ESTRUCTURA METÁLICA EN CAMA BAJA.</t>
  </si>
  <si>
    <t>9 DUCTOS D=6" + 2 DUCTOS DE 3" - IMC EN CERCHA METÁLICA. SUMINISTRO E INSTALACIÓN. INCLUYE CONECTOR METÁLICO DE PUESTA A TIERRA DE 3" Y 6" EN CADA EXTREMO.</t>
  </si>
  <si>
    <t>9 DUCTOS D=6" + 2 DUCTOS DE 3" - PVC-TDP INCLUYE SUMINISTRO E INSTALACIÓN.</t>
  </si>
  <si>
    <t>TORONES POSTENSADOS PARA REFORZAMIENTO EXTERNO DE 5/8" TENSIONADO 16,9 TON. SUMINISTRO E INSTALACIÓN, TENSIONAMIENTO, MANO DE OBRA, EQUIPOS EN GENERAL.</t>
  </si>
  <si>
    <t>DESMONTE DE TORNIQUETES EN ÁREA DE ACCESO A ESTACIONES DE TRANSMILENIO</t>
  </si>
  <si>
    <t>MEZCLA ASFÁLTICA ALTO MÓDULO MAM-20 (SUMINISTRO, EXTENDIDO, NIVELACIÓN Y COMPACTACIÓN. INCLUYE EMULSIÓN ASFÁLTICA CRL-1 - CRR-1)</t>
  </si>
  <si>
    <t>LAVADO Y SONDEO DE REDES DE ALCANTARILLADO ENTRE 6" Y 18" DE DIÁMETRO Y CON GRADO DE COLMATACIÓN MENOR DEL 30%. INCL MANO DE OBRA IDÓNEA, SEÑALIZACIÓN BÁSICA, SUMIN DE COMBUSTIBLE Y AGUA. INCL. IVA</t>
  </si>
  <si>
    <t>LAVADO Y SONDEO DE REDES DE ALCANTARILLADO ENTRE 16" Y 36" DE DIÁMETRO Y CON GRADO DE COLMATACIÓN MENOR DEL 30%. INCLUYE MANO DE OBRA IDÓNEA, SEÑALIZACIÓN BÁSICA, SUMIN DE COMBUSTIBLE Y AGUA. INCL IVA</t>
  </si>
  <si>
    <t>LIMPIEZA GRADO DE LIMPIEZA SEGÚN NORMA SSPC-SP1 - LIMPIEZA CON SOLVENTES PARA ESTRUCTURA PESADA</t>
  </si>
  <si>
    <t>LIMPIEZA GRADO DE LIMPIEZA SEGÚN NORMA SSPC-SP2 - LIMPIEZA MANUAL PARA ESTRUCTURA PESADA</t>
  </si>
  <si>
    <t>LIMPIEZA GRADO DE LIMPIEZA SEGÚN NORMA SSPC-SP3 - LIMPIEZA CON HERRAMIENTAS ELÉCTRICAS PARA ESTRUCTURA PESADA</t>
  </si>
  <si>
    <t>LIMPIEZA GRADO DE LIMPIEZA SEGÚN NORMA SSPC-SP5 - LIMPIEZA CON ABRASIVO METAL BLANCO PARA ESTRUCTURA PESADA.</t>
  </si>
  <si>
    <t>LIMPIEZA GRADO DE LIMPIEZA SEGÚN NORMA SSPC-SP7 - LIMPIEZA CON CHORRO ABRASIVO BRUSH-OFF PARA ESTRUCTURA PESADA.</t>
  </si>
  <si>
    <t>LIMPIEZA GRADO DE LIMPIEZA SEGÚN NORMA SSPC-SP6 - LIMPIEZA CON CHORRO ABRASIVO COMERCIAL PARA ESTRUCTURA PESADA.</t>
  </si>
  <si>
    <t>LIMPIEZA GRADO DE LIMPIEZA SEGÚN NORMA SSPC-SP10 - LIMPIEZA CON CHORRO ABRASIVO METAL CASI BLANCO PARA ESTRUCTURA PESADA.</t>
  </si>
  <si>
    <t>EMPATES DE TUBERÍA EN PVC A PVC 10" LINEAL SEGÚN NORMA NS-023 (INCLUYE ACCESORIOS). SUMINISTRO E INSTALACIÓN.</t>
  </si>
  <si>
    <t>LAVADO DE ANDENES. INCLUYE ALQUILER DE HIDROLAVADORA 1300W. INCLUYE IMPLEMENTOS DE ASEO (DETERGENTE INDUSTRIAL), TRANSPORTE, AGUA, COMBUSTIBLE Y MANO DE OBRA.</t>
  </si>
  <si>
    <t>MANTENIMIENTO RUTINARIO PARA CICLORUTAS INCLUYE, BARRIDO, RETIRO MANUAL DE CAPA VEGETAL. RETIRO Y TRANSPORTE Y DISPOSICIÓN FINAL DE ESCOMBROS A 21 KM.</t>
  </si>
  <si>
    <t>Nuevo</t>
  </si>
  <si>
    <t>CUADRILLA (OFICIAL + 6 AYUDANTES) HORARIO NOCTURNO INCLUYE PRESTACIONES</t>
  </si>
  <si>
    <t>MANTENIMIENTO CORRECTIVO ESPACIO PÚBLICO EN ADOQUÍN DE ARCILLA LIVIANO SOBRE MORTERO. INCL. RETIRO Y LIMPIEZA ADOQUÍN E INSTALAR EL MISMO. NO INCLUYE REDES.</t>
  </si>
  <si>
    <t>CANALIZACIÓN DE TRÁFICO CON SEÑALIZADORES TUBULARES COLOMBINA PLÁSTICA Y TRIPLE CINTA DE SEÑALIZACIÓN (INCLUYE ALQUILER DE SEÑALIZADORES TUBULARES). (NO INCLUYE INSTALACIÓN, MANTENIMIENTO Y DESINSTALACIÓN)</t>
  </si>
  <si>
    <t>M3-KM</t>
  </si>
  <si>
    <t>ESTABILIZACIÓN DE SUBRASANTE A MANO CON MATERIAL DE CONCRETO HIDRÁULICO RECICLADO</t>
  </si>
  <si>
    <t>GLB</t>
  </si>
  <si>
    <t>ROCERÍA EN LOTE PORTAL</t>
  </si>
  <si>
    <t>N° ITEM</t>
  </si>
  <si>
    <r>
      <t xml:space="preserve">CÓDIGO 
ÍTEM IDU
</t>
    </r>
    <r>
      <rPr>
        <sz val="10"/>
        <rFont val="Times New Roman"/>
        <family val="1"/>
      </rPr>
      <t>(Si no existe dejar en Blanco)</t>
    </r>
  </si>
  <si>
    <r>
      <t xml:space="preserve">DESCRIPCIÓN
</t>
    </r>
    <r>
      <rPr>
        <sz val="10"/>
        <rFont val="Times New Roman"/>
        <family val="1"/>
      </rPr>
      <t>(Colocar la descripción del ítem tomado de la lista ítems IDU. Si no existe colocar la descripción completa del ítem nuevo)</t>
    </r>
  </si>
  <si>
    <r>
      <t xml:space="preserve">OBSERVACIONES 
</t>
    </r>
    <r>
      <rPr>
        <sz val="10"/>
        <rFont val="Times New Roman"/>
        <family val="1"/>
      </rPr>
      <t>(Colocar el documento de referencia de donde se tomo la cantidad. Ej: plano, reporte, etc.)</t>
    </r>
  </si>
  <si>
    <t>SUBESPECIALIDAD</t>
  </si>
  <si>
    <t>ABSCISA FINAL</t>
  </si>
  <si>
    <t xml:space="preserve">TRAMO </t>
  </si>
  <si>
    <t>REHABILITACIÓN ANDEN ADOQUÍN ARCILLA TR LIVIANO SOBRE MORTERO. NO INCL BORDILLO. INCL. RETIRO ADOQUIN E INSTALAR EL MISMO. NO INCLUYE REDES.</t>
  </si>
  <si>
    <r>
      <t xml:space="preserve">PROCESO
</t>
    </r>
    <r>
      <rPr>
        <sz val="12"/>
        <rFont val="Times New Roman"/>
        <family val="1"/>
      </rPr>
      <t>CANTIDADES DE OBRA</t>
    </r>
    <r>
      <rPr>
        <b/>
        <sz val="12"/>
        <rFont val="Times New Roman"/>
        <family val="1"/>
      </rPr>
      <t xml:space="preserve"> </t>
    </r>
  </si>
  <si>
    <t>MASILLA DE POLIURETANO MONOCOMPONENTE PARA SELLADO DE JUNTAS DE CONSTRUCCIÓN. SELLADOR ELÁSTICO DE POLIURETANO. SUMINISTRO Y COLOCACIÓN.</t>
  </si>
  <si>
    <t>PINTURA DE TRÁFICO - IMPRIMANTE NEGRO. SUMINISTRO Y APLICACIÓN.</t>
  </si>
  <si>
    <t>REVESTIMIENTO DE COLUMNAS EN CONCRETO DE 3500 PSI, EN ZONAS DE ADICIÓN DE REFUERZO. INCLUYE TODOS LOS COSTOS DE SUMINISTRO DE MATERIALES (RECUBRIMIENTO ANTICORROSIVO EN DOS MANOS), EQUIPOS (HERRAMIENTA MENOR, ANDAMIOS, LIMPIEZA AIRE A PRESIÓN), TRANSPORTES, MANEJO, ALMACENAMIENTO, DESPERDICIOS, CARGUE Y TRANSPORTE DE MATERIALES SOBRANTES A BOTADERO AUTORIZADO Y MANO DE OBRA.</t>
  </si>
  <si>
    <t>PINTURA ACRÍLICA, MONOCOMPONENTE, IMPERMEABLE, ELÁSTICO, DE ALTA RESISTENCIA A LA CARBONATACIÓN, LAVABLE, CONSUMO DE 0,32 GL/M2, PARA UN ESPESOR DE PELÍCULA SECA DE 12 MILS. INCLUYE TODOS LOS COSTOS DE SUMINISTRO DE MATERIALES, EQUIPOS (COMPRESOR, PISTOLA, RODILLO, ANDAMIOS, PROVISIONAL DE ENERGÍA), TRANSPORTES, MANEJO, ALMACENAMIENTO, DESPERDICIOS Y MANO DE OBRA.</t>
  </si>
  <si>
    <t>SUMINISTRO Y APLICACIÓN MEDIANTE IMPREGNACIÓN ACUOSA DE INHIBIDOR DE CORROSIÓN. INCLUYE TODOS LOS COSTOS DE SUMINISTRO DE MATERIALES, EQUIPOS (COMPRESOR, PISTOLA, RODILLO, ANDAMIOS, PROVISIONAL DE ENERGÍA), TRANSPORTES, MANEJO, ALMACENAMIENTO, DESPERDICIOS Y MANO DE OBRA.</t>
  </si>
  <si>
    <t>ESMALTE TIPO POLIURETANO EN DOS COMPONENTES. COMPONENTE A: ESMALTE POLIESTÉRICO CON PIGMENTOS DE ALTA RESISTENCIA A AGENTES FÍSICOS Y QUÍMICOS Y COMPONENTE B: UN CATALIZADOR OSOCIANATO TIPO PINTUCO REF. 113XX O SIMILAR EN ESPESOR DE 2 MILS. PARA LAS BARANDAS. SUMINISTRO, TRANSPORTE, ALMACENAMIENTO, PREPARACIÓN Y APLICACIÓN. INCLUYE LIMPIEZA MANUAL PREVIA DE SUPERFICIE A PINTAR</t>
  </si>
  <si>
    <t>PREPARACIÓN Y APLICACIÓN DE RECUBRIMIENTO INHIBIDOR DE CORROSIÓN EN DOS COMPONENTES PARA LAS SUPERFICIE DE ACERO QUE CONFORMAN LA ESTRUCTURA DEL PUENTE, EN ESPESOR DE 3 MILS Y DE ESMALTE TIPO POLIURETANO EN DOS COMPONENTES. COMPONENTE A: ESMALTE POLIESTÉRICO CON PIGMENTOS DE ALTA RESISTENCIA A AGENTES FÍSICOS Y QUÍMICOS Y COMPONENTE B: UN CATALIZADOR OSOCIANATO EN ESPESOR DE 2 MILS. INCLUYE LIMPIEZA MANUAL PREVIA DE SUPERFICIE A PINTAR. SUMINISTRO, TRANSPORTE, ALMACENAMIENTO.</t>
  </si>
  <si>
    <t>LÁMINAS PLATINA DE FIBRA DE CARBONO PARA REFUERZO ESTRUCTURAL. (PRECIO UNITARIO POR UNA CAPA). SUMINISTRO E INSTALACIÓN. INCLUYE TODOS LOS COSTOS DE PREPARACIÓN SUPERFICIE, SUMINISTRO DE MATERIALES, THINER, ESTOPA, EQUIPOS, ADHESIÓN TEST, TRANSPORTES, MANEJO ALMACENAMIENTO, DESPERDICIOS, CARGUE Y TRANSPORTE DE MATERIALES SOBRANTES A BOTADERO AUTORIZADO Y MANO DE OBRA.</t>
  </si>
  <si>
    <t>MORTERO MODIFICADO CON RESINA ACRÍLICA DE DOS COMPONENTES PARA REPARACIONES ESTRUCTURALES. RESTITUCIÓN DE VOLUMEN REGATAS, EN TABLERO. INCLUYE TODOS LOS COSTOS DE SUMINISTRO DE MATERIALES, EQUIPOS (HERRAMIENTA MENOR, ANDAMIOS, LIMPIEZA AIRE A PRESIÓN), TRANSPORTES, MANEJO, ALMACENAMIENTO, DESPERDICIOS, CARGUE Y TRANSPORTE DE MATERIALES SOBRANTES A BOTADERO AUTORIZADO Y MANO DE OBRA.</t>
  </si>
  <si>
    <t>RESTITUCIÓN RECUBRIMIENTO DE TABLERO O VIGAS CABEZAL, EN ZONAS DE SANEADO DE REFUERZO O DONDE EXISTA PÉRDIDA DE RECUBRIMIENTO,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</si>
  <si>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RESTITUCIÓN RECUBRIMIENTO VIGAS CABEZAL, EN ZONAS DE SANEADO DE REFUERZO O DONDE EXISTA PÉRDIDA DE RECUBRIMIENTO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</si>
  <si>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RESTITUCIÓN CONCRETO DE TOPES SÍSMICOS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</si>
  <si>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 xml:space="preserve">Nuevo </t>
  </si>
  <si>
    <t xml:space="preserve">Nuevo Carrera 7a. </t>
  </si>
  <si>
    <t>LLAVE MANGUERA 1/2". SUMINISTRO E INSTALACIÓN</t>
  </si>
  <si>
    <t>dm3</t>
  </si>
  <si>
    <t>DESMONTE Y TRASLADO DE ESTRUCTURAS METALICAS</t>
  </si>
  <si>
    <t>26 DUCTOS D= 4" DE PVC TDP. SUMINISTRO E INSTALACIÓN. (NO INCLUYE RELLENO).</t>
  </si>
  <si>
    <t>2 DUCTOS D= 3" PVC SE INSTALA EN EL PISO AL LADO DE LOS VAGONES PARA EL SISTEMA DE ENERGIA Y/O COMUNICACIONES. INCLUYE APERTURA DE ZANJA, COMPACTACION Y RETIRO DE ESCOMBROS</t>
  </si>
  <si>
    <t>9 DUCTOS D= 4" SUSPENDIDOS EN PUENTES NORMA CS218. SUMINISTRO E INSTALACION.</t>
  </si>
  <si>
    <t>2 DUCTOS D=2" GALVANIZADOS. SUMINISTRO E INSTALACION. INCLUYE ELEMENTOS DE FIJACION Y ACCESORIOS.</t>
  </si>
  <si>
    <t>2 DUCTOS D=3" GALVANIZADOS. SUMINISTRO E INSTALACION. INCLUYE ELEMENTOS DE FIJACION Y ACCESORIOS.</t>
  </si>
  <si>
    <t>Nuevo - Tintal Alsacia</t>
  </si>
  <si>
    <t>BRIDA CIEGA EN ACERO D= 24". PRESIÓN DE TRABAJO= 150 PSI.</t>
  </si>
  <si>
    <t>JUEGO INFANTIL TIPO M-3 METÁLICO. INCLUYE RODADERO, BARRAS DE FLEXIÓN, ESCALADOR ÁRBOL Y ARCO, PASAMANOS Y ANGULATADO, PLATAFORMAS CUBIERTAS, ACABDO SUPERFICIAL EN PINTURA EN POLVO EN SECO TGIC</t>
  </si>
  <si>
    <t>SEÑAL CICLORUTA SIC-02, TABLERO 0.70M X 0.18M. INCLUYE POSTE. SUMINISTRO E INSTALACIÓN</t>
  </si>
  <si>
    <t>SEÑAL CICLORUTA SIC-02, TABLERO 0.70M X 0.30M. INCLUYE POSTE. SUMINISTRO E INSTALACIÓN</t>
  </si>
  <si>
    <t>SEÑAL CICLORUTA SIC-02, TABLERO 0.70M X 0.40M. EN LÁMINA GALVANIZADA CAL-16. INCLUYE SOPORTE EN TUBO REDONDO 2" EN REFLECTIVO CON PINTURA ELECTROSTÁTICA. SUMINISTRO E INSTALACIÓN</t>
  </si>
  <si>
    <t>SEÑAL CICLORUTA SIC-02, TABLERO 0.80M X 0.18M. INCLUYE POSTE. SUMINISTRO E INSTALACIÓN</t>
  </si>
  <si>
    <t>SEÑAL CICLORUTA SIC-02, TABLERO 0.80M X 0.80M. EN LÁMINA GALVANIZADA C-16. INCLUYE SOPORTE EN TUBO REDONDO 2" EN REFLECTIVO CON PINTURA ELECTROSTÁTICA. SUMINISTRO E INSTALACIÓN</t>
  </si>
  <si>
    <t>SEÑAL VERTICAL DE TRÁNSITO TIPO SR CON LÁMINA REFLECTIVA PARA CICLORUTA D=0.45M. INCLUYE POSTE. SUMINISTRO E INSTALACIÓN</t>
  </si>
  <si>
    <t>ACOMETIDA SUBTERRÁNEA DE BAJA TENSIÓN (2 TUBOS DE 2" PVC) INCLUYE SUMINISTRO E INSTALACIÓN.</t>
  </si>
  <si>
    <t>VÁLVULA COMPUERTA D=2" EXTREMOS BRIDADOS (A) (150 PSI). SUMINISTRO E INSTALACIÓN</t>
  </si>
  <si>
    <t>VÁLVULA COMPUERTA D=4" EXTREMOS BRIDADOS (A) (150 PSI). SUMINISTRO E INSTALACIÓN</t>
  </si>
  <si>
    <t>VÁLVULA DE GLOBO DE 4" (A). SUMINISTRO E INSTALACIÓN</t>
  </si>
  <si>
    <t>VÁLVULA DE MARIPOSA Ø 12"A BRIDA - BRIDA (A) (150 PSI). SUMINISTRO E INSTALACIÓN</t>
  </si>
  <si>
    <t>DELINEADOR DE OBSTÁCULO PARA EL TRÁSITO POR UN LADO DEL OBTÁCULO DE 90CM X 20CM, REFLECTIVO PRISMÁTICO TIPO VII O SUPERIOR, AMARILLO LIMÓN FLUORESCENTE EN LÁMINA GALVANIZADA, PEDESTAL EN ÁNGULO. SUMINISTRO E INSTALACIÓN.</t>
  </si>
  <si>
    <t>DELINEADOR DE CURVA HORIZONTAL DE 40CM X 50CM. REFLECTIVO PRISMÁTICO TIPO VII O SUPERIOR, AMARILLO LIMÓN FLUORESCENTE EN LÁMINA GALVANIZADA, PEDESTAL EN ÁNGULO. SUMINISTRO E INSTALACIÓN</t>
  </si>
  <si>
    <t>CERCHA METÁLICA CUBIERTA CON LÁMINA GALVANIZADA CAL. 18 H=0.80M, EN CRUCE DE PUENTE PARA RED HIDRÁULICA. SUMINISTRO E INSTALACIÓN.</t>
  </si>
  <si>
    <t>CERCHA METÁLICA CUBIERTA CON LÁMINA GALVANIZADA CAL. 18 H=2.00M, EN CRUCE DE PUENTE PARA RED HIDRÁULICA. SUMINISTRO E INSTALACIÓN.</t>
  </si>
  <si>
    <t>Nuevo - Av. Rincón</t>
  </si>
  <si>
    <t>ENTIBADO EC-5 CONTINUO MADERA CON PERFILES DE METÁLICOS Y PARALES TELESCÓPICOS. SUMINISTRO E INSTALACIÓN.</t>
  </si>
  <si>
    <t>ENTIBADO EC-6 CONTINUO MADERA CON PERFILES DE METÁLICOS Y PARALES TELESCÓPICOS. SUMINISTRO E INSTALACIÓN.</t>
  </si>
  <si>
    <t>VÁLVULA COMPUERTA ELÁSTICA HD DN Ø 12" PVC L.F. SUMINISTRO E INSTALACIÓN</t>
  </si>
  <si>
    <t>VÁLVULA COMPUERTA ELÁSTICA HD DN Ø 8" PVC L.F. SUMINISTRO E INSTALACIÓN</t>
  </si>
  <si>
    <t>VÁLVULA COMPUERTA ELÁSTICA HD DN Ø 6" PVC L.F. SUMINISTRO E INSTALACIÓN</t>
  </si>
  <si>
    <t>VÁLVULA COMPUERTA ELÁSTICA HD DN Ø 4" PVC L.F. SUMINISTRO E INSTALACIÓN</t>
  </si>
  <si>
    <t>Nuevo - Troncal Caracas</t>
  </si>
  <si>
    <t>ESCALERA METÁLICA PARA ACCESO A CUBIERTA (SUMINISTRO E INSTALACIÓN)</t>
  </si>
  <si>
    <t>REDUCCIÓN EXCÉNTRICA D= 27" - D= 24". SUMINISTRO E INSTALACIÓN.</t>
  </si>
  <si>
    <t>SEÑAL TIPO DE FRECUENCIA EN LÁMINA, RECUBRIMIENTO POR AMBAS CARAS EN PELÍCULA REFLECTORA GRADO INGENIERÍA AZUL PARA EL FONDO Y BLANCO PARA NÚMERO O LETRA. SEGÚN MANUAL DE IMAGEN TRANSMILENIO. SUMINISTRO E INSTALACIÓN.</t>
  </si>
  <si>
    <t>RUTEROS MONTANTE SERVICIOS Y HORARIOS + INFORMACIÓN + RIELES. SEGÚN MANUAL DE IMAGEN TRANSMILENIO. SUMINISTRO E INSTALACIÓN.</t>
  </si>
  <si>
    <t>Nuevo - Portal Américas</t>
  </si>
  <si>
    <t>BARRA SOPORTE BAÑO MOVILIDAD REDUCIDA</t>
  </si>
  <si>
    <t>PUERTA METÁLICA CON REJILLA</t>
  </si>
  <si>
    <t>TUBERÍA EMT DE Ø4", EXPUESTA CON SUS ACCESORIOS DE MONTAJE. INCLUYE SUMINISTRO E INSTALACIÓN.</t>
  </si>
  <si>
    <t>LUMINARIA PANEL LED 1.20 X 0.30MT. INSTALADA EN EL TECHO. INCLUYE SUMINISTRO E INSTALACIÓN, 42W 120V C.A 4396LM</t>
  </si>
  <si>
    <t>LUMINARIA PANEL LED 60 X 60CM. INSTALADA EN EL TECHO. INCLUYE SUMINISTRO E INSTALACIÓN, 33W 120V C.A 3520LM</t>
  </si>
  <si>
    <t>LUMINARIA PANEL LED REDONDO INSTALADA EN EL TECHO. INCLUYE SUMINISTRO E INSTALACIÓN, 12W 120V C.A 710LM</t>
  </si>
  <si>
    <t>ACCESORIOS DE INSTALACIÓN ADICIONALES: CONDULETAS, CONECTORES, RECTOS, ADAPTADOR PVC A EMT, CAJAS METÁLICAS 5800 ENTRE OTROS</t>
  </si>
  <si>
    <t>LAMINA ALFAJOR (INCLUYE SUMINISTRO E INSTALACIÓN).</t>
  </si>
  <si>
    <t>Nuevo - Av. Cali/Ferrocarril</t>
  </si>
  <si>
    <t>CABLE DE 3X20 XLPE-15-KV-AL (INCLUYE SUMINISTRO E INSTALACIÓN)</t>
  </si>
  <si>
    <t>BARRERA DE SEGURIDAD LATERAL EN CONCRETO 4000 PSI. PREMEZCLADO. INCLUYE SUMINISTRO, FORMALETEO, CURADO Y COLOCACIÓN. NO INCLUYE REFUERZO.</t>
  </si>
  <si>
    <t xml:space="preserve">Nuevo - Portal Tunal </t>
  </si>
  <si>
    <r>
      <rPr>
        <b/>
        <sz val="12"/>
        <rFont val="Times New Roman"/>
        <family val="1"/>
      </rPr>
      <t>FORMATO</t>
    </r>
    <r>
      <rPr>
        <sz val="12"/>
        <rFont val="Times New Roman"/>
        <family val="1"/>
      </rPr>
      <t xml:space="preserve">
Contrato IDU  1630 de 16 de dicembre de 2020
AJUSTES, ACTUALIZACIÓN Y COMPLEMENTACIÓN DE LA FACTIBILIDAD Y ESTUDIOS Y DISEÑOS
DEL CABLE AÉREO EN SAN CRISTÓBAL, EN BOGOTÁ D.C.</t>
    </r>
  </si>
  <si>
    <t>Origen</t>
  </si>
  <si>
    <t>Capítulo</t>
  </si>
  <si>
    <t>Subcapítulo</t>
  </si>
  <si>
    <t>Código</t>
  </si>
  <si>
    <t>Nombre</t>
  </si>
  <si>
    <t>Valor</t>
  </si>
  <si>
    <t>Fecha de Actualización (Precio)</t>
  </si>
  <si>
    <t>EXCAVACIONES</t>
  </si>
  <si>
    <t>EXC. CONFORMACIÓN DE SUBRASANTE</t>
  </si>
  <si>
    <t>2020-II + Mano de Obra 2021</t>
  </si>
  <si>
    <t>EXC. ESTRUCTURAS Y REDES</t>
  </si>
  <si>
    <t>EXCAVACION MANUAL PARA REDES PROFUNDIDAD 0M - 2M (INCLUYE CARGUE)</t>
  </si>
  <si>
    <t>DEMOLICIONES</t>
  </si>
  <si>
    <t>DEMOLICION PAVIMENTO ASFALTICO (INCLUYE CARGUE). NO INCLUYE TRANSPORTE Y DISPOSICIÓN FINAL DE SOBRANTES.</t>
  </si>
  <si>
    <t>DEMOLICION MANUAL SARDINEL EXISTENTE (INCLUYE CARGUE). NO INCLUYE TRANSPORTE Y DISPOSICIÓN FINAL DE SOBRANTES.</t>
  </si>
  <si>
    <t>DEMOLICIÓN PISOS DE CONCRETO (ESPESOR VARIABLE HASTA 0.10 M. INCLUYE CARGUE). NO INCLUYE TRANSPORTE Y DISPOSICIÓN FINAL DE SOBRANTES.</t>
  </si>
  <si>
    <t>REDES ELECTRICAS</t>
  </si>
  <si>
    <t>RED ELÉCTRICA CODENSA</t>
  </si>
  <si>
    <t>RETIRO DE POSTES DE AP/LA (INCLUYE TRASLADO A SITIO DE ACOPIO)</t>
  </si>
  <si>
    <t>TRANSPORTES Y ACARREOS</t>
  </si>
  <si>
    <t>TRANSPORTE Y DISPOSICIÓN FINAL DE ESCOMBROS EN SITIO AUTORIZADO (DISTANCIA DE TRANSPORTE 21 KM). A DISTANCIA MAYOR DEL ACARREO LIBRE (90 M) EN SITIO AUTORIZADO POR LA ENTIDAD AMBIENTAL COMPETENTE.</t>
  </si>
  <si>
    <t>RELLENOS Y CAPAS GRANULARES</t>
  </si>
  <si>
    <t>RELLENOS EN TIERRA</t>
  </si>
  <si>
    <t>RELLENO EN TIERRA NEGRA PARA EMPRADIZACION (SUMINISTRO Y EXTENDIDO)</t>
  </si>
  <si>
    <t>DEMOLICION PAVIMENTO ASFALTICO (ESPESOR VARIABLE. INCLUYE CARGUE). NO INCLUYE TRANSPORTE Y DISPOSICIÓN FINAL DE SOBRANTES.</t>
  </si>
  <si>
    <t>DEMOLICIÓN PISOS DE CONCRETO (INCLUYE CARGUE). NO INCLUYE TRANSPORTE Y DISPOSICIÓN FINAL DE SOBRANTES.</t>
  </si>
  <si>
    <t>RELLENOS PARA ANDENES Y REDES</t>
  </si>
  <si>
    <t>RELLENO PARA REDES EN ARENA DE PEÑA (SUMINISTRO, EXTENDIDO, HUMEDECIMIENTO Y COMPACTACIÓN)</t>
  </si>
  <si>
    <t>ANDENES Y SARDINELES</t>
  </si>
  <si>
    <t>SARDINELES Y BORDILLOS</t>
  </si>
  <si>
    <t>SARDINEL TIPO A10 (SUMINISTRO E INSTALACIÓN. INCLUYE 3CM MORTERO 1:5)</t>
  </si>
  <si>
    <t>REDES ALCANTARILLADO / DRENAJE</t>
  </si>
  <si>
    <t>TUBERIA PVC U.M. EXT CORRUGADO/INT LISO U.M. NORMA NTC 3722-1 D=4" (INCLUYE SUMINISTRO E INSTALACIÓN)</t>
  </si>
  <si>
    <t>TUBERIA PVC U.M. EXT CORRUGADO/INT LISO U.M. NORMA NTC 3722-1 D=6" (INCLUYE SUMINISTRO E INSTALACIÓN)</t>
  </si>
  <si>
    <t>TUBERIA PVC U.M. EXT CORRUGADO/INT LISO U.M. NORMA NTC 3722-1 D=8" (INCLUYE SUMINISTRO E INSTALACIÓN)</t>
  </si>
  <si>
    <t>TUBERIA PVC U.M. EXT CORRUGADO/INT LISO U.M. NORMA NTC 3722-1 D=10" (INCLUYE SUMINISTRO E INSTALACIÓN)</t>
  </si>
  <si>
    <t>TUBERIA PVC U.M. EXT CORRUGADO/INT LISO U.M. NORMA NTC 3722-1 D=12" (INCLUYE SUMINISTRO E INSTALACIÓN)</t>
  </si>
  <si>
    <t>TUBERIA PVC U.M. EXT CORRUGADO/INT LISO U.M. NORMA NTC 3722-1 D=16" (INCLUYE SUMINISTRO E INSTALACIÓN)</t>
  </si>
  <si>
    <t>TUBERIA PVC U.M. EXT CORRUGADO/INT LISO U.M. NORMA NTC 3722-1 D=18" (INCLUYE SUMINISTRO E INSTALACIÓN)</t>
  </si>
  <si>
    <t>TUBERIA PVC U.M. EXT CORRUGADO/INT LISO U.M. NORMA NTC 3722-1 D=20" (INCLUYE SUMINISTRO E INSTALACIÓN)</t>
  </si>
  <si>
    <t>RELLENO EN MATERIAL SELECCIONADO PROVENIENTE DE LA EXCAVACIÓN (EXTENDIDO MANUAL, HUMEDECIMIENTO Y COMPACTACIÓN)</t>
  </si>
  <si>
    <t>RELLENO PARA REDES EN SUBBASE GRANULAR B-200 (SUMINISTRO, EXTENDIDO, HUMEDECIMIENTO Y COMPACTACIÓN)</t>
  </si>
  <si>
    <t>REDES TELEFONICAS / DATOS</t>
  </si>
  <si>
    <t>RED TELEFONICA ETB</t>
  </si>
  <si>
    <t>12 DUCTOS D=4" PVC-TDP (INCLUYE SUMINISTRO E INSTALACIÓN. NO INCLUYE RELLENOS)</t>
  </si>
  <si>
    <t>16 DUCTOS D=4" PVC-TDP (INCLUYE SUMINISTRO E INSTALACIÓN. NO INCLUYE RELLENOS)</t>
  </si>
  <si>
    <t>CAMARA DE INSPECCIÓN T-13 ETB (H=2.3M. INCLUYE BASE, MUROS, CUBIERTA, ARO-BASE Y ARO-TAPA)</t>
  </si>
  <si>
    <t>CAMARA DE INSPECCIÓN T-13A ETB (H=2.3M. INCLUYE BASE, MUROS, CUBIERTA, ARO-BASE Y ARO-TAPA)</t>
  </si>
  <si>
    <t>CAMARA DE INSPECCIÓN T-14 ETB (H=2.3M. INCLUYE BASE, MUROS, CUBIERTA, ARO-BASE Y ARO-TAPA)</t>
  </si>
  <si>
    <t>PISOS EN ADOQUINES Y EN LOSETAS</t>
  </si>
  <si>
    <t>PISO EN LOSETA PREFABRICADA A30 (SUMINISTRO E INSTALACIÓN. INCLUYE BASE 4CM ARENA NIVELACIÓN Y ARENA DE SELLO)</t>
  </si>
  <si>
    <t>TUBERIA CONCRETO D=8" CL. I SIN REFUERZO (INCLUYE SUMINISTRO E INSTALACIÓN)</t>
  </si>
  <si>
    <t>TUBERIA CONCRETO D=10" CL. I SIN REFUERZO (INCLUYE SUMINISTRO E INSTALACIÓN)</t>
  </si>
  <si>
    <t>TUBERIA CONCRETO D=12" CL. I SIN REFUERZO (INCLUYE SUMINISTRO E INSTALACIÓN)</t>
  </si>
  <si>
    <t>TUBERIA CONCRETO D=14" CL. I SIN REFUERZO (INCLUYE SUMINISTRO E INSTALACIÓN)</t>
  </si>
  <si>
    <t>TUBERIA CONCRETO D=16" CL. I SIN REFUERZO (INCLUYE SUMINISTRO E INSTALACIÓN)</t>
  </si>
  <si>
    <t>TUBERIA CONCRETO D=18" CL. I SIN REFUERZO (INCLUYE SUMINISTRO E INSTALACIÓN)</t>
  </si>
  <si>
    <t>TUBERIA CONCRETO D=20" CL. I SIN REFUERZO (INCLUYE SUMINISTRO E INSTALACIÓN)</t>
  </si>
  <si>
    <t>TUBERIA CONCRETO D=24" CL. I SIN REFUERZO (INCLUYE SUMINISTRO E INSTALACIÓN)</t>
  </si>
  <si>
    <t>SUMIDERO LATERAL SL-100, H=1.25M (FUNDIDO EN SITIO, CONCRETO PREMEZCLADO. INCL. SUMIN, FORM, REF. Y CONSTR. INCL. TAPA)</t>
  </si>
  <si>
    <t>DEMOLICION SUMIDERO EXISTENTE (INCLUYE CARGUE)</t>
  </si>
  <si>
    <t>2 DUCTOS D=3" PVC-EB (INCLUYE SUMINISTRO E INSTALACIÓN. NO INCLUYE RELLENOS). NORMA CS207.</t>
  </si>
  <si>
    <t>SEPARADOR 'NEW JERSEY' BIDIRECCIONAL 1.5M X 0.6M X 1.1M (PREFABRICADO. INCLUYE SUM. E INST. NO INC. MATERIAL DE BASE)</t>
  </si>
  <si>
    <t>MOBILIARIO URBANO - ARBOLES Y GRAMAS</t>
  </si>
  <si>
    <t>SIEMBRA DE ARBOLES Y GRAMA</t>
  </si>
  <si>
    <t>SIEMBRA DE GRAMA (INCLUYE SUMINISTRO E INSTALACIÓN. NO INCLUYE TIERRA NEGRA)</t>
  </si>
  <si>
    <t>SEÑALIZACIÓN</t>
  </si>
  <si>
    <t>DEMARCACION DE PAVIMENTOS</t>
  </si>
  <si>
    <t>DEMARCACION PASO PEATONAL-CEBRA (E=15 MILS, ACRÍLICA BASE AGUA. INC. SUMIN. Y APLIC. CON EQUIPO. INCL. MICROESFERAS)</t>
  </si>
  <si>
    <t>DEMARCACION PASO PEATONAL-LINEA CONT. A=0.15M (E=15 MILS, ACRÍLICA B. AGUA. INC. SUM Y APLIC. CON EQUIPO. INC MICROESF.)</t>
  </si>
  <si>
    <t>6 DUCTOS D=4" Y 3 DUCTOS D=6" PVC-TDP (INCLUYE SUMINISTRO E INSTALACIÓN. NO INCLUYE RELLENOS). NORMA CS215.</t>
  </si>
  <si>
    <t>6 DUCTOS D=3" PVC-TDP (INCLUYE SUMINISTRO E INSTALACIÓN. NO INCLUYE RELLENOS)</t>
  </si>
  <si>
    <t>2 DUCTOS D=4" PVC-TDP (INCLUYE SUMINISTRO E INSTALACIÓN. NO INCLUYE RELLENOS)</t>
  </si>
  <si>
    <t>REDES ACUEDUCTO</t>
  </si>
  <si>
    <t>UNION GIBAULT D=3" (SUMINISTRO E INSTALACIÓN)</t>
  </si>
  <si>
    <t>UNION GIBAULT D=4" (SUMINISTRO E INSTALACIÓN)</t>
  </si>
  <si>
    <t>UNION GIBAULT D=6" (SUMINISTRO E INSTALACIÓN)</t>
  </si>
  <si>
    <t>UNION GIBAULT D=8" (SUMINISTRO E INSTALACIÓN)</t>
  </si>
  <si>
    <t>UNION GIBAULT D=10" (SUMINISTRO E INSTALACIÓN)</t>
  </si>
  <si>
    <t>UNION GIBAULT D=12" (SUMINISTRO E INSTALACIÓN)</t>
  </si>
  <si>
    <t>CONCRETO Y ACERO PARA ESTRUCTURAS</t>
  </si>
  <si>
    <t>CONCRETO PARA ESTRUCTURAS</t>
  </si>
  <si>
    <t>CONCRETO 3000 PSI HECHO EN OBRA PARA REDES (SUMINISTRO Y COLOCACIÓN)</t>
  </si>
  <si>
    <t>CONCRETO 2500 PSI HECHO EN OBRA PARA REDES (SUMINISTRO Y COLOCACIÓN)</t>
  </si>
  <si>
    <t>PAVIMENTOS</t>
  </si>
  <si>
    <t>PAVIMENTOS EN CONCRETO HIDRAULICO</t>
  </si>
  <si>
    <t>LOSA DE CONCRETO MR43 (SUMINISTRO, FORMALETEADO, COLOCACIÓN Y ACABADO. NO INCLUYE ACERO, CURADO, JUNTAS)</t>
  </si>
  <si>
    <t>SARDINEL ESPECIAL A100 PARA RAMPA TIPO A (SUMINISTRO E INSTALACIÓN. INCLUYE 3CM MORTERO 1:5)</t>
  </si>
  <si>
    <t>BORDE SEPARADOR VERDE TIPO A170 (SUMINISTRO E INSTALACIÓN. INCLUYE 3CM MORTERO 1:5)</t>
  </si>
  <si>
    <t>BORDILLO PREFABRICADO A80 (SUMINISTRO E INSTALACIÓN. INCLUYE 3CM MORTERO DE NIVELACIÓN 2000 PSI)</t>
  </si>
  <si>
    <t>CAJA DE INSPECCIÓN PARA ALUMBRADO PÚBLICO NORMA CODENSA CS 274 (ZVERDE. INCLUYE BASE, MUROS, PAÑETE, MARCO Y TAPA). MEDIDAS EXTERNAS: 0.90 X 0.90M. MEDIDAS INTERNAS: 0.60 X 0.60M. ALTURA: 0.93M.</t>
  </si>
  <si>
    <t>TUBERIA PVC D=2" TIPO U.M. RDE 21 (SUMINISTRO E INSTALACIÓN)</t>
  </si>
  <si>
    <t>TUBERIA PVC D=2 1/2" TIPO U.M. RDE 21 (SUMINISTRO E INSTALACIÓN)</t>
  </si>
  <si>
    <t>TUBERIA PVC D=3" TIPO U.M. RDE 21 (SUMINISTRO E INSTALACIÓN)</t>
  </si>
  <si>
    <t>TUBERIA PVC D=4" TIPO U.M. RDE 21 (SUMINISTRO E INSTALACIÓN)</t>
  </si>
  <si>
    <t>TUBERIA PVC D=6" TIPO U.M. RDE 21 (SUMINISTRO E INSTALACIÓN)</t>
  </si>
  <si>
    <t>TUBERIA PVC D=8" TIPO U.M. RDE 21 (SUMINISTRO E INSTALACIÓN)</t>
  </si>
  <si>
    <t>TUBERIA PVC D=10" TIPO U.M. RDE 21 (SUMINISTRO E INSTALACIÓN)</t>
  </si>
  <si>
    <t>TUBERIA PVC D=12" TIPO U.M. RDE 21 (SUMINISTRO E INSTALACIÓN)</t>
  </si>
  <si>
    <t>TUBERIA PVC D=2" TIPO U.M. RDE 26 (SUMINISTRO E INSTALACIÓN)</t>
  </si>
  <si>
    <t>TUBERIA PVC D=2 1/2" TIPO U.M. RDE 26 (SUMINISTRO E INSTALACIÓN)</t>
  </si>
  <si>
    <t>TUBERIA PVC D=3" TIPO U.M. RDE 26 (SUMINISTRO E INSTALACIÓN)</t>
  </si>
  <si>
    <t>TUBERIA PVC D=4" TIPO U.M. RDE 26 (SUMINISTRO E INSTALACIÓN)</t>
  </si>
  <si>
    <t>TUBERIA PVC D=6" TIPO U.M. RDE 26 (SUMINISTRO E INSTALACIÓN)</t>
  </si>
  <si>
    <t>TUBERIA PVC D=8" TIPO U.M. RDE 26 (SUMINISTRO E INSTALACIÓN)</t>
  </si>
  <si>
    <t>TUBERIA PVC D=10" TIPO U.M. RDE 26 (SUMINISTRO E INSTALACIÓN)</t>
  </si>
  <si>
    <t>TUBERIA PVC D=12" TIPO U.M. RDE 26 (SUMINISTRO E INSTALACIÓN)</t>
  </si>
  <si>
    <t>TUBERIA PVC D=3" TIPO U.M. RDE 32.5 (SUMINISTRO E INSTALACIÓN)</t>
  </si>
  <si>
    <t>TUBERIA PVC D=4" TIPO U.M. RDE 32.5 (SUMINISTRO E INSTALACIÓN)</t>
  </si>
  <si>
    <t>TUBERIA PVC D=6" TIPO U.M. RDE 32.5 (SUMINISTRO E INSTALACIÓN)</t>
  </si>
  <si>
    <t>TUBERIA PVC D=8" TIPO U.M. RDE 32.5 (SUMINISTRO E INSTALACIÓN)</t>
  </si>
  <si>
    <t>TUBERIA PVC D=10" TIPO U.M. RDE 32.5 (SUMINISTRO E INSTALACIÓN)</t>
  </si>
  <si>
    <t>TUBERIA PVC D=12" TIPO U.M. RDE 32.5 (SUMINISTRO E INSTALACIÓN)</t>
  </si>
  <si>
    <t>TUBERIA PVC D=4" TIPO U.M. RDE 41 (SUMINISTRO E INSTALACIÓN)</t>
  </si>
  <si>
    <t>TUBERIA PVC D=6" TIPO U.M. RDE 41 (SUMINISTRO E INSTALACIÓN)</t>
  </si>
  <si>
    <t>TUBERIA PVC D=8" TIPO U.M. RDE 41 (SUMINISTRO E INSTALACIÓN)</t>
  </si>
  <si>
    <t>TUBERIA PVC D=10" TIPO U.M. RDE 41 (SUMINISTRO E INSTALACIÓN)</t>
  </si>
  <si>
    <t>TUBERIA PVC D=12" TIPO U.M. RDE 41 (SUMINISTRO E INSTALACIÓN)</t>
  </si>
  <si>
    <t>TEE HD EXTREMO LISO 6"X2" (SUMINISTRO E INSTALACIÓN)</t>
  </si>
  <si>
    <t>TEE HD EXTREMO LISO 6"X3" (SUMINISTRO E INSTALACIÓN)</t>
  </si>
  <si>
    <t>TEE HD EXTREMO LISO 6"X4" (SUMINISTRO E INSTALACIÓN)</t>
  </si>
  <si>
    <t>TEE HD EXTREMO LISO 6"X6" (SUMINISTRO E INSTALACIÓN)</t>
  </si>
  <si>
    <t>TEE HD EXTREMO LISO 8"X2" (SUMINISTRO E INSTALACIÓN)</t>
  </si>
  <si>
    <t>TEE HD EXTREMO LISO 8"X3" (SUMINISTRO E INSTALACIÓN)</t>
  </si>
  <si>
    <t>TEE HD EXTREMO LISO 8"X4" (SUMINISTRO E INSTALACIÓN)</t>
  </si>
  <si>
    <t>TEE HD EXTREMO LISO 8"X6" (SUMINISTRO E INSTALACIÓN)</t>
  </si>
  <si>
    <t>TEE HD EXTREMO LISO 8"X8" (SUMINISTRO E INSTALACIÓN)</t>
  </si>
  <si>
    <t>TEE HD EXTREMO LISO 10"X2" (SUMINISTRO E INSTALACIÓN)</t>
  </si>
  <si>
    <t>TEE HD EXTREMO LISO 10"X3" (SUMINISTRO E INSTALACIÓN)</t>
  </si>
  <si>
    <t>TEE HD EXTREMO LISO 10"X4" (SUMINISTRO E INSTALACIÓN)</t>
  </si>
  <si>
    <t>TEE HD EXTREMO LISO 10"X6" (SUMINISTRO E INSTALACIÓN)</t>
  </si>
  <si>
    <t>TEE HD EXTREMO LISO 10"X8" (SUMINISTRO E INSTALACIÓN)</t>
  </si>
  <si>
    <t>TEE HD EXTREMO LISO 10"X10" (SUMINISTRO E INSTALACIÓN)</t>
  </si>
  <si>
    <t>TEE HD EXTREMO LISO 12"X3" (SUMINISTRO E INSTALACIÓN)</t>
  </si>
  <si>
    <t>TEE HD EXTREMO LISO 12"X4" (SUMINISTRO E INSTALACIÓN)</t>
  </si>
  <si>
    <t>TEE HD EXTREMO LISO 12"X6" (SUMINISTRO E INSTALACIÓN)</t>
  </si>
  <si>
    <t>TEE HD EXTREMO LISO 12"X8" (SUMINISTRO E INSTALACIÓN)</t>
  </si>
  <si>
    <t>TEE HD EXTREMO LISO 12"X10" (SUMINISTRO E INSTALACIÓN)</t>
  </si>
  <si>
    <t>TEE HD EXTREMO LISO 12"X12" (SUMINISTRO E INSTALACIÓN)</t>
  </si>
  <si>
    <t>TEE HD EXTREMO LISO 24"X8" (SUMINISTRO E INSTALACIÓN)</t>
  </si>
  <si>
    <t>TEE HD EXTREMO LISO 24"X10" (SUMINISTRO E INSTALACIÓN)</t>
  </si>
  <si>
    <t>TEE HD EXTREMO LISO 24"X12" (SUMINISTRO E INSTALACIÓN)</t>
  </si>
  <si>
    <t>TEE HD EXTREMO LISO 24"X14" (SUMINISTRO E INSTALACIÓN)</t>
  </si>
  <si>
    <t>TEE HD EXTREMO LISO 24"X16" (SUMINISTRO E INSTALACIÓN)</t>
  </si>
  <si>
    <t>TEE HD EXTREMO LISO 24"X18" (SUMINISTRO E INSTALACIÓN)</t>
  </si>
  <si>
    <t>TEE HD EXTREMO LISO 24"X20" (SUMINISTRO E INSTALACIÓN)</t>
  </si>
  <si>
    <t>TEE HD EXTREMO LISO 24"X24" (SUMINISTRO E INSTALACIÓN)</t>
  </si>
  <si>
    <t>TEE HD EXTREMO LISO 4"X3" (SUMINISTRO E INSTALACIÓN)</t>
  </si>
  <si>
    <t>TEE HD EXTREMO LISO 4"X4" (SUMINISTRO E INSTALACIÓN)</t>
  </si>
  <si>
    <t>TUBERIA CONDUIT PVC D=1" (INCLUYE SUMINISTRO E INSTALACIÓN)</t>
  </si>
  <si>
    <t>TUBERIA CONDUIT PVC D=1 1/2" (INCLUYE SUMINISTRO E INSTALACIÓN)</t>
  </si>
  <si>
    <t>TUBERIA CONDUIT PVC D=1 1/4" (INCLUYE SUMINISTRO E INSTALACIÓN)</t>
  </si>
  <si>
    <t>TUBERIA CONDUIT PVC D=2" (INCLUYE SUMINISTRO E INSTALACIÓN)</t>
  </si>
  <si>
    <t>TUBERIA CONDUIT METALICO D=1 1/2" TIPO RMC (INCLUYE SUMINISTRO E INSTALACIÓN)</t>
  </si>
  <si>
    <t>TUBERIA CONDUIT METALICO D=1" TIPO RMC (INCLUYE SUMINISTRO E INSTALACIÓN)</t>
  </si>
  <si>
    <t>CODO HD 90° EXTREMO LISO PARA PVC D=2" (SUMINISTRO E INSTALACIÓN)</t>
  </si>
  <si>
    <t>CODO HD 90° EXTREMO LISO PARA PVC D=3" (SUMINISTRO E INSTALACIÓN)</t>
  </si>
  <si>
    <t>CODO HD 90° EXTREMO LISO PARA PVC D=4" (SUMINISTRO E INSTALACIÓN)</t>
  </si>
  <si>
    <t>CODO HD 90° EXTREMO LISO PARA PVC D=6" (SUMINISTRO E INSTALACIÓN)</t>
  </si>
  <si>
    <t>CODO HD 90° EXTREMO LISO PARA PVC D=8" (SUMINISTRO E INSTALACIÓN)</t>
  </si>
  <si>
    <t>CODO HD 90° EXTREMO LISO PARA PVC D=10" (SUMINISTRO E INSTALACIÓN)</t>
  </si>
  <si>
    <t>CODO HD 90° EXTREMO LISO PARA PVC D=12" (SUMINISTRO E INSTALACIÓN)</t>
  </si>
  <si>
    <t>CODO HD 90° EXTREMO LISO PARA PVC D=14" (SUMINISTRO E INSTALACIÓN)</t>
  </si>
  <si>
    <t>CODO HD 90° EXTREMO LISO PARA PVC D=16" (SUMINISTRO E INSTALACIÓN)</t>
  </si>
  <si>
    <t>CODO HD 90° EXTREMO LISO PARA PVC D=18" (SUMINISTRO E INSTALACIÓN)</t>
  </si>
  <si>
    <t>CODO HD 90° EXTREMO LISO PARA PVC D=20" (SUMINISTRO E INSTALACIÓN)</t>
  </si>
  <si>
    <t>CODO HD 45° EXTREMO LISO PARA PVC D=2" (SUMINISTRO E INSTALACIÓN)</t>
  </si>
  <si>
    <t>CODO HD 45° EXTREMO LISO PARA PVC D=3" (SUMINISTRO E INSTALACIÓN)</t>
  </si>
  <si>
    <t>CODO HD 45° EXTREMO LISO PARA PVC D=4" (SUMINISTRO E INSTALACIÓN)</t>
  </si>
  <si>
    <t>CODO HD 45° EXTREMO LISO PARA PVC D=6" (SUMINISTRO E INSTALACIÓN)</t>
  </si>
  <si>
    <t>CODO HD 45° EXTREMO LISO PARA PVC D=8" (SUMINISTRO E INSTALACIÓN)</t>
  </si>
  <si>
    <t>CODO HD 45° EXTREMO LISO PARA PVC D=10" (SUMINISTRO E INSTALACIÓN)</t>
  </si>
  <si>
    <t>CODO HD 45° EXTREMO LISO PARA PVC D=12" (SUMINISTRO E INSTALACIÓN)</t>
  </si>
  <si>
    <t>CODO HD 45° EXTREMO LISO PARA PVC D=14" (SUMINISTRO E INSTALACIÓN)</t>
  </si>
  <si>
    <t>CODO HD 45° EXTREMO LISO PARA PVC D=16" (SUMINISTRO E INSTALACIÓN)</t>
  </si>
  <si>
    <t>CODO HD 45° EXTREMO LISO PARA PVC D=18" (SUMINISTRO E INSTALACIÓN)</t>
  </si>
  <si>
    <t>CODO HD 45° EXTREMO LISO PARA PVC D=20" (SUMINISTRO E INSTALACIÓN)</t>
  </si>
  <si>
    <t>CODO HD 22.5° EXTREMO LISO PARA PVC D=6" (SUMINISTRO E INSTALACIÓN)</t>
  </si>
  <si>
    <t>CODO HD 22.5° EXTREMO LISO PARA PVC D=12" (SUMINISTRO E INSTALACIÓN)</t>
  </si>
  <si>
    <t>CODO HD 11.25° EXTREMO LISO PARA PVC D=6" (SUMINISTRO E INSTALACIÓN)</t>
  </si>
  <si>
    <t>CODO HD 11.25° EXTREMO LISO PARA PVC D=12" (SUMINISTRO E INSTALACIÓN)</t>
  </si>
  <si>
    <t>TAPON HD EXTREMO LISO D=6" (SUMINISTRO E INSTALACIÓN)</t>
  </si>
  <si>
    <t>VALVULA COMPUERTA ELASTICA VASTAGO NO ASCENDENTE EXTREMO LISO D=2" (SUMINISTRO E INSTALACIÓN)</t>
  </si>
  <si>
    <t>VALVULA COMPUERTA ELASTICA VASTAGO NO ASCENDENTE EXTREMO LISO D=3" (SUMINISTRO E INSTALACIÓN)</t>
  </si>
  <si>
    <t>VALVULA COMPUERTA ELASTICA VASTAGO NO ASCENDENTE EXTREMO LISO D=6" (SUMINISTRO E INSTALACIÓN)</t>
  </si>
  <si>
    <t>VALVULA COMPUERTA ELASTICA VASTAGO NO ASCENDENTE EXTREMO LISO D=8" (SUMINISTRO E INSTALACIÓN)</t>
  </si>
  <si>
    <t>HIDRANTE EXTREMO BRIDA D=3" (SUMINISTRO E INSTALACIÓN. NO INCLUYE KIT DE NIVELACIÓN)</t>
  </si>
  <si>
    <t>HIDRANTE EXTREMO BRIDA D=4" TIPO POSTE (SUMINISTRO E INSTALACIÓN. NO INCLUYE KIT DE NIVELACIÓN)</t>
  </si>
  <si>
    <t>HIDRANTE EXTREMO BRIDA D=6" TIPO POSTE (SUMINISTRO E INSTALACIÓN. NO INCLUYE KIT DE NIVELACIÓN)</t>
  </si>
  <si>
    <t>HIDRANTE EXTREMO BRIDA D=4" TIPO TRÁFICO (SUMINISTRO E INSTALACIÓN. NO INCLUYE KIT DE NIVELACIÓN)</t>
  </si>
  <si>
    <t>HIDRANTE EXTREMO BRIDA D=6" TIPO TRAFICO (SUMINISTRO E INSTALACIÓN. NO INCLUYE KIT DE NIVELACIÓN)</t>
  </si>
  <si>
    <t>POSTE EN CONCRETO AP, H=8M, CR=510 KG (INC. SUMINISTRO, IZAJE, HINCADO, APLOMADO Y CIMENTACIÓN SEGÚN NORMA LA009)</t>
  </si>
  <si>
    <t>POSTE EN CONCRETO AP, H=8M, CR=750 KG (INC. SUMINISTRO, IZAJE, HINCADO, APLOMADO Y CIMENTACIÓN SEGÚN NORMA LA009)</t>
  </si>
  <si>
    <t>POSTE EN CONCRETO AP, H=10M, CR=510 KG (INC. SUMINISTRO, IZAJE, HINCADO, APLOMADO Y CIMENTACIÓN SEGÚN NORMA LA009)</t>
  </si>
  <si>
    <t>POSTE EN CONCRETO AP, H=10M, CR=750 KG (INC. SUMINISTRO, IZAJE, HINCADO, APLOMADO Y CIMENTACIÓN SEGÚN NORMA LA009)</t>
  </si>
  <si>
    <t>POSTE EN CONCRETO AP, H=10M, CR=1050 KG (INC. SUMINISTRO, IZAJE, HINCADO, APLOMADO Y CIMENTACIÓN SEGÚN NORMA LA009)</t>
  </si>
  <si>
    <t>POSTE EN CONCRETO AP, H=12M, CR=510 KG (INC. SUMINISTRO, IZAJE, HINCADO, APLOMADO Y CIMENTACIÓN SEGÚN NORMA LA009)</t>
  </si>
  <si>
    <t>POSTE EN CONCRETO AP, H=12M, CR=1050 KG (INC. SUMINISTRO, IZAJE, HINCADO, APLOMADO Y CIMENTACIÓN SEGÚN NORMA LA009)</t>
  </si>
  <si>
    <t>POSTE EN CONCRETO AP, H=14M, CR=750 KG (INC. SUMINISTRO, IZAJE, HINCADO, APLOMADO Y CIMENTACIÓN SEGÚN NORMA LA009)</t>
  </si>
  <si>
    <t>POSTE EN CONCRETO AP, H=14M, CR=1050 KG (INC. SUMINISTRO, IZAJE, HINCADO, APLOMADO Y CIMENTACIÓN SEGÚN NORMA LA009)</t>
  </si>
  <si>
    <t>POSTE EN CONCRETO AP, H=14M, CR=1350 KG (INC. SUMINISTRO, IZAJE, HINCADO, APLOMADO Y CIMENTACIÓN SEGÚN NORMA LA009)</t>
  </si>
  <si>
    <t>POSTE METALICO AP, H=6M TIPO M130 SENCILLO (INC. SUMIN., IZAJE, APLOMADO, INST., BASE SEGÚN NORMA AP330 Y LUMINARIA 70W)</t>
  </si>
  <si>
    <t>POSTE METALICO AP, H=6M TIPO M130 DOBLE (INC. SUMIN., IZAJE, APLOMADO, INST., BASE SEGÚN NORMA AP330 Y LUMINARIAS 70W)</t>
  </si>
  <si>
    <t>POSTE METALICO AP, H=9M (INC. SUMINISTRO, IZAJE, APLOMADO E INSTALACIÓN. INC. BRAZO SENCILLO Y BASE SEGÚN NORMA AP802)</t>
  </si>
  <si>
    <t>POSTE METALICO AP, H=10M (INC. SUMINISTRO, IZAJE, APLOMADO E INSTALACIÓN. INCLUYE BRAZO DOBLE Y BASE SEGÚN NORMA AP802)</t>
  </si>
  <si>
    <t>POSTE METALICO AP, H=12M (INC. SUMINISTRO, IZAJE, APLOMADO E INSTALACIÓN. INC. BRAZO DOBLE Y BASE SEGÚN NORMA AP802)</t>
  </si>
  <si>
    <t>POSTE EN CONCRETO LA, H=8M, CR=510 KG (INC. SUMINISTRO, IZAJE, HINCADO, APLOMADO Y CIMENTACIÓN SEGÚN NORMA LA009)</t>
  </si>
  <si>
    <t>POSTE EN CONCRETO LA, H=8M, CR=750 KG (INC. SUMINISTRO, IZAJE, HINCADO, APLOMADO Y CIMENTACIÓN SEGÚN NORMA LA009)</t>
  </si>
  <si>
    <t>POSTE EN CONCRETO LA, H=8M, CR=1050 KG (INC. SUMINISTRO, IZAJE, HINCADO, APLOMADO Y CIMENTACIÓN SEGÚN NORMA LA009)</t>
  </si>
  <si>
    <t>POSTE EN CONCRETO LA, H=10M, CR=510 KG (INC. SUMINISTRO, IZAJE, HINCADO, APLOMADO Y CIMENTACIÓN SEGÚN NORMA LA009)</t>
  </si>
  <si>
    <t>POSTE EN CONCRETO LA, H=10M, CR=750 KG (INC. SUMINISTRO, IZAJE, HINCADO, APLOMADO Y CIMENTACIÓN SEGÚN NORMA LA009)</t>
  </si>
  <si>
    <t>POSTE EN CONCRETO LA, H=10M, CR=1050 KG (INC. SUMINISTRO, IZAJE, HINCADO, APLOMADO Y CIMENTACIÓN SEGÚN NORMA LA009)</t>
  </si>
  <si>
    <t>POSTE EN CONCRETO LA, H=12M, CR=510 KG (INC. SUMINISTRO, IZAJE, HINCADO, APLOMADO Y CIMENTACIÓN SEGÚN NORMA LA009)</t>
  </si>
  <si>
    <t>POSTE EN CONCRETO LA, H=12M, CR=750 KG (INC. SUMINISTRO, IZAJE, HINCADO, APLOMADO Y CIMENTACIÓN SEGÚN NORMA LA009)</t>
  </si>
  <si>
    <t>POSTE EN CONCRETO LA, H=12M, CR=1050 KG (INC. SUMINISTRO, IZAJE, HINCADO, APLOMADO Y CIMENTACIÓN SEGÚN NORMA LA009)</t>
  </si>
  <si>
    <t>POSTE EN CONCRETO LA, H=14M, CR=750 KG (INC. SUMINISTRO, IZAJE, HINCADO, APLOMADO Y CIMENTACIÓN SEGÚN NORMA LA009)</t>
  </si>
  <si>
    <t>POSTE EN CONCRETO LA, H=14M, CR=1050 KG (INC. SUMINISTRO, IZAJE, HINCADO, APLOMADO Y CIMENTACIÓN SEGÚN NORMA LA009)</t>
  </si>
  <si>
    <t>POSTE EN CONCRETO LA, H=14M, CR=1350 KG (INC. SUMINISTRO, IZAJE, HINCADO, APLOMADO Y CIMENTACIÓN SEGÚN NORMA LA009)</t>
  </si>
  <si>
    <t>DESCAPOTE A MANO EN MATERIAL COMUN (E=0.1M. INCLUYE CARGUE)</t>
  </si>
  <si>
    <t>4 DUCTOS D=6" PVC-TDP (INCLUYE SUMINISTRO E INSTALACIÓN. NO INCLUYE RELLENOS). NORMA CS217.</t>
  </si>
  <si>
    <t>4 DUCTOS D=4" PVC-TDP (INCLUYE SUMINISTRO E INSTALACIÓN. NO INCLUYE RELLENOS) NORMA CS209.</t>
  </si>
  <si>
    <t>1 DUCTO D=3" PVC-TDP (INCLUYE SUMINISTRO E INSTALACIÓN. NO INCLUYE RELLENOS) NORMA CS220.</t>
  </si>
  <si>
    <t>6 DUCTOS D=4" PVC-TDP (INCLUYE SUMINISTRO E INSTALACIÓN. NO INCLUYE RELLENOS)</t>
  </si>
  <si>
    <t>9 DUCTOS D=6" PVC-TDP (INCLUYE SUMINISTRO E INSTALACIÓN. NO INCLUYE RELLENOS) NORMA CS213.</t>
  </si>
  <si>
    <t>CODO HD 22.5° EXTREMO LISO PARA PVC D=4" (SUMINISTRO E INSTALACIÓN)</t>
  </si>
  <si>
    <t>UNION DE REPARACION PVC TIPO U.M. D=12" (SUMINISTRO E INSTALACIÓN)</t>
  </si>
  <si>
    <t>LOSA DE CONCRETO MR41 (SUMINISTRO, FORMALETEADO, COLOCACIÓN Y ACABADO. NO INCLUYE ACERO, CURADO, JUNTAS)</t>
  </si>
  <si>
    <t>MOBILIARIO URBANO</t>
  </si>
  <si>
    <t>BANCA EN CONCRETO TIPO M30 (SUMINISTRO E INSTALACIÓN. NO INCLUYE MATERIAL DE BASE)</t>
  </si>
  <si>
    <t>CANECA TIPO M120 (EN MALLA METÁLICA. INCLUYE SUMINISTRO E INSTALACIÓN. INCLUYE BASE EN CONCRETO 1500 PSI, HECHO EN OBRA)</t>
  </si>
  <si>
    <t>BANCA EN CONCRETO TIPO M40 (SUMINISTRO E INSTALACIÓN)</t>
  </si>
  <si>
    <t>BANCA EN CONCRETO TIPO M31 (SUMINISTRO E INSTALACIÓN)</t>
  </si>
  <si>
    <t>CONTENEDOR DE RAICES TIPO B20 (TIPO A) (1.2X1.2X1.40M. INC. SUMINISTRO, CONSTRUCCIÓN Y FILTRO EN GRAVILLA. NO INC. TIERRA)</t>
  </si>
  <si>
    <t>TAPON HD EXTREMO LISO D=4" (SUMINISTRO E INSTALACIÓN)</t>
  </si>
  <si>
    <t>UNION DE REPARACION HD EL D=6" (SUMINISTRO E INSTALACIÓN)</t>
  </si>
  <si>
    <t>6 DUCTOS D=6" PVC-TDP (INCLUYE SUMINISTRO E INSTALACIÓN. NO INCLUYE RELLENOS). NORMA CS212.</t>
  </si>
  <si>
    <t>CAMARA DE INSPECCIÓN T-14A ETB (H=2.3M. INCLUYE BASE, MUROS, CUBIERTA, ARO-BASE Y ARO-TAPA)</t>
  </si>
  <si>
    <t>CAMARA DE INSPECCIÓN T-18A ETB (H=2.3M. INCLUYE BASE, MUROS, CUBIERTA, ARO-BASE Y ARO-TAPA)</t>
  </si>
  <si>
    <t>UNION DE REPARACION PVC TIPO U.M. D=8" (SUMINISTRO E INSTALACIÓN)</t>
  </si>
  <si>
    <t>ADAPTADOR TERMINAL CAMPANA PVC D=3" (SUMINISTRO E INSTALACIÓN)</t>
  </si>
  <si>
    <t>ADAPTADOR TERMINAL CAMPANA PVC D=4" (SUMINISTRO E INSTALACIÓN)</t>
  </si>
  <si>
    <t>2 DUCTOS D=3" PVC-TDP (INCLUYE SUMINISTRO E INSTALACIÓN. NO INCLUYE RELLENOS)</t>
  </si>
  <si>
    <t>ANDENES EN CONCRETO</t>
  </si>
  <si>
    <t>ANDEN CONCRETO GRAVA COMÚN DE 3000 PSI (210 KG/CM2) PREMEZCLADO E=0.10M (INCLUYE SUMINISTRO, FORMALETEO, FUNDIDA Y CURADO)</t>
  </si>
  <si>
    <t>SARDINEL H=0.40M, E=0.15M CONCRETO 3000 PSI (FUNDIDO EN SITIO, CONCRETO HECHO EN OBRA. INC. SUMIN, FORMALET. Y CONST.)</t>
  </si>
  <si>
    <t>SEÑALES DE TRANSITO</t>
  </si>
  <si>
    <t>SEÑAL DOBLE DE CICLORUTA (INCLUYE SUMINISTRO E INSTALACIÓN)</t>
  </si>
  <si>
    <t>SEÑAL VERTICAL GRUPO I (60X60CM) (INCLUYE SUMINISTRO E INSTALACIÓN)</t>
  </si>
  <si>
    <t>SEÑAL VERTICAL GRUPO I (75X75CM) (INCLUYE SUMINISTRO E INSTALACIÓN)</t>
  </si>
  <si>
    <t>SEÑAL VERTICAL GRUPO I (90X90CM) (INCLUYE SUMINISTRO E INSTALACIÓN)</t>
  </si>
  <si>
    <t>TACHA REFLECTIVA UNIDIRECCIONAL (INCLUYE SUMINISTRO E INSTALACIÓN)</t>
  </si>
  <si>
    <t>TACHÓN EN CONCRETO L=0.40M HI=0.15M, HS=0.08M (INCLUYE SUMINISTRO E INSTALACIÓN) INCLUYE PINTURA PARA INSTALAR</t>
  </si>
  <si>
    <t>RELLENO PARA REDES EN SUBBASE GRANULAR B-400 (SUMINISTRO, EXTENDIDO, HUMEDECIMIENTO Y COMPACTACIÓN)</t>
  </si>
  <si>
    <t>CONCRETO 2000 PSI PARA REDES (Hecho en Obra 1:3:3 con arena de río y triturado de 3/4")  (Suministro y Colocación)</t>
  </si>
  <si>
    <t>CAPAS GRANULARES</t>
  </si>
  <si>
    <t>SUBBASE GRANULAR B-200 (SUMINISTRO, EXTENDIDO, NIVELACIÓN, HUMEDECIMIENTO Y COMPACTACIÓN CON VIBROCOMPACTADOR)</t>
  </si>
  <si>
    <t>LUMINARIA DE SODIO 70W PARA AP (INC. SUMINISTRO E INSTALACIÓN. INC. BOMBILLO Y FOTOCELDA CON BASE. NO INC BRAZO SOPORTE)</t>
  </si>
  <si>
    <t>LUMINARIA DE SODIO 250W PARA AP (INC.SUMINISTRO E INSTALACIÓN. INC. BOMBILLO Y FOTOCELDA CON BASE. NO INC BRAZO SOPORTE)</t>
  </si>
  <si>
    <t>LUMINARIA DE SODIO 150W PARA AP (INC.SUMINISTRO E INSTALACIÓN. INC. BOMBILLO Y FOTOCELDA CON BASE. NO INC BRAZO SOPORTE)</t>
  </si>
  <si>
    <t>ESTABILIZACIÓN DE SUBRASANTE CON RAJÓN (SUMINISTRO, EXTENDIDO, NIVELACIÓN Y COMPACTACIÓN MANUAL)</t>
  </si>
  <si>
    <t>UNION DE REPARACION PVC TIPO U.M. D=6" (SUMINISTRO E INSTALACIÓN)</t>
  </si>
  <si>
    <t>EXCAVACION MANUAL EN MATERIAL COMUN. INCLUYE CARGUE.</t>
  </si>
  <si>
    <t>CONCRETOS Y MORTEROS HECHOS EN OBRA</t>
  </si>
  <si>
    <t>CONCRETO 3000 PSI (HECHO EN OBRA 1:2:2 CON ARENA DE RÍO Y TRITURADO DE 3/4")</t>
  </si>
  <si>
    <t>CONCRETO 4000 PSI (HECHO EN OBRA CON ARENA DE RÍO Y TRITURADO DE 3/4")</t>
  </si>
  <si>
    <t>CONCRETO 3500 PSI (HECHO EN OBRA CON ARENA DE RÍO Y TRITURADO DE 3/4")</t>
  </si>
  <si>
    <t>CONCRETO 2000 PSI (HECHO EN OBRA 1:3:3 CON ARENA DE RÍO Y TRITURADO DE 3/4")</t>
  </si>
  <si>
    <t>CILINDRO POZO INSP. EN MAMPOSTERIA E=0.37M (INC. SUMIN. Y CONST, ACERO PARA ESCALERAS, GEOTEXTIL Y PAÑETE IMPERMEAB.)</t>
  </si>
  <si>
    <t>CILINDRO POZO INSP. EN MAMPOSTERIA E=0.25M (INC. SUMIN. Y CONST, ACERO PARA ESCALERAS, GEOTEXTIL Y PAÑETE IMPERMEAB.)</t>
  </si>
  <si>
    <t>PLACA CUBIERTA D=1.70M POZO INSPEC. (FUNDIDA EN SITIO. INC. SUMINISTRO, FORMALETEO, REFUERZO E INSTALACIÓN. NO INC.TAPA)</t>
  </si>
  <si>
    <t>PLACA FONDO D=1.70M POZO INSPEC. (FUNDIDA EN SITIO. INCL. SUMIN, FORMALET, REF, INST. INCL. CONCRETO 2000 PSI DE BASE)</t>
  </si>
  <si>
    <t>PLACA FONDO D=1.95M POZO INSPEC. (FUNDIDA EN SITIO. INCL. SUMIN, FORMALET, REF, INST. INCL. CONCRETO 2000 PSI DE BASE)</t>
  </si>
  <si>
    <t>MORTERO 1:4 (HECHO EN OBRA)</t>
  </si>
  <si>
    <t>MORTERO 1:3 (HECHO EN OBRA)</t>
  </si>
  <si>
    <t>MORTERO 1:2 (HECHO EN OBRA)</t>
  </si>
  <si>
    <t>RELLENO PARA REDES EN GRAVILLA 1/2" (SUMINISTRO, DISPOSICIÓN Y EXTENDIDO MANUAL)</t>
  </si>
  <si>
    <t>DEMOLICIÓN CONCRETO ESTRUCTURAL (INCLUYE CARGUE MANUAL). NO INCLUYE TRANSPORTE Y DISPOSICIÓN FINAL DE SOBRANTES.</t>
  </si>
  <si>
    <t>LUMINARIA DE SODIO 400W PARA AP (INC.SUMINISTRO E INSTALACIÓN. INC. BOMBILLO Y FOTOCELDA CON BASE. NO INC BRAZO SOPORTE)</t>
  </si>
  <si>
    <t>FLECHA DIRECCIONAL "A LA DERECHA" (E=15 MILS, ACRÍLICA BASE AGUA. INC. SUMIN. Y APLIC. CON EQUIPO. INCL. MICROESFERAS)</t>
  </si>
  <si>
    <t>FLECHA DIRECCIONAL "DE FRENTE" (E=15 MILS, ACRÍLICA BASE AGUA. INC. SUMIN. Y APLIC. CON EQUIPO. INCL. MICROESFERAS)</t>
  </si>
  <si>
    <t>FLECHA DIRECCIONAL "DE FRENTE A LA DERECHA" (E=15 MILS, ACRÍLICA BASE AGUA. INC. SUMIN. Y APLIC. CON EQUIPO. INCL. MICR</t>
  </si>
  <si>
    <t>UNION DE REPARACION HD EL D=8" (SUMINISTRO E INSTALACIÓN)</t>
  </si>
  <si>
    <t>UNION DE REPARACION HD EL D=10" (SUMINISTRO E INSTALACIÓN)</t>
  </si>
  <si>
    <t>UNION DE REPARACION HD EL D=12" (SUMINISTRO E INSTALACIÓN)</t>
  </si>
  <si>
    <t>UNION DE REPARACION HD EL D=14" (SUMINISTRO E INSTALACIÓN)</t>
  </si>
  <si>
    <t>UNION DE REPARACION HD EL D=16" (SUMINISTRO E INSTALACIÓN)</t>
  </si>
  <si>
    <t>YEE EN CONCRETO 8" X 6" X 0.60M (INCLUYE SUMINISTRO E INSTALACIÓN)</t>
  </si>
  <si>
    <t>YEE EN CONCRETO 10" X 6" X 1.25M (INCLUYE SUMINISTRO E INSTALACIÓN)</t>
  </si>
  <si>
    <t>YEE EN CONCRETO 12" X 6" X 1.25 M (INCLUYE SUMINISTRO E INSTALACIÓN)</t>
  </si>
  <si>
    <t>YEE EN CONCRETO 14" X 6" X 1.25M (INCLUYE SUMINISTRO E INSTALACIÓN)</t>
  </si>
  <si>
    <t>YEE EN CONCRETO 16" X 6" X 1.25 M (INCLUYE SUMINISTRO E INSTALACIÓN)</t>
  </si>
  <si>
    <t>YEE EN CONCRETO 18" X 6" X 1.25M (INCLUYE SUMINISTRO E INSTALACIÓN)</t>
  </si>
  <si>
    <t>YEE EN CONCRETO 20" X 6" X 1.25M (INCLUYE SUMINISTRO E INSTALACIÓN)</t>
  </si>
  <si>
    <t>YEE EN CONCRETO 24" X 6" X 1.25M (INCLUYE SUMINISTRO E INSTALACIÓN)</t>
  </si>
  <si>
    <t>CODO G.RAD. PVC 90º TIPO U.M. D=2" (SUMINISTRO E INSTALACIÓN)</t>
  </si>
  <si>
    <t>CODO G.RAD. PVC 90º TIPO U.M. D=2 1/2" (SUMINISTRO E INSTALACIÓN)</t>
  </si>
  <si>
    <t>CODO G.RAD. PVC 90º TIPO U.M. D=3" (SUMINISTRO E INSTALACIÓN)</t>
  </si>
  <si>
    <t>CODO G.RAD. PVC 90º TIPO U.M. D=4" (SUMINISTRO E INSTALACIÓN)</t>
  </si>
  <si>
    <t>CODO G.RAD. PVC 90º TIPO U.M. D=6" (SUMINISTRO E INSTALACIÓN)</t>
  </si>
  <si>
    <t>CODO G.RAD. PVC 90º TIPO U.M. D=8" (SUMINISTRO E INSTALACIÓN)</t>
  </si>
  <si>
    <t>CODO G.RAD. PVC 90º TIPO U.M. D=10" (SUMINISTRO E INSTALACIÓN)</t>
  </si>
  <si>
    <t>CODO G.RAD. PVC 90º TIPO U.M. D=12" (SUMINISTRO E INSTALACIÓN)</t>
  </si>
  <si>
    <t>CODO G.RAD. PVC 45º TIPO U.M. D=2" (SUMINISTRO E INSTALACIÓN)</t>
  </si>
  <si>
    <t>CODO G.RAD. PVC 45º TIPO U.M. D=2 1/2" (SUMINISTRO E INSTALACIÓN)</t>
  </si>
  <si>
    <t>CODO G.RAD. PVC 45º TIPO U.M. D=3" (SUMINISTRO E INSTALACIÓN)</t>
  </si>
  <si>
    <t>CODO G.RAD. PVC 45º TIPO U.M. D=4" (SUMINISTRO E INSTALACIÓN)</t>
  </si>
  <si>
    <t>CODO G.RAD. PVC 45º TIPO U.M. D=6" (SUMINISTRO E INSTALACIÓN)</t>
  </si>
  <si>
    <t>CODO G.RAD. PVC 45º TIPO U.M. D=8" (SUMINISTRO E INSTALACIÓN)</t>
  </si>
  <si>
    <t>CODO G.RAD. PVC 45º TIPO U.M. D=10" (SUMINISTRO E INSTALACIÓN)</t>
  </si>
  <si>
    <t>CODO G.RAD. PVC 45º TIPO U.M. D=12" (SUMINISTRO E INSTALACIÓN)</t>
  </si>
  <si>
    <t>CODO G.RAD. PVC 22.5° TIPO U.M. D=2" (SUMINISTRO E INSTALACIÓN)</t>
  </si>
  <si>
    <t>CODO G.RAD. PVC 22.5° TIPO U.M. D=2 1/2" (SUMINISTRO E INSTALACIÓN)</t>
  </si>
  <si>
    <t>CODO G.RAD. PVC 22.5° TIPO U.M. D=3" (SUMINISTRO E INSTALACIÓN)</t>
  </si>
  <si>
    <t>CODO G.RAD. PVC 22.5° TIPO U.M. D=4" (SUMINISTRO E INSTALACIÓN)</t>
  </si>
  <si>
    <t>CODO G.RAD. PVC 22.5° TIPO U.M D=6" (SUMINISTRO E INSTALACIÓN)</t>
  </si>
  <si>
    <t>CODO G.RAD. PVC 22.5° TIPO U.M. D=8" (SUMINISTRO E INSTALACIÓN)</t>
  </si>
  <si>
    <t>CODO G.RAD. PVC 22.5° TIPO U.M. D=10" (SUMINISTRO E INSTALACIÓN)</t>
  </si>
  <si>
    <t>CODO G.RAD. PVC 22.5° TIPO U.M. D=12" (SUMINISTRO E INSTALACIÓN)</t>
  </si>
  <si>
    <t>CODO G.RAD. PVC 11.25° TIPO U.M. D=2" (SUMINISTRO E INSTALACIÓN)</t>
  </si>
  <si>
    <t>CODO G.RAD. PVC 11.25° TIPO U.M. D=2 1/2" (SUMINISTRO E INSTALACIÓN)</t>
  </si>
  <si>
    <t>CODO G.RAD. PVC 11.25° TIPO U.M. D=3" (SUMINISTRO E INSTALACIÓN)</t>
  </si>
  <si>
    <t>CODO G.RAD. PVC 11.25° TIPO U.M. D=4" RDE 21 (SUMINISTRO E INSTALACIÓN)</t>
  </si>
  <si>
    <t>CODO G.RAD. PVC 11.25° TIPO U.M. D=6" (SUMINISTRO E INSTALACIÓN)</t>
  </si>
  <si>
    <t>CODO G.RAD. PVC 11.25° TIPO U.M. D=8" (SUMINISTRO E INSTALACIÓN)</t>
  </si>
  <si>
    <t>CODO G.RAD. PVC 11.25° TIPO U.M. D=10" (SUMINISTRO E INSTALACIÓN)</t>
  </si>
  <si>
    <t>CODO G.RAD. PVC 11.25° TIPO U.M. D=12" (SUMINISTRO E INSTALACIÓN)</t>
  </si>
  <si>
    <t>ADAPTADOR AC-PVC TIPO U.S. D=3" (SUMINISTRO E INSTALACIÓN) REVISAR LIMPIADOR SOLDADURA</t>
  </si>
  <si>
    <t>ADAPTADOR AC-PVC TIPO U.S. D=4" (SUMINISTRO E INSTALACIÓN) REVISAR SOLDADURA LIMPIADOR</t>
  </si>
  <si>
    <t>ADAPTADOR AC-PVC TIPO U.S. D=2" (SUMINISTRO E INSTALACIÓN) REVISAR SOLDADURA LIMPIADOR</t>
  </si>
  <si>
    <t>BOLARDO EN HIERRO TIPO M63 (SUMINISTRO E INSTALACIÓN. INCLUYE BASE EN CONCRETO 1500 PSI, HECHO EN OBRA)</t>
  </si>
  <si>
    <t>BOLARDO EN CONCRETO TIPO M60 (SUMINISTRO E INSTALACIÓN. INCLUYE BASE EN CONCRETO 1500 PSI, PREMEZCLADO)</t>
  </si>
  <si>
    <t>BANCA EN MADERA TIPO M50 (SUMINISTRO E INSTALACIÓN)</t>
  </si>
  <si>
    <t>PROTECTOR DE ARBOL TIPO M90 (INCLUYE SUMINISTRO E INSTALACIÓN. NO INCLUYE BASES)</t>
  </si>
  <si>
    <t>PROTECTOR DE ARBOL DE DOS TUBOS TIPO M91 (INCLUYE SUMINISTRO E INSTALACIÓN. NO INCLUYE BASES)</t>
  </si>
  <si>
    <t>CICLO-PARQUEADERO TIPO M100 (TIPO 1) (H=1M, L=2M. INCLUYE SUMINISTRO E INSTALACIÓN. NO INCLUYE BASES)</t>
  </si>
  <si>
    <t>CICLO-PARQUEADERO TIPO M101 (TIPO 2) (H=0.6M, L=2M, A=0.6M. INCLUYE SUMINISTRO E INSTALACIÓN. NO INCLUYE BASES)</t>
  </si>
  <si>
    <t>TELEFONO PUBLICO DE PEDESTAL TIPO M20 (INCLUYE SUMINISTRO E INSTALACIÓN. NO INCLUYE BASE)</t>
  </si>
  <si>
    <t>PARADERO TIPO M10 (INC. SUM. E INST. INC. BASES EN CONCRETO 3000 PSI, HECHO EN OBRA. NO INCLUYE LOSAS DE CONCRETO)</t>
  </si>
  <si>
    <t>POSTE LUMINARIA HISTÓRICA TIPO M131 H=5M (INC. SUMINISTRO E INSTALACIÓN. NO INC.: LUMINARIAS, CABLEADO Y BASE PEDESTAL)</t>
  </si>
  <si>
    <t>BOLARDO EN CONCRETO TIPO M61 (SUMINISTRO E INSTALACIÓN. INCLUYE BASE EN CONCRETO 1500 PSI, PREMEZCLADO)</t>
  </si>
  <si>
    <t>BOLARDO EN HIERRO TIPO M62 (SUMINISTRO E INSTALACIÓN. INCLUYE BASE EN CONCRETO 1500 PSI, PREMEZCLADO)</t>
  </si>
  <si>
    <t>9 DUCTOS D=4" PVC-TDP (INCLUYE SUMINISTRO E INSTALACION. NORMA CS211.</t>
  </si>
  <si>
    <t>MURO EN BLOQUE ESTRUCTURAL TIPO PIEDRA GRIS (REFERENCIA: PI-16. INCLUYE SUMINISTRO Y CONSTRUCCIÓN)</t>
  </si>
  <si>
    <t>POSTE METALICO AP, H=10M (INC. SUMINISTRO, IZAJE, APLOMADO E INSTALACIÓN. INC. BRAZO SENCILLO Y BASE SEGÚN NORMA AP802)</t>
  </si>
  <si>
    <t>TAPON HD EXTREMO LISO D=8" (SUMINISTRO E INSTALACIÓN)</t>
  </si>
  <si>
    <t>2 DUCTOS D=4" PVC-TDP (INCLUYE SUMINISTRO E INSTALACIÓN. NO INCLUYE RELLENOS). NORMA CS208.</t>
  </si>
  <si>
    <t>36 DUCTOS D=4" PVC-TDP (INCLUYE SUMINISTRO E INSTALACIÓN. NO INCLUYE RELLENOS). SUMINISTRO Y COLOCACION SIN EXCAVACION.</t>
  </si>
  <si>
    <t>UNION PVC TIPO U.M. D= 2" (SUMINISTRO E INSTALACIÓN)</t>
  </si>
  <si>
    <t>UNION PVC TIPO U.M. D= 3" (SUMINISTRO E INSTALACIÓN)</t>
  </si>
  <si>
    <t>UNION PVC TIPO U.M. D= 4" (SUMINISTRO E INSTALACIÓN)</t>
  </si>
  <si>
    <t>UNION PVC TIPO U.M. D= 6" (SUMINISTRO E INSTALACIÓN)</t>
  </si>
  <si>
    <t>UNION PVC TIPO U.M. D= 8" (SUMINISTRO E INSTALACIÓN)</t>
  </si>
  <si>
    <t>UNION PVC TIPO U.M. D= 10" (SUMINISTRO E INSTALACIÓN)</t>
  </si>
  <si>
    <t>UNION PVC TIPO U.M. D= 12" (SUMINISTRO E INSTALACIÓN)</t>
  </si>
  <si>
    <t>UNION PVC TIPO U.M. D= 2 1/2" (SUMINISTRO E INSTALACIÓN)</t>
  </si>
  <si>
    <t>ANCLAJE PARA TUBERIA EN CONCRETO PREMEZCLADO DE 2500 PSI GRAVA COMUN (Incluye, suministro, formaleteo, curado y colocacion. No incluye refuerzo)</t>
  </si>
  <si>
    <t>CODO HD 11.25° EXTREMO LISO PARA PVC D=3" (SUMINISTRO E INSTALACIÓN)</t>
  </si>
  <si>
    <t>CODO HD 11.25° EXTREMO LISO PARA PVC D=2" (SUMINISTRO E INSTALACIÓN)</t>
  </si>
  <si>
    <t>CODO HD 11.25° EXTREMO LISO PARA PVC D=4" (SUMINISTRO E INSTALACIÓN)</t>
  </si>
  <si>
    <t>RAMPA TIPO A B10 INCLUYE BASE EN MORTERO 1:5, DESARROLLO: 1M.</t>
  </si>
  <si>
    <t>SUPER ESTRUCTURA EN CONCRETO DE 5000 PSI PREMEZCLADO, GRAVA COMÚN (Incluye Sumin, bombeo, Formaleteo, Colocación y Curado. No incl. Refuerzo).</t>
  </si>
  <si>
    <t>DADO EN CONCRETO 4000 PSI, (27 Mpa) PREMEZCLADO, GRAVA COMÚN (Incluye Suministro, Formaleteo en madera, Bombeo, colocación y Curado. No incluye refuerzo)</t>
  </si>
  <si>
    <t>VIGA EN CONCRETO PREMEZCLADO DE 3500 PSI (24 Mpa) GRAVA COMUN (Incluye Sumin., bombeo con autobomba, Formaleteo en madera, Colocación y Curado. No incl. Refuerzo)</t>
  </si>
  <si>
    <t>CONCRETO 3500 PSI GRAVA COMÚN PARA ZAPATAS (PREMEZCLADO. INCLUYE BOMBEO, SUMIN., FORMALETEO Y COLOCACIÓN. NO INCL. REFUERZO, CURADO)</t>
  </si>
  <si>
    <t>CONCRETO 3000 PSI GRAVA FINA PARA ESTRUCTURA DE TRANSICIÓN (PREMEZCLADO. INCL. SUMIN, FORMALETA, BOMBEO CON AUTOBOMBA Y COLOCACIÓN. NO INCL. REFUERZO, CURADO)</t>
  </si>
  <si>
    <t>CONCRETO 3000 PSI GRAVA FINA PARA ESTRIBOS (PREMEZCLADO. INCLUYE SUMINISTRO, BOMBEO CON AUTOBOMBA, FORMALETEO Y COLOCACIÓN. NO INCL. REFUERZO, CURADO)</t>
  </si>
  <si>
    <t>CONCRETO 3000 PSI GRAVA FINA PARA PUENTE CAJÓN (PREMEZCLADO. INCLUYE SUMIN., BOMBEO CON AUTOBOMBA, FORMALETEO Y COLOCACIÓN. NO INCL. REFUERZO, CURADO)</t>
  </si>
  <si>
    <t>MURO DE CONTENCIÓN EN CONCRETO 3000 PSI PREMEZCLADO, GRAVA FINA. (Incluye suministro, formaleteo, bombeo, colocación y curado. No incl. Refuerzo)</t>
  </si>
  <si>
    <t>CONCRETO 3000 PSI GRAVA FINA PARA BOX CULVERT (PREMEZCLADO. INCLUYE SUMIN., FORMALETEO, BOMBEO CON AUTOBOMBA Y COLOCACIÓN. NO INCL. REFUERZO, CURADO)</t>
  </si>
  <si>
    <t>ALETA VIGA SOLERA EN CONCRETO PREMEZCLADO DE 3000 PSI (21Mpa) GRAVA FINA (Incl. Sumin., bombeo con autobomba, Formaleteo madera, Colocación y Curado. No incl. Refuerzo)</t>
  </si>
  <si>
    <t>CONCRETO 2000 PSI GRAVA COMÚN PARA SUB-BASE PUENTE (PREMEZCLADO. INCLUYE SUMIN., FORMALETEO Y COLOCACIÓN. NO INCL. REFUERZO, CURADO)</t>
  </si>
  <si>
    <t>CONCRETO 2500 PSI (HECHO EN OBRA CON ARENA DE RÍO Y TRITURADO DE 3/4")</t>
  </si>
  <si>
    <t>CONCRETO 1500 PSI (HECHO EN OBRA) 1:3:5 CON ARENA DE RÍO Y TRITURADO DE 3/4")</t>
  </si>
  <si>
    <t>CAJA DE INSPECCIÓN TIPO VEHICULAR NORMA CODENSA CS 280 (INCLUYE BASE, MUROS, PASOS, PAÑETE, CUBIERTA, ARO Y TAPA)</t>
  </si>
  <si>
    <t>CAMARA DE INSPECCIÓN T-16 ETB (H=2.3M. INCLUYE BASE, MUROS, CUBIERTA, ARO-BASE Y ARO-TAPA)</t>
  </si>
  <si>
    <t>CAMARA DE INSPECCIÓN T-18 ETB (H=2.3M. INCLUYE BASE, MUROS, CUBIERTA, ARO-BASE Y ARO-TAPA)</t>
  </si>
  <si>
    <t>CAMARA DE INSPECCIÓN T-16A ETB (H=2.3M. INCLUYE BASE, MUROS, CUBIERTA, ARO-BASE Y ARO-TAPA)</t>
  </si>
  <si>
    <t>CONCRETO CICLOPEO (60%-40%) (CONCRETO PREMEZCLADO. INCLUYE SUMINISTRO Y COLOCACIÓN)</t>
  </si>
  <si>
    <t>CODO HD 22.5° EXTREMO LISO PARA PVC D=3" (SUMINISTRO E INSTALACIÓN)</t>
  </si>
  <si>
    <t>CODO HD 11.25° EXTREMO LISO PARA PVC D=8" (SUMINISTRO E INSTALACIÓN)</t>
  </si>
  <si>
    <t>CAJA PARA VALVULA 0.4X0.4M H=0.8M (INCLUYE MARCO Y TAPA)</t>
  </si>
  <si>
    <t>DESMONTE Y REINSTALACION DE SEÑALES VIALES (INCLUYE DADO DE ANCLAJE)</t>
  </si>
  <si>
    <t>BASE GRANULAR B-600 (SUMINISTRO, TRANSPORTE, EXTENDIDO, NIVELACIÓN, HUMEDECIMIENTO Y COMPACTACIÓN CON VIBROCOMPACTADOR)</t>
  </si>
  <si>
    <t>TALA DE ARBOLES CLASE IV (20M&lt;H&lt;30M. INCLUYE DESENRAÍCE, RETIRO Y DISPOSICIÓN FINAL)</t>
  </si>
  <si>
    <t>PISO EN ADOQUIN DE ARCILLA 26X6X6CM (SUMINISTRO E INSTALACIÓN. INCLUYE BASE 4CM ARENA NIVELACIÓN Y ARENA DE SELLO)</t>
  </si>
  <si>
    <t>TALA DE ARBOLES CLASE III (10M &lt; H &lt; 20 M. INCLUYE DESENRAÍCE, RETIRO Y DISPOSICIÓN FINAL)</t>
  </si>
  <si>
    <t>TALA DE ARBOLES CLASE I (H&lt;5M. INCLUYE DESENRAÍCE, RETIRO Y DISPOSICIÓN FINAL)</t>
  </si>
  <si>
    <t>SUBDREN EN GRAVILLA 3/4", 0.5X1M (INC. SUMIN. Y EXTENDIDO MANUAL. INC. GEOTEXTIL NT CR=700N Y TUBERÍA PVC CORRUG.-FILTRO D=6")</t>
  </si>
  <si>
    <t>ACERO DE REFUERZO</t>
  </si>
  <si>
    <t xml:space="preserve">ACERO DE REFUERZO FY=60000 PSI. SUMINISTRO E INSTALACIÓN.  DE ACUERDO A LO ESTIPULADO POR LA NSR-10, NORMA ASTM A-706, ICONTEC 2289 PARA EL ACERO PDR-60. INCLUYE TODOS LOS COSTOS DE SUMINISTRO DE MATERIALES (REFUERZO (G60) FIGURADO, CORRUGADO, INCLUYE EL ALAMBRE DE AMARRE), EQUIPOS, TRANSPORTES, MANEJO, ALMACENAMIENTO, DESPERDICIOS Y MANO DE OBRA. </t>
  </si>
  <si>
    <t>EXCAVACIÓN MECÁNICA EN MATERIAL COMÚN (INCLUYE CARGUE)</t>
  </si>
  <si>
    <t>SUMIDERO LATERAL SL-100, H=0.85M (PREFABRICADO. INCLUYE SUMINISTRO E INSTALACIÓN. INCLUYE SOBRETAPA Y TAPA)</t>
  </si>
  <si>
    <t>CILINDRO POZO INSPECCION PREFABRICADO D=1.2M, H=1M, E=0.10M (INCLUYE SUMINISTRO E INSTALACIÓN. NO INC. ARO DE AJUSTE)</t>
  </si>
  <si>
    <t>SIEMBRA DE GRAMA (INCLUYE SUMINISTRO E INSTALACIÓN. INCLUYE 10CM DE TIERRA NEGRA)</t>
  </si>
  <si>
    <t>NIVELACIÓN DE POZO (HASTA RASANTE EN CONCRETO 3000 PSI HECHO EN OBRA, H=0.15M. INCLUYE SUMINISTRO Y CONSTRUCCIÓN)</t>
  </si>
  <si>
    <t>LIMPIEZA DE POZOS (INCLUYE CARGUE, RETIRO Y DISPOSICIÓN FINAL DE SOBRANTES)</t>
  </si>
  <si>
    <t>LIMPIEZA DE SUMIDEROS (INCLUYE CARGUE, RETIRO Y DISPOSICIÓN FINAL DE SOBRANTES)</t>
  </si>
  <si>
    <t>CENEFA EN ADOQUIN DE ARCILLA A=6CM (SUMINISTRO E INSTALACIÓN. NO INCLUYE MATERIAL DE BASE)</t>
  </si>
  <si>
    <t>CONCRETO 1500 PSI GRAVA COMÚN PARA SOLADOS (PREMEZCLADO. INCLUYE SUMINISTRO Y COLOCACIÓN)</t>
  </si>
  <si>
    <t>GROUTING 1500 PSI (INCLUYE SUMINISTRO Y COLOCACIÓN)</t>
  </si>
  <si>
    <t>SUMIDERO TRANSVERSAL ST-1, H=1.9M (FUNDIDO EN SITIO, CONCRETO HECHO EN OBRA. INCL. SUM, FORM, REF. Y CONST. INCL. REJA)</t>
  </si>
  <si>
    <t>TUBERIA PF D=1/2" PARA ACOMETIDA DOMICILIARIA (SUMINISTRO E INSTALACIÓN)</t>
  </si>
  <si>
    <t>PISO EN ADOQUIN DE CONCRETO A25 20X10X6CM (SUMINISTRO E INSTALACIÓN. INCLUYE BASE 3CM ARENA NIVELACIÓN Y ARENA DE SELLO)</t>
  </si>
  <si>
    <t>LOSA DE CONCRETO MR45 (SUMINISTRO, FORMALETEADO, COLOCACIÓN Y ACABADO. NO INCLUYE ACERO, CURADO, JUNTAS)</t>
  </si>
  <si>
    <t>MANTENIMIENTO Y REHABILITACION DE VIAS</t>
  </si>
  <si>
    <t>MALLA VIAL ARTERIAL</t>
  </si>
  <si>
    <t>LOSA DE CONCRETO MR50 (SUMINISTRO, FORMALETEADO, COLOCACIÓN Y ACABADO. NO INCLUYE ACERO, CURADO, JUNTAS)</t>
  </si>
  <si>
    <t>CAÑUELA TIPO A120 (SUMINISTRO E INSTALACIÓN. INCLUYE 3CM MORTERO 1:5)</t>
  </si>
  <si>
    <t>SARDINEL H=0.20M, E=0.15M CONCRETO 3000 PSI (FUNDIDO EN SITIO, CONCRETO HECHO EN OBRA. INC. SUMIN, FORMALET. Y CONST.)</t>
  </si>
  <si>
    <t>PILOTE D=40 CM CONCRETO TREMIE DE 3000 PSI. (INCL. EXCAVACIÓN, CARGUE Y RETIRO DE SOBRANTES, MOVILIZACIÓN, MONTAJE Y DESMONTAJE EQUIPO, Y CONCRETO). INCLUYE MOVILIZACIÓN HACIA Y DESDE LA OBRA Y ENTRE PERFORACIONES, MONTAJE Y DESMONTAJE, REGISTRO DE MUESTRAS CORRESPONDIENTES AL PERFIL ESTRATIGRÁFICO. TAMBIÉN INCLUYE EL CARGUE, RETIRO Y DISPOSICIÓN FINAL DE ESCOMBROS, SUMINISTRO Y COLOCACIÓN DEL CONCRETO.</t>
  </si>
  <si>
    <t>PILOTE D=50 CM CONCRETO TREMIE DE 3000 PSI. (INCL. EXCAVACIÓN, CONCRETO, CARGUE Y RETIRO DE SOBRANTES, MOVILIZACIÓN, MONTAJE Y DESMONTAJE EQUIPO. INCLUYE , MOVILIZACIÓN HACIA Y DESDE LA OBRA Y ENTRE PERFORACIONES, MONTAJE Y DESMONTAJE, REGISTRO DE MUESTRAS CORRESPONDIENTES AL PERFIL ESTRATIGRÁFICO. TAMBIÉN INCLUYE EL CARGUE, RETIRO Y DISPOSICIÓN FINAL DE ESCOMBROS, SUMINISTRO Y COLOCACIÓN DEL CONCRETO.</t>
  </si>
  <si>
    <t>PILOTE D=60 CM CONCRETO TREMIE DE 3000 PSI. (INCL. EXCAVACIÓN, CONCRETO, CARGUE Y RETIRO DE SOBRANTES, MOVILIZACIÓN, MONTAJE Y DESMONTAJE EQUIPO. INCLUYE , MOVILIZACIÓN HACIA Y DESDE LA OBRA Y ENTRE PERFORACIONES, MONTAJE Y DESMONTAJE, REGISTRO DE MUESTRAS CORRESPONDIENTES AL PERFIL ESTRATIGRÁFICO. TAMBIÉN INCLUYE EL CARGUE, RETIRO Y DISPOSICIÓN FINAL DE ESCOMBROS, SUMINISTRO Y COLOCACIÓN DEL CONCRETO.</t>
  </si>
  <si>
    <t>ANÁLISIS AUXILIARES</t>
  </si>
  <si>
    <t>CUADRILLAS (INCLUYE FACTOR PRESTACIONAL)</t>
  </si>
  <si>
    <t>ENTIBADO TIPO ED1, DISCONTINUO EN MADERA (INCLUYE SUMINISTRO E INSTALACIÓN)</t>
  </si>
  <si>
    <t>CIMENTACION DE POSTES H=8M, CR=510KG (INCLUYE IZAJE, APLOMADO E HINCADO. INCLUYE RELLENOS). NORMA LA009.</t>
  </si>
  <si>
    <t>CAJA DE INSPECCIÓN DE 0.6X0.6M (H=0.6M. INCLUYE SUMINISTRO Y CONSTRUCCIÓN. INCLUYE MARCO Y TAPA. NO INC. BASE Y CAÑUELA)</t>
  </si>
  <si>
    <t>3 DUCTOS D=4" PVC-TDP (INCLUYE SUMINISTRO E INSTALACIÓN. NO INCLUYE RELLENOS)</t>
  </si>
  <si>
    <t>SARDINEL H=0.25M, E=0.15M CONCRETO 3000 PSI (FUNDIDO EN SITIO, CONCRETO HECHO EN OBRA. INC. SUMIN, FORMALET. Y CONST.)</t>
  </si>
  <si>
    <t>TUBERIA PVC PARA DRENAJE D=2 1/2" CON FILTRO (INCLUYE SUMINISTRO E INSTALACIÓN)</t>
  </si>
  <si>
    <t>8 DUCTOS D=4" PVC-EB (INCLUYE SUMINISTRO E INSTALACIÓN. NO INCLUYE RELLENOS)</t>
  </si>
  <si>
    <t>12 DUCTOS D=4" PVC-EB (LIVIANO) (INCLUYE SUMINISTRO E INSTAL</t>
  </si>
  <si>
    <t>16 DUCTOS D=4" PVC-EB (LIVIANO) (INCLUYE SUMINISTRO E INSTALACIÓN. NO INCLUYE RELLENOS)</t>
  </si>
  <si>
    <t>24 DUCTOS D=4" PVC-EB (LIVIANO) (INCLUYE SUMINISTRO E INSTALACIÓN. NO INCLUYE RELLENOS)</t>
  </si>
  <si>
    <t>CURADO DE LOSAS DE CONCRETO (SUMINISTRO Y APLICACIÓN)</t>
  </si>
  <si>
    <t>JUNTAS PARA PAVIMENTOS</t>
  </si>
  <si>
    <t>CORTE DE PAVIMENTO - INCLUYE EQUIPO: CORTADORA DE CONCRETO INCLUYE OPERARIO Y COMBUSTIBLE. INCLUYE DISCO DIAMANTADO ASFALTO-CONCRETO 350 MM, AGUA Y MANO DE OBRA</t>
  </si>
  <si>
    <t>PINTURA PARA ESTRUCTURAS</t>
  </si>
  <si>
    <t>PINTURA EN ESMALTE URETANO GRIS (E=1MIL. INC. SUMIN. Y APLIC. NO INC. IMPRIMANTE, BARRERA, ESMALTE EPÓXICO O SIMILARES)</t>
  </si>
  <si>
    <t>SELLADO DE JUNTAS EN PAVIMENTO DE CONCRETO HIDRAULICO (INCLUYE LIMPIEZA, SUMINISTRO E INSTALACIÓN DE FONDO Y SELLANTE)</t>
  </si>
  <si>
    <t>PAVIMENTOS EN CONCRETO ASFALTICO</t>
  </si>
  <si>
    <t>MEZCLA DENSA EN CALIENTE MD20 ASFALTO 80-100 (SUMINISTRO, EXTENDIDO, NIVELACIÓN Y COMPACTACIÓN MECANICA)</t>
  </si>
  <si>
    <t>RELLENO PARA REDES EN BASE GRANULAR B-600 (SUMINISTRO, TRANSPORTE, EXTENDIDO, HUMEDECIMIENTO Y COMPACTACIÓN)</t>
  </si>
  <si>
    <t>RELLENO PARA ANDENES EN SUBBASE GRANULAR B-400 (SUMINISTRO, EXTENDIDO, HUMEDECIMIENTO Y COMPACTACIÓN)</t>
  </si>
  <si>
    <t>IMPRIMACION CON EMULSION ASFALTICA CRL-0 (SUMINISTRO, BARRIDO SUPERFICIE Y RIEGO MECANICO)</t>
  </si>
  <si>
    <t>RIEGO DE LIGA CON EMULSION ASFALTICA CRR-1 (SUMINISTRO, BARRIDO SUPERFICIE Y RIEGO MECANICO)</t>
  </si>
  <si>
    <t>RIEGO DE LIGA CON EMULSION ASFALTICA CRR-2 (SUMINISTRO, BARRIDO SUPERFICIE Y RIEGO MECANICO)</t>
  </si>
  <si>
    <t>DEMARCACION LINEA DISCONTINUA A=0.12M (E=15 MILS, ACRÍLICA BASE AGUA. INC. SUMIN. Y APLIC. CON EQUIPO. INC MICROESFERAS)</t>
  </si>
  <si>
    <t>CONCRETO CICLOPEO (60%-40%) (CONCRETO HECHO EN OBRA. INCLUYE SUMINISTRO Y COLOCACIÓN)</t>
  </si>
  <si>
    <t>MORTERO 1:5 (HECHO EN OBRA)</t>
  </si>
  <si>
    <t>ANCLAJE PARA TUBERIA EN CONCRETO DE 2500 PSI HECHO EN OBRA (Incluye suministro, formaleteo y colocacion)</t>
  </si>
  <si>
    <t>SUBDREN EN GRAVILLA 1/2", 0.4X0.8M (INC. SUMIN. Y COMPACT. INC. GEOTEXTIL NT CR=700N Y TUBERÍA PVC CORRUG.-FILTRO D=4")</t>
  </si>
  <si>
    <t>SUBDREN EN GRAVILLA 1/2", 0.5X1M (INC. SUMIN. Y COMPACT. INC. GEOTEXTIL NT CR=700N Y TUBERÍA PVC CORRUG.-FILTRO D=6")</t>
  </si>
  <si>
    <t>PLACA CUBIERTA D=1.70M POZO INSPEC. (PREFABRICADA. INCLUYE SUMINISTRO E INSTALACIÓN. INCLUYE TAPA)</t>
  </si>
  <si>
    <t>PLACA FONDO D=1.70M POZO INSPEC. (PREFABRICADA. INCL. SUMIN, INST.)</t>
  </si>
  <si>
    <t>CILINDRO POZO INSPECCION PREFABRICADO D=1.2M, H=0.5M, E=0.10M (INCLUYE SUMINISTRO E INSTALACIÓN. NO INC. ARO DE AJUSTE)</t>
  </si>
  <si>
    <t>CILINDRO POZO INSPECCION PREFABRICADO D=1.2M, H=0.25M, E=0.10M (INCLUYE SUMINISTRO E INSTALACIÓN. NO INC. ARO DE AJUSTE)</t>
  </si>
  <si>
    <t>SUMIDERO LATERAL SL-100, H=1.25M (FUNDIDO EN SITIO, CONCRETO HECHO EN OBRA. INCL. SUMIN, FORM, REF. Y CONST. INCL. TAPA)</t>
  </si>
  <si>
    <t>SUMIDERO LATERAL SL-150A, H=1.7M (FUNDIDO EN SITIO, CONCRETO PREMEZCLADO. INCL. SUMIN, FORM, REF. Y CONSTR. INCL. TAPA)</t>
  </si>
  <si>
    <t>SUMIDERO LATERAL SL-150, H=1.25M (FUNDIDO EN SITIO, CONCRETO HECHO EN OBRA. INCL. SUMIN, FORM, REF. Y CONST. INCL. TAPA)</t>
  </si>
  <si>
    <t>SUMIDERO LATERAL SL-200, H=1.25M (FUNDIDO EN SITIO, CONCRETO PREMEZCLADO. INCL. SUMIN, FORM, REF. Y CONSTR. INCL. TAPA)</t>
  </si>
  <si>
    <t>SUMIDERO LATERAL SL-200, H=1.25M (FUNDIDO EN SITIO, CONCRETO HECHO EN OBRA. INCL. SUMIN, FORM, REF. Y CONST. INCL. TAPA)</t>
  </si>
  <si>
    <t>SUMIDERO LATERAL SL-250, H=1.25M (FUNDIDO EN SITIO, CONCRETO HECHO EN OBRA. INCL. SUMIN, FORM, REF. Y CONST. INCL. TAPA)</t>
  </si>
  <si>
    <t>SUMIDERO LATERAL SL-250, H=1.25M (FUNDIDO EN SITIO, CONCRETO PREMEZCLADO. INCL. SUMIN, FORM, REF. Y CONSTR. INCL. TAPA)</t>
  </si>
  <si>
    <t>SUMIDERO LATERAL SL-100A, H=1.7M (FUNDIDO EN SITIO, CONCRETO HECHO EN OBRA. INCL. SUM, FORM, REF. Y CONST. INCL. TAPA)</t>
  </si>
  <si>
    <t>SUMIDERO LATERAL SL-100A, H=1.7M (FUNDIDO EN SITIO, CONCRETO PREMEZCLADO. INCL. SUMIN, FORM, REF. Y CONSTR. INCL. TAPA)</t>
  </si>
  <si>
    <t>SUMIDERO LATERAL SL-150A, H=1.7M (FUNDIDO EN SITIO, CONCRETO HECHO EN OBRA. INCL. SUM, FORM, REF. Y CONST. INCL. TAPA)</t>
  </si>
  <si>
    <t>SUMIDERO LATERAL SL-200A, H=1.7M (FUNDIDO EN SITIO, CONCRETO HECHO EN OBRA. INCL. SUM, FORM, REF. Y CONST. INCL. TAPA)</t>
  </si>
  <si>
    <t>SUMIDERO LATERAL SL-200A, H=1.7M (FUNDIDO EN SITIO, CONCRETO PREMEZCLADO. INCL. SUMIN, FORM, REF. Y CONSTR. INCL. TAPA)</t>
  </si>
  <si>
    <t>SUMIDERO LATERAL SL-250A, H=1.7M (FUNDIDO EN SITIO, CONCRETO HECHO EN OBRA. INCL. SUM, FORM, REF. Y CONST. INCL. TAPA)</t>
  </si>
  <si>
    <t>SUMIDERO LATERAL SL-250A, H=1.7M (FUNDIDO EN SITIO, CONCRETO PREMEZCLADO. INCL. SUMIN, FORM, REF. Y CONSTR. INCL. TAPA)</t>
  </si>
  <si>
    <t>SUMIDERO LATERAL SL-150, H=1.25M (FUNDIDO EN SITIO, CONCRETO PREMEZCLADO. INCL. SUMIN, FORM, REF. Y CONSTR. INCL. TAPA)</t>
  </si>
  <si>
    <t>SUMIDERO LATERAL SL-150, H=0.85M (PREFABRICADO. INCLUYE SUMINISTRO E INSTALACIÓN. INCLUYE SOBRETAPA Y TAPA)</t>
  </si>
  <si>
    <t>SUMIDERO LATERAL SL-200, H=0.85M (PREFABRICADO. INCLUYE SUMINISTRO E INSTALACIÓN. INCLUYE SOBRETAPA Y TAPA)</t>
  </si>
  <si>
    <t>SUMIDERO LATERAL SL-250, H=0.85M (PREFABRICADO. INCLUYE SUMINISTRO E INSTALACIÓN. INCLUYE SOBRETAPA Y TAPA)</t>
  </si>
  <si>
    <t>SUMIDERO TRANSVERSAL ST-1, H=1.9M (FUNDIDO EN SITIO, CONCRETO PREMEZCLADO. INCL. SUMIN, FORM, REF. Y CONST. INCL. REJA)</t>
  </si>
  <si>
    <t>TUBERIA PVC PARA DRENAJE D=2 1/2" SIN FILTRO (INCLUYE SUMINISTRO E INSTALACIÓN)</t>
  </si>
  <si>
    <t>TUBERIA PVC PARA DRENAJE D=4" CON FILTRO (INCLUYE SUMINISTRO E INSTALACIÓN)</t>
  </si>
  <si>
    <t>TUBERIA PVC PARA DRENAJE D=6" SIN FILTRO (INCLUYE SUMINISTRO E INSTALACIÓN)</t>
  </si>
  <si>
    <t>TUBERIA PVC PARA DRENAJE D=4" SIN FILTRO (INCLUYE SUMINISTRO E INSTALACIÓN)</t>
  </si>
  <si>
    <t>TUBERIA PVC PARA DRENAJE D=6" CON FILTRO (INCLUYE SUMINISTRO E INSTALACIÓN)</t>
  </si>
  <si>
    <t>SUMIDERO TRANSVERSAL ST-2, H=1.77M (FUNDIDO EN SITIO, CONCRETO HECHO EN OBRA. INCL. SUM, FORM, REF. Y CONST. INCL. REJA)</t>
  </si>
  <si>
    <t>SUMIDERO TRANSVERSAL ST-2, H=1.77M (FUNDIDO EN SITIO, CONCRETO PREMEZCLADO. INCL. SUMIN, FORM, REF. Y CONST. INCL. REJA)</t>
  </si>
  <si>
    <t>SUMIDERO ESPECIAL TIPO 1, H=1.65M (FUNDIDO EN SITIO, CONCRETO HECHO EN OBRA. INCL. SUM, FORM, REF. Y CONST. INCL. REJA)</t>
  </si>
  <si>
    <t>SUMIDERO ESPECIAL TIPO 1, H=1.65M (FUNDIDO EN SITIO, CONCRETO PREMEZCLADO. INCL. SUM, FORM, REF. Y CONST. INCL. REJA)</t>
  </si>
  <si>
    <t>CONCRETO 4000 PSI IMPERMEABILIZADO (HECHO EN OBRA)</t>
  </si>
  <si>
    <t>TUBERIA PVC U.M. EXT/INT LISO NORMA NTC 5070 D=24" (INCLUYE SUMINISTRO E INSTALACIÓN)</t>
  </si>
  <si>
    <t>TUBERIA PVC U.M. EXT/INT LISO NORMA NTC 5070 D=27" (INCLUYE SUMINISTRO E INSTALACIÓN)</t>
  </si>
  <si>
    <t>TUBERIA PVC U.M. EXT/INT LISO NORMA NTC 5070 D=30" (INCLUYE SUMINISTRO E INSTALACIÓN)</t>
  </si>
  <si>
    <t>TUBERIA PVC U.M. EXT/INT LISO NORMA NTC 5070 D=33" (INCLUYE SUMINISTRO E INSTALACIÓN)</t>
  </si>
  <si>
    <t>TUBERIA PVC U.M. EXT/INT LISO NORMA NTC 5070 D=36" (INCLUYE SUMINISTRO E INSTALACIÓN)</t>
  </si>
  <si>
    <t>TUBERIA PVC U.M. EXT/INT LISO NORMA NTC 5070 D=39" (INCLUYE SUMINISTRO E INSTALACIÓN)</t>
  </si>
  <si>
    <t>TUBERIA PVC U.M. EXT/INT LISO NORMA NTC 5070 D=42" (INCLUYE SUMINISTRO E INSTALACIÓN)</t>
  </si>
  <si>
    <t>TUBERIA CONCRETO D=6" CL. II SIN REFUERZO (INCLUYE SUMINISTRO E INSTALACIÓN)</t>
  </si>
  <si>
    <t>TUBERIA CONCRETO D=8" CL. II SIN REFUERZO (INCLUYE SUMINISTRO E INSTALACIÓN)</t>
  </si>
  <si>
    <t>TUBERIA CONCRETO D=12" CL. II SIN REFUERZO (INCLUYE SUMINISTRO E INSTALACIÓN)</t>
  </si>
  <si>
    <t>TUBERIA CONCRETO D=14" CL. II SIN REFUERZO (INCLUYE SUMINISTRO E INSTALACIÓN)</t>
  </si>
  <si>
    <t>TUBERIA CONCRETO D=16" CL. II SIN REFUERZO (INCLUYE SUMINISTRO E INSTALACIÓN)</t>
  </si>
  <si>
    <t>TUBERIA CONCRETO D=18" CL. II SIN REFUERZO (INCLUYE SUMINISTRO E INSTALACIÓN)</t>
  </si>
  <si>
    <t>TUBERIA CONCRETO D=20" CL. II SIN REFUERZO (INCLUYE SUMINISTRO E INSTALACIÓN)</t>
  </si>
  <si>
    <t>TUBERIA CONCRETO D=24" CL. II SIN REFUERZO (INCLUYE SUMINISTRO E INSTALACIÓN)</t>
  </si>
  <si>
    <t>TUBERIA CONCRETO D=24" CL. I REFORZADO (INCLUYE SUMINISTRO E INSTALACIÓN)</t>
  </si>
  <si>
    <t>TUBERIA CONCRETO D=27" CL. I REFORZADO (INCLUYE SUMINISTRO E INSTALACIÓN)</t>
  </si>
  <si>
    <t>TUBERIA CONCRETO D=32" CL. I REFORZADO (INCLUYE SUMINISTRO E INSTALACIÓN)</t>
  </si>
  <si>
    <t>TUBERIA CONCRETO D=36" CL. I REFORZADO (INCLUYE SUMINISTRO E INSTALACIÓN)</t>
  </si>
  <si>
    <t>TUBERIA CONCRETO D=40" CL. I REFORZADO (INCLUYE SUMINISTRO E INSTALACIÓN)</t>
  </si>
  <si>
    <t>TUBERIA CONCRETO D=44" CL. I REFORZADO (INCLUYE SUMINISTRO E INSTALACIÓN)</t>
  </si>
  <si>
    <t>TUBERIA CONCRETO D=48" CL. I REFORZADO (INCLUYE SUMINISTRO E INSTALACIÓN)</t>
  </si>
  <si>
    <t>TUBERIA CONCRETO D=52" CL. I REFORZADO (INCLUYE SUMINISTRO E INSTALACIÓN)</t>
  </si>
  <si>
    <t>TUBERIA CONCRETO D=56" CL. I REFORZADO (INCLUYE SUMINISTRO E INSTALACIÓN)</t>
  </si>
  <si>
    <t>TUBERIA CONCRETO D=60" CL. I REFORZADO (INCLUYE SUMINISTRO E INSTALACIÓN)</t>
  </si>
  <si>
    <t>TUBERIA CONCRETO D=64" CL. I REFORZADO (INCLUYE SUMINISTRO E INSTALACIÓN)</t>
  </si>
  <si>
    <t>TUBERIA CONCRETO D=68" CL. I REFORZADO (INCLUYE SUMINISTRO E INSTALACIÓN)</t>
  </si>
  <si>
    <t>TUBERIA CONCRETO D=72" CL. I REFORZADO (INCLUYE SUMINISTRO E INSTALACIÓN)</t>
  </si>
  <si>
    <t>TUBERIA CONCRETO D=80" CL. I REFORZADO (INCLUYE SUMINISTRO E INSTALACIÓN)</t>
  </si>
  <si>
    <t>TUBERIA CONCRETO D=86" CL. I REFORZADO (INCLUYE SUMINISTRO E INSTALACIÓN)</t>
  </si>
  <si>
    <t>TUBERIA CONCRETO D=92" CL. I REFORZADO (INCLUYE SUMINISTRO E INSTALACIÓN)</t>
  </si>
  <si>
    <t>TUBERIA CONCRETO D=24" CL. II REFORZADO (INCLUYE SUMINISTRO E INSTALACIÓN)</t>
  </si>
  <si>
    <t>TUBERIA CONCRETO D=27" CL. II REFORZADO (INCLUYE SUMINISTRO E INSTALACIÓN)</t>
  </si>
  <si>
    <t>TUBERIA CONCRETO D=36" CL. II REFORZADO (INCLUYE SUMINISTRO E INSTALACIÓN)</t>
  </si>
  <si>
    <t>TUBERIA CONCRETO D=40" CL. II REFORZADO (INCLUYE SUMINISTRO E INSTALACIÓN)</t>
  </si>
  <si>
    <t>TUBERIA CONCRETO D=44" CL. II REFORZADO (INCLUYE SUMINISTRO E INSTALACIÓN)</t>
  </si>
  <si>
    <t>TUBERIA CONCRETO D=48" CL. II REFORZADO (INCLUYE SUMINISTRO E INSTALACIÓN)</t>
  </si>
  <si>
    <t>TUBERIA CONCRETO D=52" CL. II REFORZADO (INCLUYE SUMINISTRO E INSTALACIÓN)</t>
  </si>
  <si>
    <t>TUBERIA CONCRETO D=56" CL. II REFORZADO (INCLUYE SUMINISTRO E INSTALACIÓN)</t>
  </si>
  <si>
    <t>TUBERIA CONCRETO D=60" CL. III REFORZADO (INCLUYE SUMINISTRO E INSTALACIÓN)</t>
  </si>
  <si>
    <t>TUBERIA CONCRETO D=64" CL. II REFORZADO (INCLUYE SUMINISTRO E INSTALACIÓN)</t>
  </si>
  <si>
    <t>TUBERIA CONCRETO D=68" CL. III REFORZADO (INCLUYE SUMINISTRO E INSTALACIÓN)</t>
  </si>
  <si>
    <t>TUBERIA CONCRETO D=72" CL. II REFORZADO (INCLUYE SUMINISTRO E INSTALACIÓN)</t>
  </si>
  <si>
    <t>TUBERIA CONCRETO D=80" CL. II REFORZADO (INCLUYE SUMINISTRO E INSTALACIÓN)</t>
  </si>
  <si>
    <t>TUBERIA CONCRETO D=86" CL. II REFORZADO (INCLUYE SUMINISTRO E INSTALACIÓN)</t>
  </si>
  <si>
    <t>TUBERIA CONCRETO D=24" CL. III REFORZADO (INCLUYE SUMINISTRO E INSTALACIÓN)</t>
  </si>
  <si>
    <t>TUBERIA CONCRETO D=27" CL. III REFORZADO (INCLUYE SUMINISTRO E INSTALACIÓN)</t>
  </si>
  <si>
    <t>TUBERIA CONCRETO D=36" CL. III REFORZADO (INCLUYE SUMINISTRO E INSTALACIÓN)</t>
  </si>
  <si>
    <t>TUBERIA CONCRETO D=40" CL. III REFORZADO (INCLUYE SUMINISTRO E INSTALACIÓN)</t>
  </si>
  <si>
    <t>TUBERIA CONCRETO D=44" CL. III REFORZADO (INCLUYE SUMINISTRO E INSTALACIÓN)</t>
  </si>
  <si>
    <t>TUBERIA CONCRETO D=48" CL. III REFORZADO (INCLUYE SUMINISTRO E INSTALACIÓN)</t>
  </si>
  <si>
    <t>TUBERIA CONCRETO D=52" CL. III REFORZADO (INCLUYE SUMINISTRO E INSTALACIÓN)</t>
  </si>
  <si>
    <t>TUBERIA CONCRETO D=56" CL. III REFORZADO (INCLUYE SUMINISTRO E INSTALACIÓN)</t>
  </si>
  <si>
    <t>TUBERIA CONCRETO D=60" CL. II REFORZADO (INCLUYE SUMINISTRO E INSTALACIÓN)</t>
  </si>
  <si>
    <t>TUBERIA CONCRETO D=64" CL. III REFORZADO (INCLUYE SUMINISTRO E INSTALACIÓN)</t>
  </si>
  <si>
    <t>TUBERIA CONCRETO D=72" CL. III REFORZADO (INCLUYE SUMINISTRO E INSTALACIÓN)</t>
  </si>
  <si>
    <t>TUBERIA CONCRETO D=68" CL. II REFORZADO (INCLUYE SUMINISTRO E INSTALACIÓN)</t>
  </si>
  <si>
    <t>TUBERIA CONCRETO D=80" CL. III REFORZADO (INCLUYE SUMINISTRO E INSTALACIÓN)</t>
  </si>
  <si>
    <t>TUBERIA CONCRETO D=86" CL. III REFORZADO (INCLUYE SUMINISTRO E INSTALACIÓN)</t>
  </si>
  <si>
    <t>TUBERIA CONCRETO D=92" CL. II REFORZADO (INCLUYE SUMINISTRO E INSTALACIÓN)</t>
  </si>
  <si>
    <t>TUBERIA CONCRETO D=92" CL. III REFORZADO (INCLUYE SUMINISTRO E INSTALACIÓN)</t>
  </si>
  <si>
    <t>TUBERIA CONCRETO D=24" CL. IV REFORZADO (INCLUYE SUMINISTRO E INSTALACIÓN)</t>
  </si>
  <si>
    <t>TUBERIA CONCRETO D=27" CL. IV REFORZADO (INCLUYE SUMINISTRO E INSTALACIÓN)</t>
  </si>
  <si>
    <t>TUBERIA CONCRETO D=30" CL. IV REFORZADO (INCLUYE SUMINISTRO E INSTALACIÓN)</t>
  </si>
  <si>
    <t>TUBERIA CONCRETO D=36" CL. IV REFORZADO (INCLUYE SUMINISTRO E INSTALACIÓN)</t>
  </si>
  <si>
    <t>TUBERIA CONCRETO D=40" CL. IV REFORZADO (INCLUYE SUMINISTRO E INSTALACIÓN)</t>
  </si>
  <si>
    <t>TUBERIA CONCRETO D=44" CL. IV REFORZADO (INCLUYE SUMINISTRO E INSTALACIÓN)</t>
  </si>
  <si>
    <t>TUBERIA CONCRETO D=48" CL. IV REFORZADO (INCLUYE SUMINISTRO E INSTALACIÓN)</t>
  </si>
  <si>
    <t>TUBERIA CONCRETO D=52" CL. IV REFORZADO (INCLUYE SUMINISTRO E INSTALACIÓN)</t>
  </si>
  <si>
    <t>TUBERIA CONCRETO D=56" CL. IV REFORZADO (INCLUYE SUMINISTRO E INSTALACIÓN)</t>
  </si>
  <si>
    <t>TUBERIA CONCRETO D=60" CL. IV REFORZADO (INCLUYE SUMINISTRO E INSTALACIÓN)</t>
  </si>
  <si>
    <t>TUBERIA CONCRETO D=64" CL. IV REFORZADO (INCLUYE SUMINISTRO E INSTALACIÓN)</t>
  </si>
  <si>
    <t>TUBERIA CONCRETO D=68" CL. IV REFORZADO (INCLUYE SUMINISTRO E INSTALACIÓN)</t>
  </si>
  <si>
    <t>TUBERIA CONCRETO D=72" CL. IV REFORZADO (INCLUYE SUMINISTRO E INSTALACIÓN)</t>
  </si>
  <si>
    <t>TUBERIA CONCRETO D=80" CL. IV REFORZADO (INCLUYE SUMINISTRO E INSTALACIÓN)</t>
  </si>
  <si>
    <t>TUBERIA CONCRETO D=86" CL. IV REFORZADO (INCLUYE SUMINISTRO E INSTALACIÓN)</t>
  </si>
  <si>
    <t>TUBERIA CONCRETO D=92" CL. IV REFORZADO (INCLUYE SUMINISTRO E INSTALACIÓN)</t>
  </si>
  <si>
    <t>GEOSINTETICOS</t>
  </si>
  <si>
    <t>GEOTEXTILES</t>
  </si>
  <si>
    <t>GEOTEXTIL NT 3000 PARA SUBDRENES/FILTROS (INCLUYE SUMINISTRO E INSTALACIÓN)</t>
  </si>
  <si>
    <t>GEOTEXTIL NT 4000 PARA SUBDRENES/FILTROS (INCLUYE SUMINISTRO E INSTALACIÓN)</t>
  </si>
  <si>
    <t>GEOTEXTIL NT 5000 PARA SUBDRENES/FILTROS (INCLUYE SUMINISTRO E INSTALACIÓN)</t>
  </si>
  <si>
    <t>GEOTEXTIL NT 6000 PARA SUBDRENES/FILTROS (INCLUYE SUMINISTRO E INSTALACIÓN)</t>
  </si>
  <si>
    <t>GEOTEXTIL NT 7000 PARA SEPARACION SUBRASANTE/CAPAS GRANULARES (INCLUYE SUMINISTRO E INSTALACIÓN)</t>
  </si>
  <si>
    <t>GEOTEXTIL NT 3000 PARA SEPARACION SUBRASANTE/CAPAS GRANULARES (INCLUYE SUMINISTRO E INSTALACIÓN)</t>
  </si>
  <si>
    <t>GEOTEXTIL NT 4000 PARA SEPARACION SUBRASANTE/CAPAS GRANULARES (INCLUYE SUMINISTRO E INSTALACIÓN)</t>
  </si>
  <si>
    <t>GEOTEXTIL NT 5000 PARA SEPARACION SUBRASANTE/CAPAS GRANULARES (INCLUYE SUMINISTRO E INSTALACIÓN)</t>
  </si>
  <si>
    <t>GEOTEXTIL NT 6000 PARA SEPARACION SUBRASANTE/CAPAS GRANULARES (INCLUYE SUMINISTRO E INSTALACIÓN)</t>
  </si>
  <si>
    <t>GEOTEXTIL NT 7000 PARA SUBDRENES/FILTROS (INCLUYE SUMINISTRO E INSTALACIÓN)</t>
  </si>
  <si>
    <t>GEOTEXTIL REPAV 400 PARA PAVIMENTACION Y REPAVIMENTACION (INCLUYE SUMINISTRO E INSTALACIÓN)</t>
  </si>
  <si>
    <t>GEOTEXTIL REPAV 450 PARA PAVIMENTACION Y REPAVIMENTACION (INCLUYE SUMINISTRO E INSTALACIÓN)</t>
  </si>
  <si>
    <t>GEOTEXTIL NT 4000 PARA ESTABILIZACION SUBRASANTE/CAPAS GRANULARES (INC. SUMINISTRO E INSTALACIÓN)</t>
  </si>
  <si>
    <t>GEOTEXTIL NT 5000 PARA ESTABILIZACION SUBRASANTE/CAPAS GRANULARES (INC. SUMINISTRO E INSTALACIÓN)</t>
  </si>
  <si>
    <t>GEOTEXTIL NT 6000 PARA ESTABILIZACION SUBRASANTE/CAPAS GRANULARES (INC. SUMINISTRO E INSTALACIÓN)</t>
  </si>
  <si>
    <t>GEOTEXTIL NT 7000 PARA ESTABILIZACION SUBRASANTE/CAPAS GRANULARES (INC. SUMINISTRO E INSTALACIÓN)</t>
  </si>
  <si>
    <t>GEOTEXTIL T, RESIST. ULTIMA (TIRA ANCHA)=30 KN/M PARA SUBDRENES/FILTROS (INCLUYE SUMINISTRO E INSTALACIÓN)</t>
  </si>
  <si>
    <t>GEOTEXTIL T, RESIST. ULTIMA (TIRA ANCHA)=40 KN/M PARA SUBDRENES/FILTROS (INCLUYE SUMINISTRO E INSTALACIÓN)</t>
  </si>
  <si>
    <t>GEOTEXTIL T, RESIST. ULTIMA (TIRA ANCHA)=60 KN/M PARA SUBDRENES/FILTROS (INCLUYE SUMINISTRO E INSTALACIÓN)</t>
  </si>
  <si>
    <t>GEOTEXTIL T, RESIST. ULTIMA (TIRA ANCHA)=90 KN/M PARA SUBDRENES/FILTROS (INCLUYE SUMINISTRO E INSTALACIÓN)</t>
  </si>
  <si>
    <t>GEOTEXTIL T, RESIST. ULTIMA (TIRA ANCHA)=30 KN/M PARA SEPARACION SUBRASANTE/CAPAS GRANULARES (INC. SUMIN. E INSTALACIÓN)</t>
  </si>
  <si>
    <t>GEOTEXTIL T, RESIST. ULTIMA (TIRA ANCHA)=40 KN/M PARA SEPARACION SUBRASANTE/CAPAS GRANULARES (INC. SUMIN. E INSTALACIÓN)</t>
  </si>
  <si>
    <t>GEOTEXTIL T, RESIST. ULTIMA (TIRA ANCHA)=60 KN/M PARA SEPARACION SUBRASANTE/CAPAS GRANULARES (INC. SUMIN. E INSTALACIÓN)</t>
  </si>
  <si>
    <t>GEOTEXTIL T, RESIST. ULTIMA (TIRA ANCHA)=90 KN/M PARA SEPARACION SUBRASANTE/CAPAS GRANULARES (INC. SUMIN. E INSTALACIÓN)</t>
  </si>
  <si>
    <t>GEOTEXTIL T, RESIST. ULTIMA (TIRA ANCHA)=40 KN/M PARA ESTABILIZACION SUBRASANTE/CAPAS GRANULARES (INC. SUMIN. E INST.)</t>
  </si>
  <si>
    <t>GEOTEXTIL T, RESIST. ULTIMA (TIRA ANCHA)=60 KN/M PARA ESTABILIZACION SUBRASANTE/CAPAS GRANULARES (INC. SUMIN. E INST.)</t>
  </si>
  <si>
    <t>GEOTEXTIL T, RESIST. ULTIMA (TIRA ANCHA)=90 KN/M PARA ESTABILIZACION SUBRASANTE/CAPAS GRANULARES (INC. SUMIN. E INST.)</t>
  </si>
  <si>
    <t>SARDINEL H=0.20M, E=0.15M CONCRETO 3000 PSI (FUNDIDO EN SITIO, CONCRETO PREMEZCLADO. INC. SUMIN, FORMALET. Y CONST.)</t>
  </si>
  <si>
    <t>SARDINEL H=0.25M, E=0.15M CONCRETO 3000 PSI (FUNDIDO EN SITIO, CONCRETO PREMEZCLADO. INC. SUMIN, FORMALET. Y CONST.)</t>
  </si>
  <si>
    <t>SARDINEL H=0.40M, E=0.15M CONCRETO 3000 PSI (FUNDIDO EN SITIO, CONCRETO PREMEZCLADO. INC. SUMIN, FORMALET. Y CONST.)</t>
  </si>
  <si>
    <t>SARDINEL H=0.30M, E=0.15M CONCRETO 3000 PSI (FUNDIDO EN SITIO, CONCRETO HECHO EN OBRA. INC. SUMIN, FORMALET. Y CONST.)</t>
  </si>
  <si>
    <t>SARDINEL H=0.30M, E=0.15M CONCRETO 3000 PSI (FUNDIDO EN SITIO, CONCRETO PREMEZCLADO. INC. SUMIN, FORMALET. Y CONST.)</t>
  </si>
  <si>
    <t>BORDE SEPARADOR VERDE TIPO A170 (SUMINISTRO E INSTALACIÓN. INCLUYE 3CM MORTERO 2000 PSI)</t>
  </si>
  <si>
    <t>SEPARADOR 'NEW JERSEY' MONODIRECCIONAL 1.5M X 0.6M X 1.1M (PREFABRICADO. INCLUYE SUM. E INST. NO INC. MATERIAL DE BASE)</t>
  </si>
  <si>
    <t>BORDE SEPARADOR VERDE TIPO A170 (SUMINISTRO E INSTALACIÓN. NO INCLUYE MATERIAL DE BASE)</t>
  </si>
  <si>
    <t>BORDILLO PREFABRICADO A80 (SUMINISTRO E INSTALACIÓN. INCLUYE 3CM MORTERO DE NIVELACIÓN 1:5)</t>
  </si>
  <si>
    <t>BORDILLO PREFABRICADO A80 (SUMINISTRO E INSTALACIÓN. NO INCLUYE MATERIAL DE BASE)</t>
  </si>
  <si>
    <t>CAÑUELA TIPO A120 (SUMINISTRO E INSTALACIÓN. INCLUYE 3CM MORTERO 2000 PSI)</t>
  </si>
  <si>
    <t>CAÑUELA TIPO A120 (SUMINISTRO E INSTALACIÓN. NO INCLUYE MATERIAL DE BASE)</t>
  </si>
  <si>
    <t>ANDEN CONCRETO 3000 PSI (210 KG/CM2) HECHO EN OBRA E=0.10M (INCLUYE MEZCLA, FORMALETEO, FUNDIDA Y CURADO)</t>
  </si>
  <si>
    <t>SARDINEL ESPECIAL A100 PARA RAMPA TIPO A (SUMINISTRO E INSTALACIÓN. INCLUYE 3CM MORTERO 2000 PSI)</t>
  </si>
  <si>
    <t>SARDINEL ESPECIAL A100 PARA RAMPA TIPO A (SUMINISTRO E INSTALACIÓN. NO INCLUYE MATERIAL DE BASE)</t>
  </si>
  <si>
    <t>SARDINEL TIPO A10 (SUMINISTRO E INSTALACIÓN. INCLUYE 3CM MORTERO 2000 PSI)</t>
  </si>
  <si>
    <t>SARDINEL TIPO A10 (SUMINISTRO E INSTALACIÓN. NO INCLUYE MATERIAL DE BASE)</t>
  </si>
  <si>
    <t>PAVIMENTOS ARTICULADOS</t>
  </si>
  <si>
    <t>ADOQUIN DE ARCILLA TR. PESADO 20X10X8CM (SUMINISTRO E INSTALACIÓN. INCLUYE BASE 4CM ARENA NIVELACIÓN Y ARENA DE SELLO)</t>
  </si>
  <si>
    <t>PISO EN ADOQUIN DE ARCILLA 20X10X6CM (SUMINISTRO E INSTALACIÓN. INCLUYE BASE 3CM ARENA NIVELACION Y ARENA DE SELLO)</t>
  </si>
  <si>
    <t>PISO EN LOSETA PREFABRICADA A30 (SUMINISTRO E INSTALACIÓN. INCLUYE BASE 4CM MORTERO 1:5 Y ARENA DE SELLO)</t>
  </si>
  <si>
    <t>PISO EN LOSETA PREFABRICADA A30 (SUMINISTRO E INSTALACIÓN. INCLUYE BASE 4CM MORTERO 2000 PSI Y ARENA DE SELLO)</t>
  </si>
  <si>
    <t>PISO EN LOSETA PREFABRICADA A50 (SUMINISTRO E INSTALACIÓN. INCLUYE BASE 4CM MORTERO 2000 PSI Y ARENA DE SELLO)</t>
  </si>
  <si>
    <t>PISO EN LOSETA PREFABRICADA A50 (SUMINISTRO E INSTALACIÓN. INCLUYE BASE 4CM ARENA NIVELACION Y ARENA DE SELLO)</t>
  </si>
  <si>
    <t>PISO EN LOSETA PREFABRICADA A50 (SUMINISTRO E INSTALACIÓN. INCLUYE BASE 4CM MORTERO 1:5 Y ARENA DE SELLO)</t>
  </si>
  <si>
    <t>PISO EN LOSETA PREFABRICADA A60 (SUMINISTRO E INSTALACIÓN. INCLUYE BASE 4CM ARENA NIVELACION Y ARENA DE SELLO)</t>
  </si>
  <si>
    <t>PISO EN LOSETA PREFABRICADA A60 (SUMINISTRO E INSTALACIÓN. INCLUYE BASE 4CM MORTERO 1:5 Y ARENA DE SELLO)</t>
  </si>
  <si>
    <t>PISO EN LOSETA PREFABRICADA A60 (SUMINISTRO E INSTALACIÓN. INCLUYE BASE 4CM MORTERO 2000 PSI Y ARENA DE SELLO)</t>
  </si>
  <si>
    <t>BOLARDO EN CONCRETO TIPO M60 (SUMINISTRO E INSTALACIÓN. INCLUYE BASE EN CONCRETO 1500 PSI, HECHO EN OBRA)</t>
  </si>
  <si>
    <t>BOLARDO EN CONCRETO TIPO M61 (SUMINISTRO E INSTALACIÓN. INCLUYE BASE EN CONCRETO 1500 PSI, HECHO EN OBRA)</t>
  </si>
  <si>
    <t>BOLARDO EN HIERRO TIPO M62 (SUMINISTRO E INSTALACIÓN. INCLUYE BASE EN CONCRETO 1500 PSI, HECHO EN OBRA)</t>
  </si>
  <si>
    <t>BOLARDO EN HIERRO TIPO M63 (SUMINISTRO E INSTALACIÓN. INCLUYE BASE EN CONCRETO 1500 PSI PREMEZCLADO)</t>
  </si>
  <si>
    <t>PIEZA REMATE A105 PARA RAMPA TIPO A (SUMINISTRO E INSTALACIÓN. INCLUYE 3CM MORTERO 2000 PSI)</t>
  </si>
  <si>
    <t>PIEZA REMATE A105 PARA RAMPA TIPO A (SUMINISTRO E INSTALACIÓN. NO INCLUYE MATERIAL DE BASE)</t>
  </si>
  <si>
    <t>PIEZA REMATE A105 PARA RAMPA TIPO A (SUMINISTRO E INSTALACIÓN. INCLUYE 3CM MORTERO 1:5)</t>
  </si>
  <si>
    <t>SARDINEL BAJO A85 PARA RAMPAS (SUMINISTRO E INSTALACIÓN. INCLUYE 3CM MORTERO 2000 PSI)</t>
  </si>
  <si>
    <t>SARDINEL BAJO A85 PARA RAMPAS (SUMINISTRO E INSTALACIÓN. INCLUYE 3CM MORTERO 1:5)</t>
  </si>
  <si>
    <t>SARDINEL BAJO A85 PARA RAMPAS (SUMINISTRO E INSTALACIÓN. NO INCLUYE MATERIAL DE BASE)</t>
  </si>
  <si>
    <t>RAMPA TIPO A (B10) (BASE EN MORTERO 2000 PSI, DESARROLLO: 1 M.</t>
  </si>
  <si>
    <t>TALA DE ARBOLES CLASE V (H&gt;30M. INCLUYE DESENRAÍCE, CARGUE, TRANSPORTE Y DISPOSICIÓN FINAL)</t>
  </si>
  <si>
    <t>TALA DE ARBOLES CLASE II (5M &lt; H &lt; 10M. INCLUYE DESENRAÍCE, RETIRO Y DISPOSICIÓN FINAL)</t>
  </si>
  <si>
    <t>3 DUCTOS D=4" Y 3 DUCTOS D=3" PVC-TDP (INCLUYE SUMINISTRO E INSTALACIÓN. NO INCLUYE RELLENOS) NORMA CS214</t>
  </si>
  <si>
    <t>6 DUCTOS D=4" PVC-TDP (INCLUYE SUMINISTRO E INSTALACIÓN. NO INCLUYE RELLENOS) NORMA CS210.</t>
  </si>
  <si>
    <t>CAJA DE INSPECCIÓN PARA ALUMBRADO PÚBLICO NORMA CODENSA CS 274 (ANDEN. INCLUYE BASE, MUROS, PAÑETE, MARCO Y TAPA). MEDIDAS EXTERNAS: 0.90 X 0.90M. MEDIDAS INTERNAS: 0.60 X 0.60M. ALTURA: 0.93M.</t>
  </si>
  <si>
    <t>CAJA DE INSPECCIÓN SENCILLA PARA CANALIZACIÓN NORMA CODENSA CS 275 (ZVERDE. INCLUYE BASE, MUROS, PAÑETE, MARCO Y TAPA). MEDIDAS EXTERNAS: 1.49 X 0.99M. MEDIDAS INTERNAS: 1.19 X 0.69M. ALTURA: 1.37M.</t>
  </si>
  <si>
    <t>CAJA DE INSPECCIÓN SENCILLA PARA CANALIZACIÓN NORMA CODENSA CS 275 (ANDEN. INCLUYE BASE, MUROS, PAÑETE, MARCO Y TAPA). MEDIDAS EXTERNAS: 1.49 X 0.99M. MEDIDAS INTERNAS: 1.19 X 0.69M. ALTURA: 1.37M.</t>
  </si>
  <si>
    <t>CAJA DE INSPECCIÓN DOBLE PARA CANALIZACIÓN NORMA CODENSA CS 276 (ZVERDE. INCLUYE BASE, MUROS, PAÑETE, MARCO Y TAPAS). MEDIDAS EXTERNAS: 1.79 X 1.49M. MEDIDAS INTERNAS: 1.49 X 1.19M. ALTURA: 1.22M.</t>
  </si>
  <si>
    <t>CAJA DE INSPECCIÓN DOBLE PARA CANALIZACIÓN NORMA CODENSA CS 276 (ANDEN. INCLUYE BASE, MUROS, PAÑETE, MARCO Y TAPAS). MEDIDAS EXTERNAS: 1.79 X 1.49M. MEDIDAS INTERNAS: 1.49 X 1.19M. ALTURA: 1.22M.</t>
  </si>
  <si>
    <t>CAJA DE INSPECCIÓN TRIPLE PARA CANALIZACIÓN NORMA CODENSA CS 277 (INCLUYE BASE, MUROS, PAÑETE, MARCOS Y TAPAS). MEDIDAS EXTERNAS: 2.59 X 1.69M. MEDIDAS INTERNAS: 2.29 X 1.19M. ALTURA: 1.37M.</t>
  </si>
  <si>
    <t>MORTERO 1:4 IMPERMEABILIZADO (HECHO EN OBRA)</t>
  </si>
  <si>
    <t>CIMENTACION DE POSTES H=10M, CR=1050KG (INCLUYE IZAJE, APLOMADO E HINCADO. INCLUYE RELLENOS) NORMA LA009.</t>
  </si>
  <si>
    <t>CIMENTACION DE POSTES H=12M, CR=510KG (INCLUYE IZAJE, APLOMADO E HINCADO. INCLUYE RELLENOS) NORMA LA009.</t>
  </si>
  <si>
    <t>CIMENTACION DE POSTES H=12M, CR=750KG (INCLUYE IZAJE, APLOMADO E HINCADO. INCLUYE RELLENOS) NORMA LA009.</t>
  </si>
  <si>
    <t>CIMENTACION DE POSTES H=12M, CR=1050KG (INCLUYE IZAJE, APLOMADO E HINCADO. INCLUYE RELLENOS) NORMA LA009.</t>
  </si>
  <si>
    <t>CIMENTACION DE POSTES H=12M, CR=1350KG (INCLUYE IZAJE, APLOMADO E HINCADO. INCLUYE RELLENOS) NORMA LA009.</t>
  </si>
  <si>
    <t>CIMENTACION DE POSTES H=14M, CR=750KG (INCLUYE IZAJE, APLOMADO E HINCADO. INCLUYE RELLENOS) NORMA LA009.</t>
  </si>
  <si>
    <t>CIMENTACION DE POSTES H=14M, CR=1050KG (INCLUYE IZAJE, APLOMADO E HINCADO. INCLUYE RELLENOS) NORMA LA009.</t>
  </si>
  <si>
    <t>CIMENTACION DE POSTES H=14M, CR=1350KG (INCLUYE IZAJE, APLOMADO E HINCADO. INCLUYE RELLENOS) NORMA LA009.</t>
  </si>
  <si>
    <t>CIMENTACION DE POSTES H=10M, CR=750KG (INCLUYE IZAJE, APLOMADO E HINCADO. INCLUYE RELLENOS) NORMA LA009.</t>
  </si>
  <si>
    <t>CIMENTACION DE POSTES H=10M, CR=510KG (INCLUYE IZAJE, APLOMADO E HINCADO. INCLUYE RELLENOS) NORMA LA009.</t>
  </si>
  <si>
    <t>CIMENTACION DE POSTES H=8M, CR=750KG (INCLUYE IZAJE, APLOMADO E HINCADO. INCLUYE RELLENOS) NORMA LA009.</t>
  </si>
  <si>
    <t>CIMENTACION DE POSTES H=8M, CR=1050KG (INCLUYE IZAJE, APLOMADO E HINCADO. INCLUYE RELLENOS) NORMA LA009.</t>
  </si>
  <si>
    <t>BASE EN CONCRETO 3000 PSI HECHO EN OBRA PARA POSTE METÁLICO H=12M (INCLUYE SUMINISTRO Y CONSTRUCCIÓN. INCLUYE REFUERZO) NORMA AP802.</t>
  </si>
  <si>
    <t>BASE EN CONCRETO 3000 PSI HECHO EN OBRA PARA POSTE METÁLICO H=8, 9 Y 10M (INC. SUMINISTRO Y CONSTRUCCIÓN. INC. REFUERZO) NORMA AP802.</t>
  </si>
  <si>
    <t>BASE EN CONCRETO 3000 PSI HECHO EN OBRA PARA POSTE METÁLICO H=14M (INCLUYE SUMINISTRO Y CONSTRUCCIÓN. INCLUYE REFUERZO) NORMA AP802.</t>
  </si>
  <si>
    <t>4 DUCTOS D=4" PVC-TDP (INCLUYE SUMINISTRO E INSTALACIÓN. NO INCLUYE RELLENOS)</t>
  </si>
  <si>
    <t>8 DUCTOS D=4" PVC-TDP (INCLUYE SUMINISTRO E INSTALACIÓN)</t>
  </si>
  <si>
    <t>CAJA DE PASO SENCILLA ANDEN CONCRETO ETB (INCLUYE BASE, MUROS, PAÑETE, BORDILLO PERIMETRAL, MARCO Y TAPA). MEDIDAS EXTERNAS: 0.90 X 0.79M. MEDIDAS INTERNAS 0.60X0.50M. ALTURA: 0.96M.</t>
  </si>
  <si>
    <t>CAJA DE PASO DOBLE ANDEN CONCRETO ETB (INCLUYE BASE, MUROS, PAÑETE, BORDILLO PERIMETRAL, MARCO Y TAPA). MEDIDAS EXTERNAS 1.36 X 0.89M. MEDIDAS INTERNAS: 1.06 X 0.60M. ALTURA: 0.96M.</t>
  </si>
  <si>
    <t>CAJA DE PASO SENCILLA EN CALZADA ETB (INCLUYE BASE, MUROS, PAÑETE, BORDILLO PERIMETRAL, MARCO Y TAPA). MEDIDAS EXTERNAS: 1.10 X 1.00M. MEDIDAS INTERNAS 0.60X0.50M. ALTURA: 1.33M.</t>
  </si>
  <si>
    <t>CAJA DE PASO DOBLE EN CALZADA ETB (INCLUYE BASE, MUROS, PAÑETE, BORDILLO PERIMETRAL, MARCO Y TAPA). MEDIDAS EXTERNAS: 1.80 X 1.01M. MEDIDAS INTERNAS: 1.30 X 0.50M. ALTURA: 1.33M.</t>
  </si>
  <si>
    <t>GROUTING 2000 PSI (INCLUYE SUMINISTRO Y COLOCACIÓN)</t>
  </si>
  <si>
    <t>GROUTING 2500 PSI (INCLUYE SUMINISTRO Y COLOCACIÓN)</t>
  </si>
  <si>
    <t>UNION PVC D=1/2" TIPO U.S. (SUMINISTRO E INSTALACIÓN)</t>
  </si>
  <si>
    <t>ADOQUIN DE CONCRETO COLOR 20X10X8CM (SUMINISTRO E INSTALACIÓN. INCLUYE BASE 4CM ARENA NIVELACIÓN Y ARENA DE SELLO)</t>
  </si>
  <si>
    <t>UNION DE REPARACION HD EL D=3" (SUMINISTRO E INSTALACIÓN)</t>
  </si>
  <si>
    <t>BASE GRANULAR BG-A (SUMINISTRO, EXTENDIDO, NIVELACIÓN, HUMEDECIMIENTO Y COMPACTACIÓN CON VIBROCOMPACTADOR BENITIN DE 1 TONELADA)</t>
  </si>
  <si>
    <t>SUBBASE GRANULAR SBG-A (SUMINISTRO, EXTENDIDO, NIVELACIÓN, HUMEDECIMIENTO Y COMPACTACIÓN CON VIBROCOMPACTADOR)</t>
  </si>
  <si>
    <t>TUBERIA PVC SANITARIA D=4" TIPO U.S. (INCLUYE SUMINISTRO E INSTALACIÓN)</t>
  </si>
  <si>
    <t>TUBERIA PVC SANITARIA D=6" TIPO U.S. (INCLUYE SUMINISTRO E INSTALACIÓN)</t>
  </si>
  <si>
    <t>DESCAPOTE A MAQUINA EN MATERIAL COMUN (E=0.1M. INCLUYE CARGUE)</t>
  </si>
  <si>
    <t>EXCAVACION MECANICA EN ROCA (INCLUYE CARGUE)</t>
  </si>
  <si>
    <t>BASE GRANULAR CLASE C (BG_C) (SUMINISTRO, EXTENDIDO, NIVELACIÓN, HUMEDECIMIENTO Y COMPACTACIÓN CON VIBROCOMPACTADOR)</t>
  </si>
  <si>
    <t>BASE GRANULAR CLASE B (BG_B) (SUMINISTRO, EXTENDIDO, NIVELACIÓN, HUMEDECIMIENTO Y COMPACTACIÓN CON VIBROCOMPACTADOR)</t>
  </si>
  <si>
    <t>BASE GRANULAR CLASE A (BG_A) (SUMINISTRO, EXTENDIDO, NIVELACIÓN, HUMEDECIMIENTO Y COMPACTACIÓN CON VIBROCOMPACTADOR)</t>
  </si>
  <si>
    <t>SUBBASE GRANULAR CLASE C (SBG_C) (SUMINISTRO, EXTENDIDO, NIVELACIÓN, HUMEDECIMIENTO Y COMPACTACIÓN CON VIBROCOMPACTADOR)</t>
  </si>
  <si>
    <t>SUBBASE GRANULAR CLASE B (SBG_B) (SUMINISTRO, EXTENDIDO, NIVELACIÓN, HUMEDECIMIENTO Y COMPACTACIÓN CON VIBROCOMPACTADOR)</t>
  </si>
  <si>
    <t>SUBBASE GRANULAR CLASE A (SBG_A) (SUMINISTRO, EXTENDIDO, NIVELACIÓN, HUMEDECIMIENTO Y COMPACTACIÓN CON VIBROCOMPACTADOR)</t>
  </si>
  <si>
    <t>AGREGADO PÉTREO DE PROTECCIÓN. (SUMINISTRO Y EXTENDIDO MANUAL)</t>
  </si>
  <si>
    <t>RIEGO DE LIGA CON EMULSION MODIFICADA CON POLIMEROS CRR-1M (SUMINISTRO, BARRIDO SUPERFICIE Y RIEGO MECANICO)</t>
  </si>
  <si>
    <t>RIEGO DE LIGA CON EMULSION MODIFICADA CON POLIMEROS CRR-2M (SUMINISTRO, BARRIDO SUPERFICIE Y RIEGO MECANICO)</t>
  </si>
  <si>
    <t>MEZCLA ASFÁLTICA EN CALIENTE TIPO DENSO MD20 ASFALTO CONVENCIONAL 60-70 (SUMINISTRO, EXTENDIDO, NIVELACIÓN Y COMPACTACIÓN  MECANICA CON VIBROCOMPACTADOR Y COMPACTADOR DE LLANTAS)</t>
  </si>
  <si>
    <t>MEZCLA ASFÁLTICA EN CALIENTE TIPO DENSO MD12 ASFALTO CONVENCIONAL 80-100 (CEMENTO ASFÁLTICO 80-100) (SUMINISTRO, EXTENDIDO, NIVELACIÓN Y COMPACTACIÓN MECANICA CON VIBROCOMPACTADOR Y COMPACTADOR DE LLANTAS)</t>
  </si>
  <si>
    <t>MEZCLA ASFÁLTICA EN CALIENTE TIPO DENSO MD10 ASFALTO CONVENCIONAL (CEMENTO ASFÁLTICO 80-100) (SUMINISTRO, EXTENDIDO, NIVELACIÓN Y COMPACTACIÓN MECANICA CON VIBROCOMPACTADOR Y COMPACTADOR DE LLANTAS)</t>
  </si>
  <si>
    <t>LOSA DE CONCRETO MR39 (SUMINISTRO, FORMALETEADO, COLOCACIÓN Y ACABADO. NO INCLUYE ACERO, CURADO, JUNTAS)</t>
  </si>
  <si>
    <t>LOSA DE CONCRETO MR36 (SUMINISTRO, FORMALETEADO, COLOCACIÓN Y ACABADO. NO INCLUYE ACERO, CURADO, JUNTAS)</t>
  </si>
  <si>
    <t>MALLA ELECTROSOLDADA 0.15X0.15M, D=5MM, 5MM (INCLUYE SUMINISTRO, FIJACIÓN E INSTALACIÓN)</t>
  </si>
  <si>
    <t>MALLA ELECTROSOLDADA 0.15X0.15M, D=6MM, 6MM (INCLUYE SUMINISTRO, FIJACIÓN E INSTALACIÓN)</t>
  </si>
  <si>
    <t>MALLA ELECTROSOLDADA 0.15X0.15M, D=7MM, 7MM (INCLUYE SUMINISTRO, FIJACIÓN E INSTALACIÓN)</t>
  </si>
  <si>
    <t>MALLA ELECTROSOLDADA 0.15X0.15M, D=8MM, 8MM (INCLUYE SUMINISTRO, FIJACIÓN E INSTALACIÓN)</t>
  </si>
  <si>
    <t>MALLA ELECTROSOLDADA 0.15X0.15M, D=4MM, 4MM (INCLUYE SUMINISTRO, FIJACIÓN E INSTALACIÓN)</t>
  </si>
  <si>
    <t>MALLA ELECTROSOLDADA 0.20X0.20M, D=4MM, 4MM (INCLUYE SUMINISTRO, FIJACIÓN E INSTALACIÓN)</t>
  </si>
  <si>
    <t>MALLA ELECTROSOLDADA 0.25X0.25M, D=4MM, 4MM (INCLUYE SUMINISTRO, FIJACIÓN E INSTALACIÓN)</t>
  </si>
  <si>
    <t>DEMARCACION LINEA CONTINUA A=0.12M (E=2.3MM,TERMOPLÁSTICA. INC. SUMINISTRO Y APLICACIÓN CON EQUIPO. INCL. MICROESFERAS)</t>
  </si>
  <si>
    <t>DEMARCACION LINEA DISCONTINUA A=0.12M (E=2.3MM,TERMOPLÁSTICA. INC. SUMINISTRO Y APLICACIÓN CON EQUIPO. INCL. MICROESFERA</t>
  </si>
  <si>
    <t>DEMARCACION LINEA CONTINUA A=0.15M (E=2.3MM,TERMOPLÁSTICA. INC. SUMINISTRO Y APLICACIÓN CON EQUIPO. INCL. MICROESFERAS)</t>
  </si>
  <si>
    <t>DEMARCACION LINEA DISCONTINUA A=0.15M (E=2.3MM,TERMOPLÁSTICA. INC. SUMINISTRO Y APLICACIÓN CON EQUIPO. INC MICROESFERAS)</t>
  </si>
  <si>
    <t>FLECHA DIRECCIONAL "A LA DERECHA" (E=2.3MM,TERMOPLÁSTICA. INC. SUMINISTRO Y APLICACIÓN CON EQUIPO. INC MICROESFERAS). MARCA VIAL PARA VELOCIDADES MENORES O IGUALES A 60 KM/H AREA DE LA MARCA: 1.51M2</t>
  </si>
  <si>
    <t>FLECHA DIRECCIONAL "DE FRENTE A LA DERECHA" (E=2.3MM,TERMOPLÁSTICA. INC. SUMIN. Y APLIC. CON EQUIPO. INC. MICROESFERAS). MARCA VIAL PARA VELOCIDADES MENORES O IGUALES A 60 KM/H AREA DE LA MARCA: 2.18M2</t>
  </si>
  <si>
    <t>FLECHA DIRECCIONAL "DE FRENTE" (E=2.3MM,TERMOPLÁSTICA. INC. SUMINISTRO Y APLICACIÓN CON EQUIPO. INC MICROESFERAS). MARCA VIAL PARA VELOCIDADES MENORES O IGUALES A 60 KM/H AREA DE LA MARCA: 1.20 M2.</t>
  </si>
  <si>
    <t>PINTURA TERMOPLASTICA (E=2.3MM. INCLUYE SUMINISTRO Y APLICACIÓN CON EQUIPO. INCLUYE MICROESFERAS)</t>
  </si>
  <si>
    <t>DEMARCACION PASO PEATONAL-CEBRA (E=2.3MM,TERMOPLÁSTICA. INC. SUMINISTRO Y APLICACIÓN CON EQUIPO. INC MICROESFERAS)</t>
  </si>
  <si>
    <t>DEMARCACION PASO PEATONAL-LINEA CONT. A=0.15M (E=2.3MM,TERMOPLÁSTICA. INC. SUMIN. Y APLIC. CON EQUIPO. INC MICROESFERAS)</t>
  </si>
  <si>
    <t>PLACA CUBIERTA D=1.70M POZO INSPEC. (FUNDIDA EN SITIO. INC. SUM, FORMALET., REFUERZO E INST. INCL.TAPA EN POLIPROPILENO)</t>
  </si>
  <si>
    <t>PLACA CUBIERTA D=1.70M POZO INSPEC. (FUNDIDA EN SITIO. INC. SUMIN, FORMALET., REFUERZO E INST. INC. TAPA EN CONCRETO)</t>
  </si>
  <si>
    <t>MORTERO 1:3 IMPERMEABILIZADO (HECHO EN OBRA)</t>
  </si>
  <si>
    <t>EXCAVACION MECANICA PARA REDES PROFUNDIDAD 0M - 3.5M (INCLUYE CARGUE)</t>
  </si>
  <si>
    <t>TUBERIA CONCRETO D=6" CL.I SIN REFUERZO (INCLUYE SUMINISTRO E INSTALACIÓN)</t>
  </si>
  <si>
    <t>TUBERIA CONCRETO D=10" CL. II SIN REFUERZO (INCLUYE SUMINISTRO E INSTALACIÓN)</t>
  </si>
  <si>
    <t>EXCAVACION MANUAL PARA REDES PROFUNDIDAD 2M - 3.50M (INCLUYE CARGUE)</t>
  </si>
  <si>
    <t>CUADRILLA (OFICIAL + AYUDANTE).</t>
  </si>
  <si>
    <t>CUADRILLA (OFICIAL + 2 AYUDANTES).</t>
  </si>
  <si>
    <t>CUADRILLA (TUBERO + 2 AYUDANTES).</t>
  </si>
  <si>
    <t>CUADRILLA (TECNICO ELECTRICO + AYUDANTE).</t>
  </si>
  <si>
    <t>CUADRILLA (TUBERO + AYUDANTE).</t>
  </si>
  <si>
    <t>CUADRILLA (OFICIAL + 4 AYUDANTES).</t>
  </si>
  <si>
    <t>CUADRILLA (3 OFICIALES + 6 AYUDANTES).</t>
  </si>
  <si>
    <t>CUADRILLA (OFICIAL + 3 AYUDANTES).</t>
  </si>
  <si>
    <t>DEMOLICIÓN MUROS E=0.15M (INCLUYE CARGUE)</t>
  </si>
  <si>
    <t>DEMOLICIÓN MUROS E=0.25M (INCLUYE CARGUE)</t>
  </si>
  <si>
    <t>CARCAMO PROTECCIÓN DE TUBERÍA Ø 8" NORMA EAAB NS-090 . 3V.2</t>
  </si>
  <si>
    <t>RED TELEFONICA COLOMBIA TELECOMUNICACIONES</t>
  </si>
  <si>
    <t>CAMARA DOBLE TIPO "FS" COLOMBIA TELECOMUNICACIONES ESQUEMA CT-018</t>
  </si>
  <si>
    <t>CAMARA TIPO "2FR" COLOMBIA TELECOMUNICACIONES DIBUJO CT-019</t>
  </si>
  <si>
    <t>CAMARA TIPO "FR" COLOMBIA TELECOMUNICACIONES ESQUEMA CT-021</t>
  </si>
  <si>
    <t>CAMARA DOBLE TIPO "2FS" COLOMBIA TELECOMUNICACIONES ESQUEMA CT-055</t>
  </si>
  <si>
    <t>RED ELECTRICA EPM</t>
  </si>
  <si>
    <t>UNION DRESSER D=3" (SUMINISTRO E INSTALACIÓN)</t>
  </si>
  <si>
    <t>UNION DRESSER D=4" (SUMINISTRO E INSTALACIÓN)</t>
  </si>
  <si>
    <t>UNION DRESSER D=6" (SUMINISTRO E INSTALACIÓN)</t>
  </si>
  <si>
    <t>UNION DRESSER D=8" (SUMINISTRO E INSTALACIÓN)</t>
  </si>
  <si>
    <t>UNION DRESSER D=10" (SUMINISTRO E INSTALACIÓN)</t>
  </si>
  <si>
    <t>UNION DRESSER D=12" (SUMINISTRO E INSTALACIÓN)</t>
  </si>
  <si>
    <t>ARENA LAVADA DE PEÑA PARA EMBOQUILLADO (INCLUYE SUMINISTRO, BARRIDO PARA SELLADO DE JUNTAS Y COMPACTACIÓN)</t>
  </si>
  <si>
    <t>ADOQUIN DE CONCRETO TR. PESADO 20X10X8CM (SUMINISTRO E INSTALACIÓN. INCLUYE BASE 4CM ARENA NIVELACIÓN Y ARENA DE SELLO)</t>
  </si>
  <si>
    <t>ADOQUIN DE CONCRETO TR. LIVIANO 20X10X6CM (SUMINISTRO E INSTALACIÓN. INCLUYE BASE 4CM ARENA NIVELACIÓN Y ARENA DE SELLO)</t>
  </si>
  <si>
    <t>ADOQUIN DE ARCILLA TR. LIVIANO 20X10X6CM (SUMINISTRO E INSTALACIÓN. INCLUYE BASE 4CM ARENA NIVELACION Y ARENA DE SELLO)</t>
  </si>
  <si>
    <t>VALVULA COMPUERTA ELASTICA VASTAGO NO ASCENDENTE EXTREMO LISO D=4" (SUMINISTRO E INSTALACIÓN)</t>
  </si>
  <si>
    <t>VALVULA COMPUERTA ELASTICA VASTAGO NO ASCENDENTE EXTREMO LISO D=12" (SUMINISTRO E INSTALACIÓN)</t>
  </si>
  <si>
    <t>CODO HD 11.25° JUNTA HIDRAULICA PARA PVC D=2" (SUMINISTRO E INSTALACIÓN)</t>
  </si>
  <si>
    <t>CODO HD 11.25° JUNTA HIDRAULICA PARA PVC D=3" (SUMINISTRO E INSTALACIÓN)</t>
  </si>
  <si>
    <t>CODO HD 11.25° JUNTA HIDRAULICA PARA PVC D=6" (SUMINISTRO E INSTALACIÓN)</t>
  </si>
  <si>
    <t>CODO HD 11.25° JUNTA HIDRAULICA PARA PVC D=4" (SUMINISTRO E INSTALACIÓN)</t>
  </si>
  <si>
    <t>CODO HD 11.25° JUNTA HIDRAULICA PARA PVC D=8" (SUMINISTRO E INSTALACIÓN)</t>
  </si>
  <si>
    <t>REDUCCION PVC TIPO U.M. 4"X2" (SUMINISTRO E INSTALACIÓN)</t>
  </si>
  <si>
    <t>REDUCCION PVC TIPO U.M. 4"X3" (SUMINISTRO E INSTALACIÓN)</t>
  </si>
  <si>
    <t>REDUCCION PVC TIPO U.M. 6"X4" (SUMINISTRO E INSTALACIÓN)</t>
  </si>
  <si>
    <t>REDUCCION CONCENTRICA HD 6"X3" (SUMINISTRO E INSTALACIÓN)</t>
  </si>
  <si>
    <t>REDUCCION CONCENTRICA HD 12"X6" (SUMINISTRO E INSTALACIÓN)</t>
  </si>
  <si>
    <t>REDUCCION CONCENTRICA HD 12"X8" (SUMINISTRO E INSTALACIÓN)</t>
  </si>
  <si>
    <t>TAPON PVC TIPO U.M. D=3" (SUMINISTRO E INSTALACIÓN)</t>
  </si>
  <si>
    <t>TAPON PVC TIPO U.M. D=4" (SUMINISTRO E INSTALACIÓN)</t>
  </si>
  <si>
    <t>TAPON PVC TIPO U.M. D=6" (SUMINISTRO E INSTALACIÓN)</t>
  </si>
  <si>
    <t>UNION DE REPARACION PVC TIPO U.M. D=2" (SUMINISTRO E INSTALACIÓN)</t>
  </si>
  <si>
    <t>UNION DE REPARACION PVC TIPO U.M. D=3" (SUMINISTRO E INSTALACIÓN)</t>
  </si>
  <si>
    <t>UNION DE REPARACION PVC TIPO U.M. D=4" (SUMINISTRO E INSTALACIÓN)</t>
  </si>
  <si>
    <t>ACOPLE UNIVERSAL, UNION ALFA O MULTIUSOS D=3" (SUMINISTRO E INSTALACIÓN)</t>
  </si>
  <si>
    <t>ACOPLE UNIVERSAL, UNION ALFA O MULTIUSOS D=4" (SUMINISTRO E INSTALACIÓN)</t>
  </si>
  <si>
    <t>ACOPLE UNIVERSAL, UNION ALFA O MULTIUSOS D=6" (SUMINISTRO E INSTALACIÓN)</t>
  </si>
  <si>
    <t>ACOPLE UNIVERSAL, UNION ALFA O MULTIUSOS D=8" (SUMINISTRO E INSTALACIÓN)</t>
  </si>
  <si>
    <t>ACOPLE UNIVERSAL, UNION ALFA O MULTIUSOS D=10" (SUMINISTRO E INSTALACIÓN)</t>
  </si>
  <si>
    <t>ACOPLE UNIVERSAL, UNION ALFA O MULTIUSOS D=12" (SUMINISTRO E INSTALACIÓN)</t>
  </si>
  <si>
    <t>ZAPATA EN CONCRETO PREMEZCLADO DE 3000 PSI (21Mpa), GRAVA COMÚN (Incluye Sumin., Formaleteo en madera, Colocación y Curado. No incl. Refuerzo ni bombeo).</t>
  </si>
  <si>
    <t>VIGA DE AMARRE EN CONCRETO DE 3000 PSI GRAVA COMÚN SECCIÓN 20X20</t>
  </si>
  <si>
    <t>COLUMNA EN CONCRETO DE 3000 PSI GRAVA COMÚN SECCIÓN 20X20</t>
  </si>
  <si>
    <t>PAÑETE LISO MURO 1:3 (NO INCLUYE ANDAMIO)</t>
  </si>
  <si>
    <t>SUBBASE GRANULAR B-400 (SUMINISTRO, EXTENDIDO, NIVELACIÓN, HUMEDECIMIENTO Y COMPACTACIÓN CON VIBROCOMPACTADOR)</t>
  </si>
  <si>
    <t>CUADRILLA (2 AYUDANTES).</t>
  </si>
  <si>
    <t>MEZCLA ASFÁLTICA EN CALIENTE TIPO DENSO MD20 ASF CONVENCIONAL 80-100 (SUMINISTRO, EXTENDIDO Y NIVELACIÓN MANUAL Y COMPACTACIÓN MECANICA) INCLUYE: VIBRO COMPACTADOR BENITIN DE 1 TONELADA - INCLUYE OPERARIO Y COMBUSTIBLE</t>
  </si>
  <si>
    <t>MEZCLA ASFÁLTICA EN CALIENTE TIPO DENSO MD10 ASF CONVENCIONAL (CEMENTO ASFÁLTICO 80-100) (SUMINISTRO, EXTENDIDO Y NIVELACIÓN MANUAL Y COMPACTACIÓN MECANICA CON VIBROCOMPACTADOR BENITIN DE 1 TONELADA)</t>
  </si>
  <si>
    <t>BASE GRANULAR CLASE A (BG_A) (SUMINISTRO, EXTENDIDO MANUAL, HUMEDECIMIENTO Y COMPACTACIÓN)</t>
  </si>
  <si>
    <t>BASE GRANULAR CLASE B (BG_B) (SUMINISTRO, EXTENDIDO MANUAL, HUMEDECIMIENTO Y COMPACTACIÓN)</t>
  </si>
  <si>
    <t>SUBBASE GRANULAR CLASE B (SBG_B) (SUMINISTRO, EXTENDIDO MANUAL, HUMEDECIMIENTO Y COMPACTACIÓN)</t>
  </si>
  <si>
    <t>MALLA VIAL INTERMEDIA</t>
  </si>
  <si>
    <t>BACHEO EN PAVIMENTO FLEXIBLE E= 0.12M. (INCLUYE DEMOLICIÓN MANUAL Y CARGUE DE PAVIMENTO FLEXIBLE DE E=0.12M, TRANSPORTE Y DISPOSICIÓN FINAL DE ESCOMBROS, EXCAVACIÓN Y REPOSICIÓN BASE GRANULAR CLASE B (BG_B) E=0.25M, BASE ASFALTICA MD10)</t>
  </si>
  <si>
    <t>Valor de referencia</t>
  </si>
  <si>
    <t>REHABILITACIÓN DE PAVIMENTO FLEXIBLE E= 0.12M</t>
  </si>
  <si>
    <t>FRESADO Y REPOSICIÓN DE PAVIMENTO FLEXIBLE E=0.12M</t>
  </si>
  <si>
    <t>DEMOLICIÓN Y RECONSTRUCCIÓN DE LOSAS EN CONCRETO HIDRÁULICO MR45 E=0.18M</t>
  </si>
  <si>
    <t>REHABILITACIÓN DE PAVIMENTO RÍGIDO: LOSAS EN CONCRETO HIDRÁULICO MR45 E=0.18M</t>
  </si>
  <si>
    <t>CONSTRUCCIÓN DE PAVIMENTO RÍGIDO: LOSAS EN CONCRETO HIDRÁULICO MR45 E=0.18M</t>
  </si>
  <si>
    <t>MALLA VIAL LOCAL</t>
  </si>
  <si>
    <t>PARCHEO EN PAVIMENTO FLEXIBLE E=10CM. (INCLUYE DEMOLICIÓN MANUAL Y CARGUE DE PAVIMENTO FLEXIBLE DE E=0.10M, TRANSPORTE Y DISPOSICIÓN FINAL DE ESCOMBROS, IMPRIMACIÓN, COLOCACIÓN Y COMPACTACIÓN MD20 E=6CM Y MD12 E=4CM , RIEGO CRR-1, IMPRIMA CLR-0)</t>
  </si>
  <si>
    <t>BACHEO EN PAVIMENTO FLEXIBLE E= 0.10M. (INCLUYE DEMOLICIÓN MANUAL Y CARGUE DE PAVIMENTO FLEXIBLE DE E=0.10M, TRANSPORTE Y DISPOSICIÓN FINAL DE ESCOMBROS, EXCAVACIÓN Y REPOSICIÓN BASE GRANULAR CLASE C (BG_C) E=0.25M, BASE ASFALTICA MD10)</t>
  </si>
  <si>
    <t>DEMOLICIÓN Y RECONSTRUCCIÓN DE LOSAS EN CONCRETO HIDRÁULICO MR41 E=0.18M</t>
  </si>
  <si>
    <t>REHABILITACIÓN DE PAVIMENTO FLEXIBLE E= 0.10M B= 0.20M SBG= 0.20M</t>
  </si>
  <si>
    <t>REHABILITACIÓN DE PAVIMENTO RÍGIDO: LOSAS EN CONCRETO HIDRÁULICO MR41 E=0.18M. INCLUYE SARDINEL, GEOTEXTIL Y EXCAVACIÓN EN BASE E=30CM., BASE BG_A E=30CM</t>
  </si>
  <si>
    <t>FRESADO Y REPOSICIÓN DE PAVIMENTO FLEXIBLE E=0.10M</t>
  </si>
  <si>
    <t>CONSTRUCCIÓN DE PAVIMENTO FLEXIBLE E= 0.10M INCLUYE SARDINEL</t>
  </si>
  <si>
    <t>CONSTRUCCIÓN DE PAVIMENTO RÍGIDO: LOSAS EN CONCRETO HIDRÁULICO MR41 E=0.18M</t>
  </si>
  <si>
    <t>BASE GRANULAR CLASE C (BG_C) (SUMINISTRO, EXTENDIDO MANUAL, HUMEDECIMIENTO Y COMPACTACIÓN)</t>
  </si>
  <si>
    <t>PARCHEO EN PAVIMENTO FLEXIBLE E=0.14M. (INCLUYE DEMOLICIÓN MANUAL Y CARGUE DE PAVIMENTO FLEXIBLE DE E=0.14M, TRANSPORTE Y DISPOSICIÓN FINAL DE ESCOMBROS, IMPRIMACIÓN, COLOCACIÓN Y COMPACTACIÓN MD20 E=10CM Y MD12 E=4CM , RIEGO CRR-1, IMPRIMA CLR-0)</t>
  </si>
  <si>
    <t>BACHEO EN PAVIMENTO FLEXIBLE E= 0.14M. (INCLUYE DEMOLICIÓN MANUAL Y CARGUE DE PAVIMENTO FLEXIBLE DE E=0.14M, TRANSPORTE Y DISPOSICIÓN FINAL DE ESCOMBROS, EXCAVACIÓN Y REPOSICIÓN BASE GRANULAR CLASE A (BG_A) E=0.20M, BASE ASFALTICA MD10)</t>
  </si>
  <si>
    <t>FRESADO Y REPOSICIÓN DE PAVIMENTO FLEXIBLE E=0.14M</t>
  </si>
  <si>
    <t>DEMOLICIÓN Y RECONSTRUCCIÓN DE LOSAS EN CONCRETO HIDRÁULICO MR45 E=0.20M</t>
  </si>
  <si>
    <t>ACTIVIDADES ADICIONALES</t>
  </si>
  <si>
    <t>SOBRECARPETA: RODADURA ASFÁLTICA E=0.04M</t>
  </si>
  <si>
    <t>SOBRECARPETA: RODADURA ASFÁLTICA E=0.06M</t>
  </si>
  <si>
    <t>SOBRECARPETA: RODADURA ASFÁLTICA e=0.08M</t>
  </si>
  <si>
    <t>BACHEO EN PAVIMENTO FLEXIBLE E= 0.12M (ESTABILIZACIÓN DE BASE GRANULAR CON EMULSIÓN + CEMENTO 5% E=0.10M. INCLUYE DEMOLICIÓN Y CARGUE DE PAVIMENTO FLEXIBLE DE E=0.12M, TRANSPORTE Y DISPOSICIÓN ESCOMBROS, EXCAVACIÓN Y BASE (BG-B) E=0.10, MD 10)</t>
  </si>
  <si>
    <t>SELLADO DE JUNTAS EN PAVIMENTO FLEXIBLE (INCLUYE LIMPIEZA, SUMINISTRO E INSTALACIÓN DE FONDO Y EMULSIÓN ASFÁLTICA CRR-1)</t>
  </si>
  <si>
    <t>PARCHEO EN PAVIMENTO FLEXIBLE CON MD12. (INCLUYE DEMOLICIÓN MANUAL Y CARGUE DE PAVIMENTO FLEXIBLE, TRANSPORTE Y DISPOSICIÓN FINAL DE ESCOMBROS, IMPRIMACIÓN, COLOCACIÓN Y COMPACTACIÓN BASE ASFÁLTICA MD12, RIEGO CRR-1)</t>
  </si>
  <si>
    <t>PARCHEO EN PAVIMENTO FLEXIBLE CON MD-12. (INCLUYE DEMOLICIÓN MANUAL Y CARGUE DE PAVIMENTO FLEXIBLE, TRANSPORTE Y DISPOSICIÓN FINAL DE ESCOMBROS, IMPRIMACIÓN, COLOCACIÓN Y COMPACTACIÓN BASE ASFÁLTICA MD-12, RIEGO CRR-1)</t>
  </si>
  <si>
    <t>SARDINEL PREFABRICADO ALTO RAMPAS A86 (SUMINISTRO E INSTALACIÓN. INCLUYE 3CM MORTERO DE NIVELACIÓN 1:5)</t>
  </si>
  <si>
    <t>SARDINEL PREFABRICADO ALTO RAMPAS A86 (SUMINISTRO E INSTALACIÓN. INCLUYE 3CM MORTERO DE NIVELACIÓN 2000 PSI)</t>
  </si>
  <si>
    <t>SARDINEL PREFABRICADO ALTO RAMPAS A86 (SUMINISTRO E INSTALACIÓN. SIN MATERIAL DE BASE)</t>
  </si>
  <si>
    <t>SUBBASE GRANULAR CLASE A (SBG_A) (SUMINISTRO, EXTENDIDO MANUAL, HUMEDECIMIENTO Y COMPACTACIÓN)</t>
  </si>
  <si>
    <t>SUBBASE GRANULAR CLASE C (SBG_C) (SUMINISTRO, EXTENDIDO MANUAL, HUMEDECIMIENTO Y COMPACTACIÓN)</t>
  </si>
  <si>
    <t>CONCRETO 1500 PSI (HECHO EN OBRA 1:3:5 CON ARENA Y GRAVILLA DE RÍO)</t>
  </si>
  <si>
    <t>CONCRETO 2500 PSI (HECHO EN OBRA CON MATERIAL DE RÍO)</t>
  </si>
  <si>
    <t>CONCRETO 3000 PSI (HECHO EN OBRA 1:2:2 CON MATERIAL DE RÍO)</t>
  </si>
  <si>
    <t>RELLENO PARA ANDENES EN SUBBASE GRANULAR B-600 (SUMINISTRO, TRANSPORTE, EXTENDIDO, HUMEDECIMIENTO Y COMPACTACIÓN)</t>
  </si>
  <si>
    <t>RELLENO PARA ANDENES EN SUBBASE GRANULAR B-200 (SUMINISTRO, EXTENDIDO, HUMEDECIMIENTO Y COMPACTACIÓN)</t>
  </si>
  <si>
    <t>CONCRETO 2000 PSI (HECHO EN OBRA 1:3:3 CON MATERIAL DE RÍO)</t>
  </si>
  <si>
    <t>CONCRETO 3500 PSI (HECHO EN OBRA CON MATERIAL DE RÍO)</t>
  </si>
  <si>
    <t>CONCRETO 4000 PSI (HECHO EN OBRA CON MATERIAL DE RÍO)</t>
  </si>
  <si>
    <t>MEZCLA ASFÁLTICA EN CALIENTE TIPO DENSO MD12 ASF CONVENCIONAL CON CEMENTO ASFÁLTICO 80-100 (SUMINISTRO, EXTENDIDO Y NIVELACIÓN MANUAL Y COMPACTACIÓN MECANICA CON VIBROCOMPACTADOR BENITIN DE 1 TONELADA INCLUYE OPERARIO Y COMBUSTIBLE)</t>
  </si>
  <si>
    <t>MEZCLA DENSA EN CALIENTE MD-12 Asfalto 80-100 (Suministro, Extendido y Nivelación Manual y Compactación mecánica con Vibrocompactador Benitín de 1 Tonelada, incluye operario y combustible)</t>
  </si>
  <si>
    <t>ESTOPEROLES DE 10 CM X 2.5 CM. SUMINISTRO E INSTALACION.</t>
  </si>
  <si>
    <t>INDICES</t>
  </si>
  <si>
    <t>CONSTRUCCIÓN DE ANDENES</t>
  </si>
  <si>
    <t>CONSTRUCCIÓN DE ANDEN EN LOSA DE CONCRETO DE 3000 PSI HECHO EN OBRA. NO INCLUYE BORDILLO. NO INCLUYE REDES.</t>
  </si>
  <si>
    <t>CONSTRUCCIÓN DE CICLORUTAS</t>
  </si>
  <si>
    <t>CONSTRUCCION DE ANDENES</t>
  </si>
  <si>
    <t>REHABILITACIÓN DE ANDEN EN LOSA DE CONCRETO DE 3000 PSI HECHO EN OBRA. NO INCLUYE BORDILLO. NO INCLUYE REDES.</t>
  </si>
  <si>
    <t>REHABILITACION ZONA VERDE E=10 CM. INCLUYE DESCAPOTE, SIEMBRA DE GRAMA, TIERRA NEGRA Y RETIRO DE MATERIAL ORGANICO. NO INCLUYE REDES.</t>
  </si>
  <si>
    <t>REHABILITACION DE PAVIMENTO RÍGIDO</t>
  </si>
  <si>
    <t>REHABILITACIÓN DE PAVIMENTO RÍGIDO: LOSAS EN CONCRETO HIDRÁULICO MR41 E=0.18M. EXCAVACIÓN EN BASE E=15CM., BASE BG_B E=15CM. NO INCLUYE SARDINEL, GEOTEXTIL.</t>
  </si>
  <si>
    <t>CONSTRUCCIÓN DE ESCALERAS EN CONCRETO</t>
  </si>
  <si>
    <t>CONSTRUCCIÓN DE ESCALERAS EN CONCRETO 3000 PSI GRAVA COMÚN. INCLUYE EXCAVACIÓN MANUAL, SUBBASE GRANULAR CLASE B, ACERO DE REFUERZO Y TRANSPORTE Y DISPOSICIÓN FINAL DE ESCOMBROS.</t>
  </si>
  <si>
    <t>ADOQUIN DE ARCILLA TR. LIVIANO 20X10X6CM (SUMINISTRO E INSTALACIÓN. INCLUYE BASE 4CM MORTERO 2000 Y ARENA DE SELLO)</t>
  </si>
  <si>
    <t>MANTENIMIENTO CORRECTIVO DE ESPACIO PUBLICO ADOQUIN DE ARCILLA LIVIANO SOBRE MORTERO. INCL. RETIRO ADOQUIN E INSTALAR NUEVO. NO INCLUYE REDES.</t>
  </si>
  <si>
    <t>ACTIVIDADES DE CONSERVACIÓN</t>
  </si>
  <si>
    <t>SOBRECARPETA: RODADURA ASFÁLTICA E=0.05M</t>
  </si>
  <si>
    <t>DESCAPOTE A MAQUINA EN MATERIAL COMUN (E=0.1M. INCLUYE CARGUE). INCLUYE DISPOSICION FINAL DE ESCOMBROS</t>
  </si>
  <si>
    <t>CONSTRUCCIÓN DE PAVIMENTO FLEXIBLE E= 0.10M (NO INCLUYE SARDINEL)</t>
  </si>
  <si>
    <t>TRITURADO 3/4" E=0.1M. SUMINISTRO E INSTALACION.</t>
  </si>
  <si>
    <t>CONSTRUCCION DE CAMINO CON SUBBASE GRANULAR TIPO C SBG-C E=0.30MT</t>
  </si>
  <si>
    <t>REHABILITACION DE CAMINO CON SUBBASE GRANULAR TIPO C SBG-C E=0.30MT</t>
  </si>
  <si>
    <t>CONSTRUCCIÓN DE CAMINO CON SUBBASE GRANULAR TIPO C SBG-C E=0.30MT INCLUYE TRANSPORTE Y DISPOSICIÓN DE ESCOMBRO Y TRATAMIENTO SUPERFICIAL SIMPLE</t>
  </si>
  <si>
    <t>MANTENIMIENTO CORRECTIVO DE CICLORUTAS (SOBRECARPETA: RODADURA ASFÁLTICA E=0.04M)</t>
  </si>
  <si>
    <t>CARCAMO TIPO PLACA DE PROTECCIÓN PARA TUBERÍA Ø 8" NORMA EAAB NS-090 . 3V.2. INCLUYE: DESPERDICIOS, COMPACTACIÓN Y DESPUNTES.</t>
  </si>
  <si>
    <t>CARCAMO TIPO PLACA DE PROTECCIÓN PARA TUBERÍA Ø 10" NORMA EAAB NS-090 . 3V.2. INCLUYE: DESPERDICIOS, COMPACTACIÓN Y DESPUNTES.</t>
  </si>
  <si>
    <t>TRANSPORTE Y DISPOSICION FINAL DE ESCOMBROS EN SITIO AUTORIZADO (DISTANCIA DE TRANSPORTE 28 KM)</t>
  </si>
  <si>
    <t>CARCAMO TIPO PLACA DE PROTECCIÓN PARA TUBERÍA Ø 12" NORMA EAAB NS-090 . 3V.2. INCLUYE: DESPERDICIOS, COMPACTACIÓN Y DESPUNTES.</t>
  </si>
  <si>
    <t>CARCAMO TIPO PLACA DE PROTECCIÓN PARA TUBERÍA Ø 16" NORMA EAAB NS-090 . 3V.2. INCLUYE: DESPERDICIOS, COMPACTACIÓN Y DESPUNTES.</t>
  </si>
  <si>
    <t>CARCAMO TIPO PLACA DE PROTECCIÓN PARA TUBERÍA Ø 18" NORMA EAAB NS-090 . 3V.2. INCLUYE: DESPERDICIOS, COMPACTACIÓN Y DESPUNTES.</t>
  </si>
  <si>
    <t>CARCAMO TIPO PLACA DE PROTECCIÓN PARA TUBERÍA Ø 20" NORMA EAAB NS-090 . 3V.2. INCLUYE: DESPERDICIOS, COMPACTACIÓN Y DESPUNTES.</t>
  </si>
  <si>
    <t>CARCAMO TIPO PLACA DE PROTECCIÓN PARA TUBERÍA Ø 24" NORMA EAAB NS-090 . 3V.2. INCLUYE: DESPERDICIOS, COMPACTACIÓN Y DESPUNTES.</t>
  </si>
  <si>
    <t>CARCAMO TIPO PLACA DE PROTECCIÓN PARA TUBERÍA Ø 27" NORMA EAAB NS-090 . 3V.2. INCLUYE: DESPERDICIOS, COMPACTACIÓN Y DESPUNTES.</t>
  </si>
  <si>
    <t>CARCAMO TIPO PLACA DE PROTECCIÓN PARA TUBERÍA Ø 30" NORMA EAAB NS-090 . 3V.2. INCLUYE: DESPERDICIOS, COMPACTACIÓN Y DESPUNTES.</t>
  </si>
  <si>
    <t>CARCAMO TIPO PLACA DE PROTECCIÓN PARA TUBERÍA Ø 32" NORMA EAAB NS-090 . 3V.2. INCLUYE: DESPERDICIOS, COMPACTACIÓN Y DESPUNTES.</t>
  </si>
  <si>
    <t>CARCAMO TIPO PLACA DE PROTECCIÓN PARA TUBERÍA Ø 36" NORMA EAAB NS-090 . 3V.2. INCLUYE: DESPERDICIOS, COMPACTACIÓN Y DESPUNTES.</t>
  </si>
  <si>
    <t>TUBERIA GRP 300MM (INCLUYE TRANSPORTE). SUMINISTRO E INSTALACION.</t>
  </si>
  <si>
    <t>TUBERIA GRP 400MM (INCLUYE TRANSPORTE). SUMINISTRO E INSTALACION.</t>
  </si>
  <si>
    <t>TUBERIA GRP 500MM (INCLUYE TRANSPORTE). SUMINISTRO E INSTALACION.</t>
  </si>
  <si>
    <t>TUBERIA GRP 600MM (INCLUYE TRANSPORTE). SUMINISTRO E INSTALACION.</t>
  </si>
  <si>
    <t>TUBERIA GRP 700MM (INCLUYE TRANSPORTE). SUMINISTRO E INSTALACION.</t>
  </si>
  <si>
    <t>TUBERIA GRP 800MM (INCLUYE TRANSPORTE). SUMINISTRO E INSTALACION.</t>
  </si>
  <si>
    <t>TUBERIA GRP 900MM (INCLUYE TRANSPORTE). SUMINISTRO E INSTALACION.</t>
  </si>
  <si>
    <t>TUBERIA GRP 1000MM (INCLUYE TRANSPORTE). SUMINISTRO E INSTALACION.</t>
  </si>
  <si>
    <t>TUBERIA GRP 1100MM (INCLUYE TRANSPORTE). SUMINISTRO E INSTALACION.</t>
  </si>
  <si>
    <t>TUBERIA GRP 1200MM (INCLUYE TRANSPORTE). SUMINISTRO E INSTALACION.</t>
  </si>
  <si>
    <t>TUBERIA GRP 1300MM (INCLUYE TRANSPORTE). SUMINISTRO E INSTALACION.</t>
  </si>
  <si>
    <t>TUBERIA GRP 1400MM (INCLUYE TRANSPORTE). SUMINISTRO E INSTALACION.</t>
  </si>
  <si>
    <t>TUBERIA GRP 1500MM (INCLUYE TRANSPORTE). SUMINISTRO E INSTALACION.</t>
  </si>
  <si>
    <t>TUBERIA GRP 1600MM (INCLUYE TRANSPORTE). SUMINISTRO E INSTALACION.</t>
  </si>
  <si>
    <t>TUBERIA GRP 1700MM (INCLUYE TRANSPORTE). SUMINISTRO E INSTALACION.</t>
  </si>
  <si>
    <t>CONSTRUCCIÓN DE PAVIMENTO FLEXIBLE MD10 E=0.08M Y MD20 E= 0.18M (NO INCLUYE SARDINEL)</t>
  </si>
  <si>
    <t>CONSTRUCCIÓN DE PAVIMENTO FLEXIBLE MD10 E=0.06M Y MD20 E= 0.18M (NO INCLUYE SARDINEL)</t>
  </si>
  <si>
    <t>ACOPLE GRP 300MM. SUMINISTRO E INSTALACION.</t>
  </si>
  <si>
    <t>ACOPLE GRP 350MM. SUMINISTRO E INSTALACION.</t>
  </si>
  <si>
    <t>ACOPLE GRP 400MM. SUMINISTRO E INSTALACION.</t>
  </si>
  <si>
    <t>ACOPLE GRP 500MM. SUMINISTRO E INSTALACION.</t>
  </si>
  <si>
    <t>ACOPLE GRP 600MM. SUMINISTRO E INSTALACION.</t>
  </si>
  <si>
    <t>ACOPLE GRP 700MM. SUMINISTRO E INSTALACION.</t>
  </si>
  <si>
    <t>ACOPLE GRP 800MM. SUMINISTRO E INSTALACION.</t>
  </si>
  <si>
    <t>ACOPLE GRP 900MM. SUMINISTRO E INSTALACION.</t>
  </si>
  <si>
    <t>ACOPLE GRP 1000MM. SUMINISTRO E INSTALACION.</t>
  </si>
  <si>
    <t>ACOPLE GRP 1100MM. SUMINISTRO E INSTALACION.</t>
  </si>
  <si>
    <t>ACOPLE GRP 1200MM. SUMINISTRO E INSTALACION.</t>
  </si>
  <si>
    <t>ACOPLE GRP 1300MM. SUMINISTRO E INSTALACION.</t>
  </si>
  <si>
    <t>ACOPLE GRP 1400MM. SUMINISTRO E INSTALACION.</t>
  </si>
  <si>
    <t>ACOPLE GRP 1500MM. SUMINISTRO E INSTALACION.</t>
  </si>
  <si>
    <t>ACOPLE GRP 1600MM. SUMINISTRO E INSTALACION.</t>
  </si>
  <si>
    <t>ACOPLE GRP 1700MM. SUMINISTRO E INSTALACION.</t>
  </si>
  <si>
    <t>ACOPLE GRP 1800MM. SUMINISTRO E INSTALACION.</t>
  </si>
  <si>
    <t>ACOPLE GRP 2000MM. SUMINISTRO E INSTALACION.</t>
  </si>
  <si>
    <t>TUBERIA GRP 1800MM (INCLUYE TRANSPORTE). SUMINISTRO E INSTALACION.</t>
  </si>
  <si>
    <t>TUBERIA GRP 2000MM (INCLUYE TRANSPORTE). SUMINISTRO E INSTALACION.</t>
  </si>
  <si>
    <t>TUBERIA GRP 2400MM (INCLUYE TRANSPORTE). SUMINISTRO E INSTALACION.</t>
  </si>
  <si>
    <t>ACOPLE GRP 2400MM. SUMINISTRO E INSTALACION.</t>
  </si>
  <si>
    <t>PARCHEO EN PAVIMENTO FLEXIBLE E=0.12M. (INCLUYE DEMOLICIÓN MANUAL Y CARGUE DE PAVIMENTO FLEXIBLE DE E=0.12M, TRANSPORTE Y DISPOSICIÓN FINAL DE ESCOMBROS, IMPRIMACIÓN, COLOCACIÓN Y COMPACTACIÓN MD20 E=8CM Y MD12 E=4CM , RIEGO CRR-1, IMPRIMA CLR-0)</t>
  </si>
  <si>
    <t>CONSTRUCCIÓN DE PAVIMENTO FLEXIBLE E= 0.15M (NO INCLUYE SARDINEL)</t>
  </si>
  <si>
    <t>REHABILITACIÓN DE PAVIMENTO FLEXIBLE E= 0.18M BG=25CM, SBG=30CM</t>
  </si>
  <si>
    <t>REHABILITACIÓN DE PAVIMENTO RÍGIDO: LOSAS EN CONCRETO HIDRÁULICO MR45 E=0.20M</t>
  </si>
  <si>
    <t>CONSTRUCCIÓN DE PAVIMENTO RÍGIDO: LOSAS EN CONCRETO HIDRÁULICO MR45 E=0.20M (NO INCLUYE SARDINEL)</t>
  </si>
  <si>
    <t>GEOTEXTIL NT 1600 PARA SEPARACION SUBRASANTE/CAPAS GRANULARES (INCLUYE SUMINISTRO E INSTALACIÓN)</t>
  </si>
  <si>
    <t>GEOTEXTIL NT 1800 PARA SEPARACION SUBRASANTE/CAPAS GRANULARES (INCLUYE SUMINISTRO E INSTALACIÓN)</t>
  </si>
  <si>
    <t>GEOTEXTIL NT 2000 PARA SEPARACION SUBRASANTE/CAPAS GRANULARES (INCLUYE SUMINISTRO E INSTALACIÓN)</t>
  </si>
  <si>
    <t>GEOTEXTIL NT 2500 PARA SEPARACION SUBRASANTE/CAPAS GRANULARES (INCLUYE SUMINISTRO E INSTALACIÓN)</t>
  </si>
  <si>
    <t>GEOTEXTIL NT 1600 PARA SUBDRENES/FILTROS (INCLUYE SUMINISTRO E INSTALACIÓN)</t>
  </si>
  <si>
    <t>GEOTEXTIL NT 1800 PARA SUBDRENES/FILTROS (INCLUYE SUMINISTRO E INSTALACIÓN)</t>
  </si>
  <si>
    <t>GEOTEXTIL NT 2000 PARA SUBDRENES/FILTROS (INCLUYE SUMINISTRO E INSTALACIÓN)</t>
  </si>
  <si>
    <t>CANECA TIPO M120 (EN MALLA METÁLICA. INCLUYE SUMINISTRO E INSTALACIÓN. INCLUYE BASE EN CONCRETO 3000 PSI, PREMEZCLADO</t>
  </si>
  <si>
    <t>GEOTEXTIL NT 2500 PARA SUBDRENES/FILTROS (INCLUYE SUMINISTRO E INSTALACIÓN)</t>
  </si>
  <si>
    <t>MANTENIMIENTO CORRECTIVO DE ESPACIO PUBLICO ADOQUIN DE ARCILLA PESADO SOBRE MORTER. INCL. RETIRO ADOQUIN E INSTALAR NUEVO</t>
  </si>
  <si>
    <t>ADOQUIN DE ARCILLA TR.PESADO 0.20X10X8CM (SUMINISTRO E INSTALACIÓN. INCLUYE BASE 4CM MORTERO 2000 Y ARENA DE SELLO)</t>
  </si>
  <si>
    <t>MANTENIMIENTO CORRECTIVO ESPACIO PUBLICO EN ADOQUIN DE CONCRETO TRAFICO PESADO 20X10X8CM SOBRE ARENA. INCL. RETIRO ADOQUIN E INSTALAR NUEVO</t>
  </si>
  <si>
    <t>REHABILITACIÓN DE ANDEN EN ADOQUIN DE CONCRETO TRAFICO PESADO (20X10X8CM) BASE ARENA. NO INCL BORDILLO. INCL. DEMOLICIÓN ADOQUIN E INSTALAR NUEVO</t>
  </si>
  <si>
    <t>BOLARDO EN CONCRETO TIPO M60 (SUMINISTRO E INSTALACIÓN. INCLUYE BASE EN CONCRETO 3000 PSI, HECHO EN OBRA)</t>
  </si>
  <si>
    <t>BOLARDO EN CONCRETO TIPO M60 (SUMINISTRO E INSTALACIÓN. INCLUYE BASE EN CONCRETO 3000 PSI, PREMEZCLADO)</t>
  </si>
  <si>
    <t>BOLARDO EN CONCRETO TIPO M60 (SUMINISTRO E INSTALACIÓN. NO INCLUYE BASE EN CONCRETO)</t>
  </si>
  <si>
    <t>BOLARDO EN CONCRETO TIPO M61 (SUMINISTRO E INSTALACIÓN. INCLUYE BASE EN CONCRETO 3000 PSI, HECHO EN OBRA)</t>
  </si>
  <si>
    <t>BOLARDO EN CONCRETO TIPO M61 (SUMINISTRO E INSTALACIÓN. INCLUYE BASE EN CONCRETO 3000 PSI, PREMEZCLADO)</t>
  </si>
  <si>
    <t>BOLARDO EN CONCRETO TIPO M61 (SUMINISTRO E INSTALACIÓN. NO INCLUYE BASE EN CONCRETO 3000)</t>
  </si>
  <si>
    <t>PINTURA SOBRE ESTRUCTURA METÁLICA GALVANIZADA. INCLUYE LIMPIEZA SSPC-SP3, BARRERA EPOXICA e=3mils, ACABADO URETANO e=3mils</t>
  </si>
  <si>
    <t>PINTURA SOBRE ESTRUCTURA METÁLICA . INCLUYE LIMPIEZA SSPC-SP5, IMPRIMANTE EPOXICO RICO ZINC Y BARRERA EPOXICA, ACABADO URETANO e=3mils POR CAPA</t>
  </si>
  <si>
    <t>BOLARDO EN HIERRO TIPO M62 (SUMINISTRO E INSTALACIÓN. INCLUYE BASE EN CONCRETO 3000 PSI, PREMEZCLADO)</t>
  </si>
  <si>
    <t>BOLARDO EN HIERRO TIPO M62 (SUMINISTRO E INSTALACIÓN. INCLUYE BASE EN CONCRETO 3000 PSI, HECHO EN OBRA)</t>
  </si>
  <si>
    <t>BOLARDO EN HIERRO TIPO M63 (SUMINISTRO E INSTALACIÓN. INCLUYE BASE EN CONCRETO 3000 PSI PREMEZCLADO)</t>
  </si>
  <si>
    <t>BOLARDO EN HIERRO TIPO M63 (SUMINISTRO E INSTALACIÓN. INCLUYE BASE EN CONCRETO 3000 PSI, HECHO EN OBRA)</t>
  </si>
  <si>
    <t>MANTENIMIENTO CORRECTIVO DE ESPACIO PUBLICO LOSETA A-50 SOBRE ARENA. INCL. RETIRO LOSETA E INSTALAR NUEVA</t>
  </si>
  <si>
    <t>MANTENIMIENTO CORRECTIVO DE ESPACIO PUBLICO LOSETA A-50 SOBRE MORTERO. INCL. RETIRO LOSETA E INSTALAR NUEVA</t>
  </si>
  <si>
    <t>REHABILITACIÓN DE PAVIMENTO RÍGIDO: LOSAS EN CONCRETO HIDRÁULICO MR45 E=0.27M PARA TRONCAL</t>
  </si>
  <si>
    <t>PARCHEO EN PAVIMENTO FLEXIBLE E=0.10M CON MD12. (INCLUYE DEMOLICIÓN MANUAL Y CARGUE DE PAVIMENTO FLEXIBLE DE E=0.10M, TRANSPORTE Y DISPOSICIÓN FINAL DE ESCOMBROS, IMPRIMACIÓN, COLOCACIÓN Y COMPACTACIÓN BASE ASFÁLTICA MD20, IMPRIMA CLR-0)</t>
  </si>
  <si>
    <t>MEZCLA ASFALTICA CON ASFALTO CAUCHO (SUMINISTRO, EXTENDIDO, NIVELACIÓN Y COMPACTACIÓN MECANICA)</t>
  </si>
  <si>
    <t>PILOTE D=80 CM CONCRETO TREMIE DE 3000 PSI. (INCL. EXCAVACIÓN, CARGUE, MOVILIZACIÓN, MONTAJE Y DESMONTAJE EQUIPO, Y CONCRETO)</t>
  </si>
  <si>
    <t>PILOTE D=70 CM CONCRETO TREMIE DE 3000 PSI. (INCL. EXCAVACIÓN, CARGUE, MOVILIZACIÓN, MONTAJE Y DESMONTAJE EQUIPO, Y CONCRETO)</t>
  </si>
  <si>
    <t>PILOTE D=90 CM CONCRETO TREMIE DE 3000 PSI. (INCL. EXCAVACIÓN, CARGUE, MOVILIZACIÓN, MONTAJE Y DESMONTAJE EQUIPO, Y CONCRETO)</t>
  </si>
  <si>
    <t>PILOTE D=100 CM CONCRETO TREMIE DE 3000 PSI. (INCL. EXCAVACIÓN, CARGUE, MOVILIZACIÓN, MONTAJE Y DESMONTAJE EQUIPO, Y CONCRETO)</t>
  </si>
  <si>
    <t>PILOTE D=110 CM CONCRETO TREMIE DE 3000 PSI. (INCL. EXCAVACIÓN, CARGUE, MOVILIZACIÓN, MONTAJE Y DESMONTAJE EQUIPO, Y CONCRETO)</t>
  </si>
  <si>
    <t>PILOTE D=120 CM CONCRETO TREMIE DE 3000 PSI. (INCL. EXCAVACIÓN, CARGUE, MOVILIZACIÓN, MONTAJE Y DESMONTAJE EQUIPO, Y CONCRETO)</t>
  </si>
  <si>
    <t>BASE GRANULAR CLASE B (BG_B) CON RECICLADO DE CONCRETO (SUMINISTRO, EXTENDIDO, NIVELACIÓN, HUMEDECIMIENTO Y COMPACTACIÓN CON VIBROCOMPACTADOR)</t>
  </si>
  <si>
    <t>BASE GRANULAR CLASE A (BG_A) CON RECICLADO DE CONCRETO HIDRAULICO (SUMINISTRO, EXTENDIDO, NIVELACIÓN, HUMEDECIMIENTO Y COMPACTACIÓN CON VIBROCOMPACTADOR)</t>
  </si>
  <si>
    <t>BASE GRANULAR CLASE C (BG_C) CON RECICLADO DE CONCRETO (SUMINISTRO, EXTENDIDO, NIVELACIÓN, HUMEDECIMIENTO Y COMPACTACIÓN CON VIBROCOMPACTADOR)</t>
  </si>
  <si>
    <t>SUBBASE GRANULAR CLASE A (SBG_A) CON RECICLADO DE CONCRETO HIDRAULICO (SUMINISTRO, EXTENDIDO, NIVELACIÓN, HUMEDECIMIENTO Y COMPACTACIÓN CON VIBROCOMPACTADOR)</t>
  </si>
  <si>
    <t>SUBBASE GRANULAR CLASE B (SBG_B) CON RECICLADO DE CONCRETO (SUMINISTRO, EXTENDIDO, NIVELACIÓN, HUMEDECIMIENTO Y COMPACTACIÓN CON VIBROCOMPACTADOR)</t>
  </si>
  <si>
    <t>SUBBASE GRANULAR CLASE C (SBG_C) CON RECICLADO DE CONCRETO HIDRAULICO (SUMINISTRO, EXTENDIDO, NIVELACIÓN, HUMEDECIMIENTO Y COMPACTACIÓN CON VIBROCOMPACTADOR)</t>
  </si>
  <si>
    <t>SUBBASE GRANULAR CON RECICLADO DE CONCRETO ASFALTICO (SUMINISTRO, EXTENDIDO, NIVELACIÓN, HUMEDECIMIENTO Y COMPACTACIÓN CON VIBROCOMPACTADOR)</t>
  </si>
  <si>
    <t>FRANJA DE AJUSTE EN CONCRETO 3000 PSI E= 10 CM ANCHO ENTRE 12-20CM</t>
  </si>
  <si>
    <t>SUBBASE GRANULAR CLASE A (SBG_A) CON RECICLADO DE CONCRETO HIDRAULICO (SUMINISTRO, EXTENDIDO MANUAL, HUMEDECIMIENTO Y COMPACTACIÓN CON VIBROCOMPACTADOR)</t>
  </si>
  <si>
    <t>SUBBASE GRANULAR CLASE B (SBG_B) CON RECICLADO DE CONCRETO HIDRAULICO (SUMINISTRO, EXTENDIDO MANUAL, HUMEDECIMIENTO Y COMPACTACIÓN)</t>
  </si>
  <si>
    <t>SUBBASE GRANULAR CLASE C (SBG_C) CON RECICLADO DE CONCRETO HIDRAULICO (SUMINISTRO, EXTENDIDO MANUAL, HUMEDECIMIENTO Y COMPACTACIÓN)</t>
  </si>
  <si>
    <t>CONSTRUCCION DE ANDEN EN ADOQUIN DE ARCILLA Y FRANJA DE AJUSTE CON ESTRUCTURA EN MATERIAL RECICLADO DE CONCRETO HIDRAULICO</t>
  </si>
  <si>
    <t>CONSTRUCCION DE ANDEN EN ADOQUIN DE ARCILLA Y FRANJA DE AJUSTE Y ZONA VERDE CON ESTRUCTURA EN MATERIAL RECICLADO DE CONCRETO HIDRAULICO</t>
  </si>
  <si>
    <t>PUENTES</t>
  </si>
  <si>
    <t>PUENTES PEATONALES</t>
  </si>
  <si>
    <t>BASE GRANULAR CLASE A (BG_A) (SUMINISTRO, EXTENDIDO, NIVELACIÓN, HUMEDECIMIENTO Y COMPACTACIÓN CON COMPACTADOR NEUMÁTICO)</t>
  </si>
  <si>
    <t>BASE GRANULAR CLASE B (BG_B) (SUMINISTRO, EXTENDIDO, NIVELACIÓN, HUMEDECIMIENTO Y COMPACTACIÓN CON COMPACTADOR NEUMÁTICO)</t>
  </si>
  <si>
    <t>BASE GRANULAR CLASE C (BG_C) (SUMINISTRO, EXTENDIDO, NIVELACIÓN, HUMEDECIMIENTO Y COMPACTACIÓN CON COMPACTADOR NEUMÁTICO)</t>
  </si>
  <si>
    <t>SUBBASE GRANULAR CLASE A (SBG_A) (SUMINISTRO, EXTENDIDO, NIVELACIÓN, HUMEDECIMIENTO Y COMPACTACIÓN CON COMPACTADOR NEUMÁTICO)</t>
  </si>
  <si>
    <t>SUBBASE GRANULAR CLASE B (SBG_B) (SUMINISTRO, EXTENDIDO, NIVELACIÓN, HUMEDECIMIENTO Y COMPACTACIÓN CON COMPACTADOR NEUMÁTICO)</t>
  </si>
  <si>
    <t>SUBBASE GRANULAR CLASE C (SBG_C) (SUMINISTRO, EXTENDIDO, NIVELACIÓN, HUMEDECIMIENTO Y COMPACTACIÓN CON COMPACTADOR NEUMÁTICO)</t>
  </si>
  <si>
    <t>MALLA VIAL RURAL</t>
  </si>
  <si>
    <t>VIAS RURALES</t>
  </si>
  <si>
    <t>CONSTRUCCIÓN DE CUNETA EN CONCRETO 3000 PSI HECHO EN OBRA.</t>
  </si>
  <si>
    <t>PROCESO DE INSTALACION DE RECICLADO DE MATERIAL DE PAVIMENTO ASFALTICO (INCLUYE EXTENDIDO, NIVELACION Y COMPACTACION)</t>
  </si>
  <si>
    <t>CONSTRUCCIÓN CANALETA DE AGUAS LLUVIAS DE 0.4 X 0.4 MT EN CONCRETO DE 3000 PSI GRAVA COMÚN INCLUYE REJILLA PREFABRICADA.</t>
  </si>
  <si>
    <t>CODO PVC 45° D=1 1/2" (SUMINISTRO E INSTALACIÓN)</t>
  </si>
  <si>
    <t>1 DUCTO D= 2" PVC PESADO DB (NO INCLUYE RELLENOS). SUMINISTRO E INSTALACION.</t>
  </si>
  <si>
    <t>1 DUCTO D= 4" PVC TDP (NO INCLUYE RELLENOS). SUMINISTRO E INSTALACION.</t>
  </si>
  <si>
    <t>RELLENO EN RECEBO COMUN (SUMINISTRO E INSTALACIÓN EXTENDIDO MANUAL, HUMEDECIMIENTO Y COMPACTACIÓN TRANSPORTE A 28 KM).</t>
  </si>
  <si>
    <t>LLAMA AMARILLA (INCLUYE TIERRA NEGRA, TRANSPORTE Y DISPOSICIÓN FINA DE ESCOMBROS A 28 KM. SUMINISTRO Y PLANTACION.</t>
  </si>
  <si>
    <t>COLA DE ZORRO (INCLUYE TIERRA NEGRA, TRANSPORTE Y DISPOSICIÓN FINA DE ESCOMBROS A 28 KM). SUMINISTRO Y PLANTACION.</t>
  </si>
  <si>
    <t>EUCALIPTO POMARROSO H=1.5MT (INCLUYE SIEMBRA, CAJA, TIERRA, ABONO, TUTOR, TRANSPORTE Y DISPOSICIÓN FINA DE ESCOMBROS A 21 KM). SUMINISTRO Y PLANTACION.</t>
  </si>
  <si>
    <t>CHICALA H=1.5MT (INCLUYE SIEMBRA, CAJA, TIERRA, ABONO, TUTOR, TRANSPORTE Y DISPOSICIÓN FINAL DE ESCOMBROS 28 KM). SUMINISTRO Y PLANTACION.</t>
  </si>
  <si>
    <t>JAZMIN CHINO H=1.5MT (INCLUYE SIEMBRA, CAJA, TIERRA, ABONO, TUTOR, TRANSPORTE Y DISPOSICIÓN FINAL DE ESCOMBROS 28KM. SUMINISTRO Y PLANTACION.</t>
  </si>
  <si>
    <t>TUBERIA PVC PRESION E.L. D=1 1/2" RDE 21 PSI 200 (INCLUYE LIMPIEZA Y SOLDADURA). SUMINISTRO E INSTALACION.</t>
  </si>
  <si>
    <t>BLOQUEO Y TRANSPLANTE DE ARBOLES 1 - 5MT (INCLUYE TRANSPORTE, RECOLECCIÓN).</t>
  </si>
  <si>
    <t>BLOQUEO Y TRANSPLANTE DE ARBOLES 5 - 10 MT (INCLUYE TRANSPORTE, RECOLECCIÓN).</t>
  </si>
  <si>
    <t>BLOQUEO Y TRANSPLANTE DE ARBOLES 10 - 15 MT (INCLUYE TRANSPORTE, RECOLECCIÓN).</t>
  </si>
  <si>
    <t>CUADRILLA (TUBERO + 4 AYUDANTES).</t>
  </si>
  <si>
    <t>RETIRO DE BOLARDO EN CONCRETO TIPO M-60. INCLUYE REPARACION DEL SITIO CON CONCRETO DE 1500PSI HECHO EN OBRA (40X40X10CM) Y SUBBASE GRANULAR SBG_200 E=0.35. NO INCLUYE RETIRO DE ESCOMBROS. INCLUYE DEMOLICION Y EXCAVACION.</t>
  </si>
  <si>
    <t>MANTENIMIENTO RUTINARIO DE ANDENES EN ADOQUÍN O LOSETA INCLUYE SELLO DE JUNTAS, BARRIDO, RETIRO MANUAL DE CAPA VEGETAL Y TRANSPORTE Y DISPOSICION DE ESCOMBROS A 21KM.</t>
  </si>
  <si>
    <t>MANTENIMIENTO RUTINARIO DE ANDENES EN CONCRETO INCLUYE SELLO DE JUNTAS Y RETIRO MANUAL DE CAPA VEGETAL, TRANSPORTE Y DISPOSICION DE ESCOMBROS A 21KM.</t>
  </si>
  <si>
    <t>MANTENIMIENTO CORRECTIVO DE ANDENES EN CONCRETO INCLUYE CORTE RETIRO Y REEMPLAZO DEL MATERIAL, TRANSPORTE Y DISPOSICION DE ESCOMBROS A 21KM.</t>
  </si>
  <si>
    <t>RESINA TERMOPLASTICA COLOR BLANCO PARA PICTOGRAMA BICICLETA (0.8X1.2MT) EN CICLORRUTAS. SUMINISTRO Y APLICACION.</t>
  </si>
  <si>
    <t>PINTURA ACRILICA DE TRAFICO COLOR BLANCA PARA CUADROS CRUCE CICLORRUTA DE 0.4MT X 0.4MT. SUMINISTRO Y APLICACION.</t>
  </si>
  <si>
    <t>PINTURA EN ESMALTE ALQUÍDICO DE 3 MILS ESP. DE PINTURA SECA PARA BARANDAS EXISTENTES, INCL. SUM. DE MATERIALES, ESMALTE, PREPAR. DE SUPERFICIE MEDIANTE LIMPIEZA MANUAL O MECÁNICA, EQUIPO DE PINTURA, M DE O HERRAMIENTA MENOR.</t>
  </si>
  <si>
    <t>PLACA EN CONCRETO MR41 ACELERADO A TRES DIAS PARA LOSAS REFORZADAS PARA PUENTES PEATONALES EN CONCRETO. SUMINISTRO E INSTALACION. INCLUYE CORTE Y SELLO DE JUNTAS.</t>
  </si>
  <si>
    <t>SEGREGADOR BICICLETA (TACHON PLASTICO O CAUCHO ALTA RESISTENCIA COMO POLIPROPILENO DE ALTO IMPACTO, CON ESTRUCTURA DE REFUERZO, ELEMENTOS REFLECTIVOS DE ALTA EFICIENCIA. TIPO TRANSMILENIO 40.5CMX15CMX8.5CM). SUMIN. E INSTAL.</t>
  </si>
  <si>
    <t>RETIRO DE CANECAS, SEÑALES DE TRANSITO PROTECTORES DE ARBOLES. INCLUYE REPARACION DEL SITIO EN CONCRETO DE 1500 PSI HECHO EN OBRA Y SUBBASE GRANULAR B-200 E=0.35M DISTANCIA DE TRANSPORTE 21KM.</t>
  </si>
  <si>
    <t>BASE GRANULAR CLASE A (BG_A) ESTABILIZADA AL 4% CON EMULSIÓN ASFÁLTICA CRL-1 (INCLUYE SUMINISTRO TRANSPORTE, COLOCACION Y COMPACTACION).</t>
  </si>
  <si>
    <t>CONCRETO GRAVA COMÚN 3500 PSI (245 KG/CM2) PARA ESTRIBOS Y SUPERESTRUCTURA, SUMINISTRO Y COLOCACIÓN. (INCLUYE FORMALETA. NO INCLUYE REFUERZO NI CURADO).</t>
  </si>
  <si>
    <t>CONCRETO GRAVA COMÚN 4000 PSI (280 KG/CM2) PARA ESTRIBOS Y SUPERESTRUCTURA, SUMINISTRO Y COLOCACIÓN. (INCLUYE FORMALETA. NO INCLUYE REFUERZO NI CURADO).</t>
  </si>
  <si>
    <t>CONSTRUCCIÓN DE FRANJA DE AJUSTE EN CONCRETO PREMEZCLADO GRAVA COMÚN 3000 PSI, ESPESOR PROMEDIO 10 CM..</t>
  </si>
  <si>
    <t>PISOS EN LOSETA PREFABRICADA A55 TÁCTIL ALERTA O A56 GUIA 40X40X6 CM. SUMINISTRO E INSTALACIÓN. (INCLUYE 4CM DE MORTERO 1:5 HECHO EN OBRA PARA BASE Y ARENA DE PEÑA PARA SELLO).</t>
  </si>
  <si>
    <t>IMPRIMACIÓN CON EMULSIÓN ASFÁLTICA CRL-1 (INCLUYE SUMINISTRO, BARRIDO DE SUPERFICIE Y RIEGO MECANICO).</t>
  </si>
  <si>
    <t>KIT DE NIVELACIÓN PARA HIDRANTE DE DIÁMETRO DE 6", LONGITUD 400MM. SUMINISTRO E INSTALACIÓN. (INCLUYE TRANSPORTE Y TODOS LOS ELEMENTOS NECESARIOS PARA SU INSTALACIÓN).</t>
  </si>
  <si>
    <t>BORDE CONTENEDOR DE RAICES A 70 (INCLUYE SUMINISTRO E INSTALACIÓN, INCLUYE BASE DE 3CM EN MORTERO 1:3 HECHO EN OBRA)</t>
  </si>
  <si>
    <t>DEMARCACIÓN PICTOGRAMA TRIÁNGULOS CEDA EL PASO EN PINTURA TERMOPLÁSTICA. (E=2.3MM. INCLUYE SUMINISTRO Y APLICACIÓN CON EQUIPO. INCLUYE MICROESFERAS( (A= 1.434M2). INCLUYE PICTOGRAMA.</t>
  </si>
  <si>
    <t>GRAVILLA DE 3/4" PEGADA CON MORTERO 1:3, E= 0.20M PARA ENTREGA A CANAL (INCLUYE SUMINISTRO E INSTALACIÓN).</t>
  </si>
  <si>
    <t>DEMARCACIÓN DE LINEA DE PASO PEATONAL CONTINUA A= 0.3MT, E= 2.3MM TERMOPLÁSTICA. INCLUYE SUMINISTRO Y APLICACIÓN CON EQUIPO. INCLUYE MICROESFERAS.</t>
  </si>
  <si>
    <t>DEMARCACIÓN DE LINEA SENDERO PEATONAL CONTINUA A= 0.4MT, E= 2.3MM TERMOPLÁSTICA. INCLUYE SUMINISTRO Y APLICACIÓN CON EQUIPO. INCLUYE MICROESFERAS.</t>
  </si>
  <si>
    <t>DEMARCACIÓN LINEA DE CANALIZACIÓN A= 0.2MT, E= 2.3MM TERMOPLÁSTICA. INCLUYE SUMINISTRO Y APLICACIÓN CON EQUIPO. INCLUYE MICROESFERAS.</t>
  </si>
  <si>
    <t>DEMARCACIÓN ZONA ANTIBLOQUEO A= 0.4MT, E= 2.3MM TERMOPLÁSTICA. INCLUYE SUMINISTRO Y APLICACIÓN CON EQUIPO. INCLUYE MICROESFERAS.</t>
  </si>
  <si>
    <t>DEMARCACIÓN LINEA DE PARE A= 0.6MT, E= 2.3MM TERMOPLÁSTICA. INCLUYE SUMINISTRO Y APLICACIÓN CON EQUIPO. INCLUYE MICROESFERAS.</t>
  </si>
  <si>
    <t>REDUCCIÓN CONCENTRICA HD EL 4" X 3". SUMINISTRO E INSTALACIÓN.</t>
  </si>
  <si>
    <t>REDUCCIÓN CONCENTRICA HD EL 8" X 6". SUMINISTRO E INSTALACIÓN.</t>
  </si>
  <si>
    <t>REDUCCIÓN HD 6" X 4" J.H. SUMINISTRO E INSTALACIÓN.</t>
  </si>
  <si>
    <t>REDUCCIÓN HD 4" X 2" J.H. SUMINISTRO E INSTALACIÓN.</t>
  </si>
  <si>
    <t>RELOCALIZACIÓN DE MEDIDOR DE ACUEDUCTO D= 3/4" (INCLUYE: 1MT TUBERÍA GALVANIZADA D= 3/4", SOLDADURA, CINTA DE TEFLON, REPOSICIÓN DE CAJILLA EN POLIPROPILENO DE ALTA RESISTENCIA CON TAPA. NO INCLUYE MEDIDOR).</t>
  </si>
  <si>
    <t>RELOCALIZACIÓN DE MEDIDOR DE ACUEDUCTO D= 1" (INCLUYE: 1MT TUBERÍA GALVANIZADA D= 1", SOLDADURA, CINTA DE TEFLON, REPOSICIÓN DE CAJILLA EN POLIPROPILENO DE ALTA RESISTENCIA CON TAPA. NO INCLUYE MEDIDOR).</t>
  </si>
  <si>
    <t>CONEXIONES KIT SILLA YEE 200 X 160 PVC. SUMINISTRO E INSTALACIÓN.</t>
  </si>
  <si>
    <t>CONEXIONES KIT SILLA YEE 315 X 160 PVC. SUMINISTRO E INSTALACIÓN.</t>
  </si>
  <si>
    <t>EUCALIPTO POMARROSO H= 1.5M (INCLUYE SIEMBRA, CAJA, TIERRA NEGRA, ABONO Y TUTOR. INCLUYE TRANSPORTE Y DISPOSICIÓN FINAL DE ESCOMBROS EN SITIO AUTORIZADO (DISTANCIA DE TRANSPORTE 28 KM). SUMINISTRO Y PLANTACION.</t>
  </si>
  <si>
    <t>PASTO KYKUYO CORTADO A MÁQUINA (INCLUYE SUMINISTRO Y RIEGO DE TIERRA FÉRTIL DE 10CM DE ESPESOR E INSTALACIÓN Y SIEMBRA DE PASTO Y SALADO Y NIVELACIÓN. SUMINISTRO Y PLANTACION.</t>
  </si>
  <si>
    <t>NOGAL H= 1.5M (INCLUYE SIEMBRA, CAJA, TIERRA NEGRA, ABONO Y TUTOR. INCLUYE TRANSPORTE Y DISPOSICIÓN FINAL DE ESCOMBROS EN SITIO AUTORIZADO (DISTANCIA DE TRANSPORTE 28 KM). SUMINISTRO Y PLANTACION.</t>
  </si>
  <si>
    <t>ROBLE H= 1.5M (INCLUYE SIEMBRA, CAJA, TIERRA NEGRA, ABONO Y TUTOR. INCLUYE TRANSPORTE Y DISPOSICIÓN FINAL DE ESCOMBROS EN SITIO AUTORIZADO (DISTANCIA DE TRANSPORTE 28 KM). SUMINISTRO Y PLANTACION.</t>
  </si>
  <si>
    <t>CAUCHO SABANERO H= 1.5M (INCLUYE SIEMBRA, CAJA, TIERRA NEGRA, ABONO Y TUTOR. INCLUYE TRANSPORTE Y DISPOSICIÓN FINAL DE ESCOMBROS EN SITIO AUTORIZADO (DISTANCIA DE TRANSPORTE 28 KM). SUMINISTRO Y PLANTACION.</t>
  </si>
  <si>
    <t>MAGNÓLIO H= 1.5M (INCLUYE SIEMBRA, CAJA, TIERRA NEGRA, ABONO Y TUTOR. INCLUYE TRANSPORTE Y DISPOSICIÓN FINAL DE ESCOMBROS EN SITIO AUTORIZADO (DISTANCIA DE TRANSPORTE 28 KM). SUMINISTRO Y PLANTACION.</t>
  </si>
  <si>
    <t>YARUMO H= 1.5M (INCLUYE SIEMBRA, CAJA, TIERRA NEGRA, ABONO Y TUTOR. INCLUYE TRANSPORTE Y DISPOSICIÓN FINAL DE ESCOMBROS EN SITIO AUTORIZADO (DISTANCIA DE TRANSPORTE 28 KM). SUMINISTRO Y PLANTACION.</t>
  </si>
  <si>
    <t>NIVELACIÓN DE CAJA CS 274 EN ANDEN H= 0.40M (INCLUYE CONCRETO 2500 PSI HECHO EN OBRA, LADRILLO TOLETE RECOCIDO 24X12X6. MORTERO 1:5 HECHO EN OBRA. INCLUYE REPOSICIÓN DE MARCO Y TAPA PREFABRICADA).</t>
  </si>
  <si>
    <t>NIVELACIÓN DE CAJA CS 275 EN ANDEN H= 0.40M (INCLUYE CONCRETO 2500 PSI HECHO EN OBRA, LADRILLO TOLETE RECOCIDO 24X12X6. MORTERO 1:5 HECHO EN OBRA. INCLUYE REPOSICIÓN DE MARCO Y TAPA PREFABRICADA).</t>
  </si>
  <si>
    <t>CUADRILLA (TUBERO + 3 AYUDANTES).</t>
  </si>
  <si>
    <t>REDUCCION HD 4"X2" J.H. (SUMINISTRO E INSTALACIÓN).</t>
  </si>
  <si>
    <t>REDUCCION HD 4"X 3" J.H. (SUMINISTRO E INSTALACIÓN).</t>
  </si>
  <si>
    <t>REDUCCION HD 8"X 6" J.H. (SUMINISTRO E INSTALACIÓN).</t>
  </si>
  <si>
    <t>KIT DE NIVELACIÓN PARA HIDRANTE TRÁFICO DE DIÁMETRO DE 4", LONGITUD 400MM. SUMINISTRO E INSTALACIÓN (INCLUYE TRANSPORTE Y TODOS LOS ELEMENTOS NECESARIOS PARA SU INSTALACIÓN).</t>
  </si>
  <si>
    <t>RAMPA TIPO A (B5) (BASE EN MORTERO 2000 PSI, DESARROLLO DE 1.40M).</t>
  </si>
  <si>
    <t>PISO EN CONCRETO COLOR OCRE 4000 PSI ESTAMPADO TIPO ESPINA DE PESCADO E=0.12M (INCLUYE SUMINISTRO Y COLOCACIÓN DE CONCRETO, MOLDE DESMOLDANTE, COLOR ENDURECEDOR DE CUARZO, SELLANTE. INCLUYE CORTE Y SELLADO DE JUNTAS..</t>
  </si>
  <si>
    <t>GEODREN VIAL DE 100MM X 1.0M. SUMINISTRO E INSTALACIÓN. (INCLUYE EXCAVACIÓN MANUAL E= 30CM Y RELLENO EN MATERIAL SELECCIONADO PROVENIENTE DE EXCAVACIÓN..</t>
  </si>
  <si>
    <t>RAMPA VEHICULAR FUNDIDA EN EL SITIO EN CONCRETO PREMEZCLADO DE 3000 PSI (GRAVA COMUN) SUM, CONSTR. E INSTALACIÓN. INCLUYE ACABADO EN ADOQUIN DE ARCILLA TIPO TRÁFICO PESADO O SIMILAR, BASE DE 4CM EN MORTERO DE 2000 PSI.</t>
  </si>
  <si>
    <t>CONCRETO GRAVA COMUN DE 3000 PSI (210 KG/CM2) PARA RAMPAS DE EMPALME E= 0.20M PROMEDIO, SUMINISTRO Y COLOCACIÓN (INCLUYE EQUIPOS, SUMINISTRO E INSTALACIÓN DE FORMALETA, CURADO DE CONCRETO, MANO DE OBRA).</t>
  </si>
  <si>
    <t>SARDINEL CHAFLANADO DE H-MAX 0.50M Y A- PROM 0.15M PARA SEPARADORES. SUM. Y CONST. FUNDIDO EN SITIO EN CONCRETO PREMEZCLADO DE 3000 PSI (GRAVA COMUN) INCLUYE FORMALETA METÁLICA PARA SARDINEL. NO INCLUYE REFUERZO.</t>
  </si>
  <si>
    <t>NIVELACIÓN DE CAJA ETB T-14 H= 0.30M INCLUYE PLACA SUPERIOR EN CONCRETO DE 3000 PSI HECHO EN OBRA 1:2:2, ACERO DE REFUERZO, BLOQUE PARA CÁMARA TELEFÓNICA.</t>
  </si>
  <si>
    <t>NIVELACIÓN DE CAJA ETB T-13 H= 0.30M (INCLUYE CONCRETO, ACERO DE REFUERZO, BLOQUE PARA CÁMARA TELEFÓNICA, MORTERO, ARO Y TAPA ETB).</t>
  </si>
  <si>
    <t>NIVELACIÓN DE CAJA DOBLE DE PASO ETB H= 0.30M (INCLUYE REPOSICIÓN DE MARCO Y TAPA Y BORDILLO PERIMETRAL EN CONCRETO DE 3000 PSI HECHO EN OBRA 1:2:2 CON ARENA DE RIO Y TRITURADO DE 3/4", ACERO DE REFUERZO DE 3/8" Y 1/2".</t>
  </si>
  <si>
    <t>SARDINEL CURVO FUNDIDO EN SITIO EN CONCRETO PREMEZCLADO DE 3000 PSI (GRAVA COMUN) E= 0.20M H= 0.35M SUMINISTRO Y CONSTRUCCIÓN (INCLUYE FORMALETA METÁLICA, ACERO DE REFUERZO Y ALAMBRE NEGRO.</t>
  </si>
  <si>
    <t>JUNTA DE DILATACIÓN ELASTOMÉRICA 250 TAMAÑO 64 X 70 MM (INCLUYE SUMINISTRO E INSTALACIÓN Y TODOS LOS COSTOS DE SUMINISTRO E INSTALACIÓN DE MATERIAL PARA ANCLAJE..</t>
  </si>
  <si>
    <t>ADOQUIN EN CONCRETO 200X100X60MM A25 (SUMINISTRO E INSTALACIÓN. INCLUYE BASE 4CM MORTERO 2000 PSI Y ARENA DE SELLO).</t>
  </si>
  <si>
    <t>CANECA DE ACERO INOXIDABLE M121 TIPO BARCELONA (SUMINISTRO E INSTALACIÓN. INCLUYE CONCRETO PARA ANCLAJE DE 3000 PSI PREMEZCLADO GRAVA COMÚN.</t>
  </si>
  <si>
    <t>CUADRILLA (3 AYUDANTES).</t>
  </si>
  <si>
    <t>FRESADO ESTABILIZADO AL 5% CON EMULSIÓN CRL-1 (INCLUYE TRANSPORTE DE MATERIAL FRESADO AL FRENTE DE OBRA DE 40 KM, SUMINISTRO DE EMULSIÓN, INSTALACIÓN MECANICA DE MATERIAL ESTABILIZADO).</t>
  </si>
  <si>
    <t>FRESADO ESTABILIZADO AL 5% CON EMULSIÓN CRL-1 (INCLUYE TRANSPORTE DE MATERIAL FRESADO AL FRENTE DE OBRA DE 10 KM, SUMINISTRO DE EMULSIÓN, INSTALACIÓN MECANICO DE MATERIAL ESTABILIZADO).</t>
  </si>
  <si>
    <t>GESTIÓN SOCIAL</t>
  </si>
  <si>
    <t>ALQUILER KIT DE EMERGENCIAS (INCLUYE EXTINTOR DE 5 LBS, CAMILLA EN MADERA PRIMEROS AUXILIOS, INMOVILIZADOR CABEZA, CONO DE H= 1.0M Y BOTIQUÍN.</t>
  </si>
  <si>
    <t>AVISO PUNTO CREA 1.50M X 0.90M (MATERIAL DE IMPRESIÓN VINILO PARA EXTERIORES. INCLUYE SUMINISTRO E INSTALACIÓN).</t>
  </si>
  <si>
    <t>GESTIÓN AMBIENTAL</t>
  </si>
  <si>
    <t>ALQUILER CARPA VESTIER 2.0M X 2.0M CON ESTRUCTURA, TECHO Y LATERALES EN LONA.</t>
  </si>
  <si>
    <t>ALQUILER DE CERRAMIENTO TIPO 2: CONSTA DE POSTES ROLLIZOS DE 1.90MT DE ALTURA LIBRE CON BASE EN CONCRETO 1500 PSI DE 30CM X 30CM, DOBLE CINTA PELIGRO CAL. 4, TELA PARA CERRAMIENTO.(INCL INSTALACION, MANTENIMIENTO Y DESINSTALACIÓN).</t>
  </si>
  <si>
    <t>CONTENEDOR DE RAÍCES TIPO B21 (TIPO B) (1.40M X 1.40M X 1.40M)INCLUYE MUROS EN CONCRETO GRAVA COMÚN 3000 PSI (210 KG/CM2), SUMINISTRO CONSTRUCCIÓN Y FILTRO EN GRAVILLA 1/2", FORMALETA Y REFUERZO. NO INCLUYE TIERRA NEGRA.</t>
  </si>
  <si>
    <t>SEMÁFORO VEHICULAR DE POLICARBONATO (3X200), LENTES DE POLICARBONATO DE 8", TRES LUCES, SISTEMA DE ILUMINACIÓN A LEDS. SUMINISTRO E INSTALACIÓN.</t>
  </si>
  <si>
    <t>SEMÁFORO PEATONAL DE POLICARBONATO (2X200), LENTES DE POLICARBONATO DE 8", DOS LUCES, SISTEMA DE ILUMINACIÓN A LEDS. SUMINISTRO E INSTALACIÓN.</t>
  </si>
  <si>
    <t>POSTE TIPO MASTIL T1 (3.60M) EN TUBO SCH 40 GALVANIZADO Y PINTADO. SUMINISTRO E INSTALACIÓN.</t>
  </si>
  <si>
    <t>POSTE TIPO MENSULA T2 (5.50M) EN TUBO SCH 40 GALVANIZADO Y PINTADO. SUMINISTRO E INSTALACIÓN.</t>
  </si>
  <si>
    <t>FLECHA DIRECCIONAL "DE FRENTE A LA IZQUIERDA" (E=2.3MM,TERMOPLÁSTICA. INC. SUMIN. Y APLIC. CON EQUIPO. INC. MICROESFERAS).</t>
  </si>
  <si>
    <t>DEMARCACIÓN LINEA DE CRUCE DE BICICLETA A= 0.4MT, E= 2.3MM TERMOPLÁSTICA. INCLUYE SUMINISTRO Y APLICACIÓN CON EQUIPO. INCLUYE MICROESFERAS..</t>
  </si>
  <si>
    <t>DEMARCACIÓN LINEAL CARRIL CICLORRUTA A= 0.1MT, L= 1.20MT E= 2.3MM EN PINTURA TERMOPLÁSTICA. INCLUYE SUMINISTRO Y APLICACIÓN CON EQUIPO. INCLUYE MICROESFERAS..</t>
  </si>
  <si>
    <t>DEMARCACIÓN LINEAL BORDE CICLORRUTA A= 0.1MT, E= 2.3MM EN PINTURA TERMOPLÁSTICA. INCLUYE SUMINISTRO Y APLICACIÓN CON EQUIPO. INCLUYE MICROESFERAS..</t>
  </si>
  <si>
    <t>DEMARCACIÓN LINEAL PARADA CICLORRUTA A= 0.1MT, E= 2.3MM EN PINTURA TERMOPLÁSTICA. INCLUYE SUMINISTRO Y APLICACIÓN CON EQUIPO. INCLUYE MICROESFERAS..</t>
  </si>
  <si>
    <t>GEOMEMBRANAS</t>
  </si>
  <si>
    <t>NEOPRENO REFORZADO 0.40 X 0.90 X 1" DOBLE REFUERZO SUMINISTRO E INSTALACIÓN (INCLUYE LIMPIEZA DE LA SUPERFICIE CON CHORRO DE AIRE A PRESIÓN, HERRAMIENTA MENOR Y COMPRESOR).</t>
  </si>
  <si>
    <t>EMPATE EN LÍNEA DE TUBERÍA DE ACERO (HA) A TUBERÍA PVC 8". SUMINISTRO E INSTALACIÓN. (INCLUYE ACOPLE UNIVERSAL D= 8" R1, UNIÓN DE REPARACIÓN D=8" Y 1MT DE TUBERÍA PVC D= 8" RDE 21).</t>
  </si>
  <si>
    <t>EMPATE EN LÍNEA DE TUBERÍA DE ACERO (HA) A TUBERÍA PVC 4". SUMINISTRO E INSTALACIÓN. (INCLUYE ACOPLE UNIVERSAL D= 4", UNIÓN DE REPARACIÓN D=4" Y 1MT DE TUBERÍA PVC D= 4" RDE 21).</t>
  </si>
  <si>
    <t>EMPATE EN LÍNEA DE TUBERÍA DE ACERO (HA) A TUBERÍA PVC 3". SUMINISTRO E INSTALACIÓN. (INCLUYE ACOPLE UNIVERSAL D= 3", UNIÓN DE REPARACIÓN D=3" Y 1MT DE TUBERÍA PVC D= 3" RDE 21).</t>
  </si>
  <si>
    <t>EMPATE EN LÍNEA DE TUBERÍA DE ACERO (HA) A ASBESTO CEMENTO (AC) 8".SUMINISTRO E INSTALACIÓN. (INCLUYE DOS ACOPLES UNIVERSAL D= 8" R1 Y 1MT DE TUBERÍA PVC D= 8" RDE 21).</t>
  </si>
  <si>
    <t>EMPATES EN LÍNEA DE TUBERÍA EN PVC A HD 12". SUMINISTRO E INSTALACIÓN. (INCLUYE ADAPTADOR BRIDA 12" R2, UNIÓN DE REPARACIÓN 12" Y 1MT DE TUBERÍA PVC D= 12" RDE 21).</t>
  </si>
  <si>
    <t>EMPATE EN LÍNEA DE TUBERÍA EN PVC A HF 4". SUM E INST. (INCL UNIÓN DE REPARACIÓN PVC U.M. D=4", ADAPTADOR MACHO PVC US D=4", UNIÓN GIBAULT HD CL. 25 D= 4" Y 1MT DE TUBERÍA PVC D= 4" RDE 21).</t>
  </si>
  <si>
    <t>EMPATE EN LÍNEA DE TUBERÍA EN PVC A HG 4". SUM E INST. (INCL UNIÓN DE REPARACIÓN PVC U.M. D=4", ADAPTADOR MACHO PVC US D=4", UNIÓN GIBAULT HD CL. 25 D= 4" Y 1MT DE TUBERÍA PVC D= 4" RDE 21).</t>
  </si>
  <si>
    <t>CONSTRUCCIÓN DE CAJA PARA VALVULA D= 3", D= 4", D= 6" Y D= 8" (NORMA EAAB NS-027) DE 0.4M X0.5M H=2.0M (INCLUYE MARCO Y TAPA).</t>
  </si>
  <si>
    <t>CONSTRUCCIÓN DE CAJA PARA VALVULA D= 10", D= 12" DE 0.5M X0.6M H=2.0M (INCLUYE TAPA VÁLVULA DE SEGURIDAD).</t>
  </si>
  <si>
    <t>2 DUCTOS D=3" Y 9 DUCTOS D=6" PVC A TDP. SUMINISTRO E INSTALACIÓN. (NO INCLUYE RELLENOS).</t>
  </si>
  <si>
    <t>FORMALETAS</t>
  </si>
  <si>
    <t>ACOMETIDA DOMICILIARIA DE 1/2". SUMINISTRO E INSTALACIÓN. (INCLUYE TUBERIA PF D=1/2", REGISTROS Y ACCESORIOS, LOG. PROM. = 6.50M).</t>
  </si>
  <si>
    <t>RELOCALIZACIÓN DE MEDIDOR DE ACUEDUCTO D= 1/2" (INCLUYE 1.0M TUBERÍA GALVANIZADA D= 1/2", SOLDADURA, CINTA DE TEFLON, Y REPOSICIÓN DE CAJILLA EN POLIPROPILENO DE ALTA RESISTENCIA CON TAPA, NO INCLUYE MEDIDOR.).</t>
  </si>
  <si>
    <t>CONCRETO GRAVA COMÚN 4000 PSI (280 KG/CM2) PARA PLACAS DE ACCESO. SUMINISTRO Y COLOCACIÓN. (INCLUYE EQUIPOS, SUMINISTRO E INSTALACIÓN DE FORMALETA, CURADO DEL CONCRETO, MANO DE OBRA).</t>
  </si>
  <si>
    <t>CONCRETO GRAVA COMÚN 4000 PSI (280 KG/CM2) PARA CÁMARAS ESPECIALES DE INTERCONEXIÓN DE ALCANTARILLADO (PREMEZCLADO, INCLUYE SUMINISTRO, FORMALETA Y COLOCACIÓN. NO INCLUYE REFUERZO NI CURADO).</t>
  </si>
  <si>
    <t>PEDESTAL PARA EQUIPO DE CONTROL EN CONCRETO DE 3000 PSI (1.0M X 1.0M X 1.0M).</t>
  </si>
  <si>
    <t>RAMPA TIPO B (B12) LONGITUD=3.00M, DESARROLLO=0.40MT (INCLUYE MATERIAL DE BASE MORTERO 2000 PSI)</t>
  </si>
  <si>
    <t>RAMPA TIPO B (B12) LONGITUD=3.00M, DESARROLLO=0.40MT (INCLUYE MATERIAL DE BASE MORTERO 1:5 HECHO EN OBRA)</t>
  </si>
  <si>
    <t>RAMPA TIPO B (B12) LONGITUD=3.00M, DESARROLLO=0.40MT (NO INCLUYE MATERIAL DE BASE)</t>
  </si>
  <si>
    <t>SUBBASE GRANULAR CLASE A (SBG_A) ESTABILIZADA CON CEMENTO AL 4% (SUMINISTRO, EXTENDIDO, NIVELACIÓN, HUMEDECIMIENTO Y COMPACTACIÓN CON VIBROCOMPACTADOR)</t>
  </si>
  <si>
    <t>SUBBASE GRANULAR CLASE A (SBG_A) ESTABILIZADA CON CEMENTO AL 4% (SUMINISTRO, EXTENDIDO, NIVELACIÓN, HUMEDECIMIENTO Y COMPACTACIÓN CON VIBROCOMPACTADOR) DISTANCIA DE TRANSPORTE 28 KM</t>
  </si>
  <si>
    <t>CODO HD 22,5° EXTREMO LISO PARA PVC D=8" (SUMINISTRO E INSTALACIÓN)</t>
  </si>
  <si>
    <t>ELIMINACIÓN DE SETO (H&gt; 2M) INCLUYE DESENRAIZAMIENTO, TRANSPORTE Y DISPOSICIÓN FINAL DE ESCOMBROS EN SITIO AUTORIZADO (DISTANCIA DE TRANSPORTE 28 KM)</t>
  </si>
  <si>
    <t>1 DUCTO D= 3" PVC-TDP CON 2 CABLES. SUMINISTRO E INSTALACIÓN. INCL. EXCAV. EXTENDIDO, HUMEDECIMIENTO Y COMPACTACIÓN DE RELLENOS PARA REDES EN ARENA DE PEÑA Y EN MATERIAL SELECC. PROVENIENTE DE LA EXCAVACIÓN.</t>
  </si>
  <si>
    <t>VIAS FERREAS</t>
  </si>
  <si>
    <t>CUADRILLA (OFICIAL + 10 AYUDANTES).</t>
  </si>
  <si>
    <t>CAJA DE INSPECCION 0.80X0.8M. SUMINISTRO Y CONSTRUCCION. (H=0.6M. INCLUYE MARCO Y TAPA, NO INCLUYE BASE Y CAÑUELA).</t>
  </si>
  <si>
    <t>FUCCIA H=1.3MT (INCLUYE TIERRA, ABONO, TUTOR, TRANSPORTE Y DISPOSICIÓN FINAL DE ESCOMBROS A 28 KM). SUMINISTRO Y PLANTACION.</t>
  </si>
  <si>
    <t>DURAZNILLO H=1.5MT (INCLUYE TIERRA, ABONO, TUTOR, TRANSPORTE Y DISPOSICIÓN FINAL DE ESCOMBROS A 28 KM). SUMINISTRO Y PLANTACION.</t>
  </si>
  <si>
    <t>GUAYACAN H=1.5MT (INCLUYE TIERRA, ABONO, TUTOR, TRANSPORTE Y DISPOSICIÓN FINAL DE ESCOMBROS A 28 KM). SUMINISTRO Y PLANTACION.</t>
  </si>
  <si>
    <t>ARRAYAN H=1.3MT (INCLUYE TIERRA, ABONO, TUTOR, TRANSPORTE Y DISPOSICIÓN FINAL DE ESCOMBROS A 28 KM). SUMINISTRO Y PLANTACION.</t>
  </si>
  <si>
    <t>CARBONERO H=1.5MT (INCLUYE TIERRA, ABONO, TUTOR, TRANSPORTE Y DISPOSICIÓN FINAL DE ESCOMBROS A 28 KM). SUMINISTRO Y PLANTACION.</t>
  </si>
  <si>
    <t>CUBRESUELOS BALSAMINA (INCLUYE 20 UNIDADES POR M2 Y TRANSPORTE Y DISPOSICIÓN FINAL DE ESCOMBROS A 28 KM). SUMINISTRO Y PLANTACION.</t>
  </si>
  <si>
    <t>FALSO PIMIENTO H=1.3M (INCLUYE SIEMBRA, TIERRA, ABONO Y TUTOR) INCLUYE TRANSPORTE Y DISPOSICIÓN FINAL DE ESCOMBROS EN SITIO AUTORIZADO A 28 KM). SUMINISTRO Y PLANTACION.</t>
  </si>
  <si>
    <t>CUBRESUELOS SUELDA (INCLUYE 20 UNIDADES POR M2 Y TRANSPORTE Y DISPOSICIÓN FINAL DE ESCOMBROS EN SITIO AUTORIZADO (DISTANCIA DE TRANSPORTE 28 KM)). SUMINISTRO Y PLANTACION.</t>
  </si>
  <si>
    <t>ADOQUIN EN CONCRETO COLOR OCRE A25 (20X10X6cm) (Suministro e instalación. Incluye base 4cm mortero 2000 PSI y arena de sello)</t>
  </si>
  <si>
    <t>ADOQUIN ECOLOGICO EN CONCRETO DE 40 X 40 X 8CM. SUMINISTRO E INSTALACION. (INCLUYE SUMINISTRO, EXTENDIDO, NIVELACIÓN Y COMPACTACIÓN DE RECEBO E=0,15M, 0,02M DE TIERRA, GRAMA Y MANO DE OBRA)</t>
  </si>
  <si>
    <t>REDUCTOR DE VELOCIDAD BAJO EN CONCRETO PREMEZCLADO 4000 PSI GRAVA COMÚN. SUMINISTRO E INSTALACION. (INCLUYE FORMALETA, REFUERZO, CURADO Y PINTURA.</t>
  </si>
  <si>
    <t>PILOTE PREEXCAVADOS EN CONCRETO TREMIE DE 3000PSI (210 KG/CM2) ACELERADO A 2 DIAS (INC. ACELERANTE, ALQUILER DE EQUIPO DE PERFORACION CON OPERARIO, MANO DE OBRA, TRANSPORTE Y DISPOSICION FINAL DE ESCOMBROS AUTORIZADOA 21KM.</t>
  </si>
  <si>
    <t>ESTRIBOS CONCRETO GRAVA COMUN 3000PSI (210KG/CM2) ACELERADO A 2 DIAS (INCLUYE ACELERANTE, FORMALETA, CURADO DE CONCRETO Y MANO DE OBRA).</t>
  </si>
  <si>
    <t>IZAJE Y MONTAJE DE VIGA EN CONCRETO L=30MT APROX INCLUYE DOS GRUAS TELESCOPICAS 50TON PERSONAL PARA IZAJE Y MONTAJE</t>
  </si>
  <si>
    <t>DESCABECE DE PILOTES (INCLUYE TRANSPORTE Y DISPOSICIÓN FINAL DE ESCOMBROS EN SITIO AUTORIZADO A 21 KM.</t>
  </si>
  <si>
    <t>ESQUINA DEPRIMIDA ANCHO DE ANDEN =4.50M RAMPA L=1.7M. SUMINISTRO Y CONSTRUCCION.(INCLUYE RELLENO DE 1.70M PENDIENTE 10% H ANDEN=0.20M(INCLUYE RELLENO, LOSETA PREFABRICADA,BASE ARENA NIVELACION Y SELLO, LOSA EN CONCRETO).</t>
  </si>
  <si>
    <t>OBRAS DE ARTE Y EDIFICACIONES</t>
  </si>
  <si>
    <t>ACABADOS</t>
  </si>
  <si>
    <t>FILOS (INCLUYE SUMINISTRO Y COLOCACIÓN DE MORTERO 1:4 IMPERMEABILIZADO HECHO EN OBRA)</t>
  </si>
  <si>
    <t>PINTURA</t>
  </si>
  <si>
    <t>PINTURA BASE AGUA SOBRE MUROS 3 MANOS (INCLUYE SUMINISTRO Y COLOCACIÓN DE PINTURA BASE EN AGUA PARA EXTERIORES)</t>
  </si>
  <si>
    <t>ENCHAPE EN GRANITO PARA INTERIORES 33 X 33 CM2 (INCLUYE SUMINISTRO Y COLOCACIÓN DE 3CM DE ADHESIVO PREMEZCLADO, LECHADA DE CEMENTO Y BOQUILLA)</t>
  </si>
  <si>
    <t>ZOCALO MEDIA CAÑA EN GRANITO PARA INTERIORES H=7.2CM (INCLUYE SUMINISTRO Y COLOCACIÓN DE MATERIAL DE PEGA)</t>
  </si>
  <si>
    <t>ENCHAPE EN PORCELANATO BEIGE 60 X 60CM2 (INCLUYE SUMINISTRO Y COLOCACIÓN DE 3CM DE ADHESIVO PREMEZCLADO, LECHADA DE CEMENTO, BOQUILLA)</t>
  </si>
  <si>
    <t>GUARDA ESCOBA EN PORCELANATO H=10CM (INCLUYE SUMINISTRO Y COLOCACIÓN DE 3CM DE ADHESIVO PREMEZCLADO, LECHADA DE CEMENTO Y BOQUILLA)</t>
  </si>
  <si>
    <t>FLANCHE LATERAL, REMATE DE CUBIERTA EN LAMINA GALVANIZADA CAL. 16 Y PINTADA. DESARROLLO 0.30M. SUMINISTRO E INSTALACIÓN. (NO INCLUYE ANDAMIO)</t>
  </si>
  <si>
    <t>REMATE DE CUBIERTA Y CORTAGOTERA EN LAMINA GALVANIZADA CAL. 16 Y PINTADA. DESARROLLO 0.15M (NO INCLUYE ANDAMIO). SUMINISTRO E INSTALACION.</t>
  </si>
  <si>
    <t>JUEGO DE INCRUSTACIONES COMPLETO (INCLUYE JABONERA, PORTAROLLO Y TOALLERO). SUMINISTRO E INSTALACION.</t>
  </si>
  <si>
    <t>LAVAPLATOS EN ACERO INOXIDABLE DE SOBREPONER CON ALETA CR DE 1.0 X 0.50 MTS. SUMINISTRO E INSTALACION.</t>
  </si>
  <si>
    <t>CONCRETO 2000PSI PARA MUERTOS (PREMEZCLADO. INCLUYE SUMINISTRO FORMALETEO Y COLOCACIÓN. NO INCLUYE REFUERZO, CURADO)</t>
  </si>
  <si>
    <t>CONCRETO 4000 PSI PARA PLACAS Y VIGAS AEREAS (PREMEZCLADO. INCLUYE SUMINISTRO, FORMALETEO Y COLOCACIÓN. NO INCLUYE REFUERZO, CURADO, ANDAMIO, CERCHAS, PARALES)</t>
  </si>
  <si>
    <t>TUBERIA PVC SANITARIA D=2" (INCLUYE SUMINISTRO E INSTALACIÓN)</t>
  </si>
  <si>
    <t>TAPON DE PRUEBA PVC SANITARIA D=2" (INCLUYE SUMINISTRO E INSTALACIÓN)</t>
  </si>
  <si>
    <t>TAPON DE PRUEBA PVC SANITARIA D=4" (INCLUYE SUMINISTRO E INSTALACIÓN)</t>
  </si>
  <si>
    <t>CODO 45° PVC SANITARIA D=4" (INCLUYE SUMINISTRO E INSTALACIÓN).</t>
  </si>
  <si>
    <t>CODO 45°CXE PVC SANITARIA D=2" (INCLUYE SUMINISTRO E INSTALACIÓN).</t>
  </si>
  <si>
    <t>CODO 90° CXE PVC SANITARIA D=4" (INCLUYE SUMINISTRO E INSTALACIÓN).</t>
  </si>
  <si>
    <t>YEE PVC SANITARIA D=2" (INCLUYE SUMINISTRO E INSTALACIÓN).</t>
  </si>
  <si>
    <t>YEE PVC SANITARIA D=4" (INCLUYE SUMINISTRO E INSTALACIÓN).</t>
  </si>
  <si>
    <t>YEE DOBLE PVC SANITARIA D=4" (INCLUYE SUMINISTRO E INSTALACIÓN).</t>
  </si>
  <si>
    <t>PUNTO SANITARIO 4" PARA FLUXOMETRO ( INCLUYE SUMINISTRO E INSTALACIÓN. INCLUYE CODO 45°, TUBERIA PVC SANITARIA, UNION, SOLDADURA Y CINTA TEFLON).</t>
  </si>
  <si>
    <t>TUBERIA PVC E.L. D= 1 1/4" 200 PSI (INCLUYE SUMINISTRO E INSTALACIÓN, SOLDADURA).</t>
  </si>
  <si>
    <t>TUBERIA PVC E.L. D= 1 RDE 13.5 - 315 PSI (INCLUYE SUMINISTRO E INSTALACIÓN, SOLDADURA).</t>
  </si>
  <si>
    <t>TEE PVC E.L. D= 1 1/2" (INCLUYE SUMINISTRO E INSTALACIÓN, SOLDADURA).</t>
  </si>
  <si>
    <t>TEE PVC E.L. D= 1 1/4" (INCLUYE SUMINISTRO E INSTALACIÓN, SOLDADURA).</t>
  </si>
  <si>
    <t>TEE PVC E.L. D= 1" (INCLUYE SUMINISTRO E INSTALACIÓN, SOLDADURA).</t>
  </si>
  <si>
    <t>CODO 90° PVC E.L. D= 1 1/4" (INCLUYE SUMINISTRO E INSTALACIÓN, SOLDADURA).</t>
  </si>
  <si>
    <t>CODO 90° PVC E.L. D= 1" (INCLUYE SUMINISTRO E INSTALACIÓN, SOLDADURA).</t>
  </si>
  <si>
    <t>CODO 90° PVC E.L. D= 1 1/2" (INCLUYE SUMINISTRO E INSTALACIÓN, SOLDADURA).</t>
  </si>
  <si>
    <t>REDUCCION PVC E.L. D= 1 1/2" A 1 1/4" (INCLUYE SUMINISTRO E INSTALACIÓN, SOLDADURA).</t>
  </si>
  <si>
    <t>REDUCCION PVC E.L. D= 1 1/4" A 1" (INCLUYE SUMINISTRO E INSTALACIÓN, SOLDADURA).</t>
  </si>
  <si>
    <t>REDUCCION PVC E.L. D= 1" A 3/4" (INCLUYE SUMINISTRO E INSTALACIÓN, SOLDADURA).</t>
  </si>
  <si>
    <t>REDUCCION PVC E.L. D=3/4" A 1/2" (INCLUYE SUMINISTRO E INSTALACIÓN, SOLDADURA).</t>
  </si>
  <si>
    <t>REGISTRO BOLA 1/2" TIPO PESADO (INCLUYE SUMINISTRO E INSTALACIÓN, SOLDADURA Y CINTA TEFLON)</t>
  </si>
  <si>
    <t>REGISTRO BOLA 1" TIPO PESADO (INCLUYE SUMINISTRO E INSTALACIÓN, SOLDADURA Y CINTA TEFLÓN)</t>
  </si>
  <si>
    <t>REGISTRO DE BOLA 1 1/4" TIPO PESADO (INCLUYE SUMINISTRO E INSTALACIÓN, SOLDADURA Y CINTA TEFLON)</t>
  </si>
  <si>
    <t>PUNTO HIDRAULICO D=1" PARA SANITARIO FLUXOMETRO (INCLUYE SUMINISTRO E INSTALACIÓN, INCLUYE CODO 45°, TUBERIA PVC E.L., TEE PVC E.L., SOLDADURA Y CINTA TEFLON)</t>
  </si>
  <si>
    <t>PUNTO HIDRAULICO D=1/2" PARA SANITARIO FLUXOMETRO (INCLUYE SUMINISTRO E INSTALACIÓN, INCLUYE CODO 45°, TUBERIA PVC E.L., TEE PVC E.L., SOLDADURA Y CINTA TEFLON)</t>
  </si>
  <si>
    <t>ACOMETIDA TRIFASICA 3X2/0+1X1/0AWG THHN600V CU, SUMINISTRO E INSTALACION, ACOMETIDA PARCIAL ENTRE ARMARIOS DE VAGON NORTE Y SUR PARA ALIMENTACION DE TABLERO DE NORMAL DE VAGON SUR, VA POR TUBERIA EMT 2" POR DEBAJO DEL PISO.</t>
  </si>
  <si>
    <t>SALIDA PARA TOMA MONOFASICA DOBLE (TOMA DE SERVICIO VAGONES) ES LA SALIDA DESDE LA CAJA METALICA MAS CERCANA EN EL PISO DEL VAGON HASTA LA TOMA EN LA COLUMNA INTERIOR DEL VAGON.</t>
  </si>
  <si>
    <t>SALIDA PARA TOTEMS NORTE Y SUR EN TUBERIA EMT DE 1" Y CONDUCTOR 2X10 CU. INCLUYE SUMINISTRO DE SOPORTARIA, ANDAMIO Y PERSONAL PARA TRABAJO EN ALTURA. SUMINISTRO E INSTALACION.</t>
  </si>
  <si>
    <t>BALA CON BOMBILLOS AHORRADORES 2X20 W 120V INSTALADOS EN EL TECHO DE LAS TAQUILLAS. SUMINISTRO E INSTALACION. INCLUYE SUMINISTRO E INSTALACION DE INTERRUPTOR Y APERTURA DE HUECO EN CIELO RASO FALSO PARA FIJACION.</t>
  </si>
  <si>
    <t>LAMPARA FLUORESCENTE 4X54 W, T5, 120V. INSTALADA EN LOS TECHOS DE LOS VAGONES. SUMINISTRO E INSTALACION.</t>
  </si>
  <si>
    <t>DISPENSADOR PARA PAPEL HIGIENICO DE SOBREPONER EN LA PARED PARA ROLLO DE 200M Y 400M EN ACERO INOXIDABLE 304 SATINADO CON LLAVE. SUMINISTRO E INSTALACION.</t>
  </si>
  <si>
    <t>GRIFERIA PARA LAVAMANOS DE MESON TIPO PUSH METALICO CROMADO. SUMINISTRO E INSTALACION.</t>
  </si>
  <si>
    <t>SECADOR ELECTRICO PARA MANOS TIPO MANOS LIBRES, CARCAZA OVALADA METALICA ACERO INOXIDABLE 304 SATINADO CAL. 1.2MM MOTOR SIN ESCOBILLAS, RANGO DE DETECCION DEL SENSOR AJUSTABLE, DE 10 CM A 30 CM. SUMINISTRO E INSTALACION.</t>
  </si>
  <si>
    <t>ESTRUCTURAS EN ACERO</t>
  </si>
  <si>
    <t>PISO EN LAMINA ALFAJOR CAL. 3MM ANCHO 31CM PARA PLATAFORMA DE DESCENSO PASAJEROS VAGONES. INCLUYE ANGULO 1/8" X 1", IMPRIMANTE EPOXICO, PINTURA EPOXICA PARA BARRERAS Y SOLDADURA. SUMINISTRO E INSTALACION.</t>
  </si>
  <si>
    <t>BARANDA METALICA M-82 PREFABRICADA (INCLUYE INSTALACIÓN, DADOS DE CONCRETO 3000 PSI GRAVA COMÚN DE 0.20 X 0.20 MT Y PINTURA). SUMINISTRO E INSTALACION.</t>
  </si>
  <si>
    <t>BAJANTE ALL PVC SANITARIA D=4" (INCLUYE SUMINISTRO E INSTALACIÓN, INCLUYE UNIÓN PROPORCIONAL CADA 6MT, INCLUYE SOPORTE Y DOS TORNILLOS INOXIDABLES PROPORCIONALES CADA 3MT, SOLDADURA Y CITA TEFLON).</t>
  </si>
  <si>
    <t>DEMARCACION LINEA CEDA EL PASO DISCONTINUA DE 0.8MT ESPACIADO 0.4MT E=2.3MM EN PINTURA TERMOPLASTICA, INCLUYE SUMINISTRO Y APLICACION CON EQUIPO, INCLUYE MICROESFERAS.</t>
  </si>
  <si>
    <t>DEMARCACION LINEA CARRIL A=0.12M L=3.0 SEPARACION=5.0M E=2.3MM, EN PINTURA TERMOPLASTICA. INCLUYE SUMINISTRO Y APLICACION CON EQUIPO. INCLUYE MICROESFERAS.</t>
  </si>
  <si>
    <t>OTROS-SEÑALIZACIÓN</t>
  </si>
  <si>
    <t>FRANJA EN ADHESIVO VINILICO ESMERILADO EFECTO STAND BLASTED FROSTED CRYSTAL, SUMINISTRO E INSTALACION, GARANTIA DE 5 AÑOS AL EXTERIOR. SEGUN MANUAL DE IMAGEN DE TRANSMILENIO S.A.</t>
  </si>
  <si>
    <t>FRANJA EN VINILO CON ADHESIVO EN VINILO ALTO 6CM, GARANTIA DE 5 AÑOS AL EXTERIOR SEGUN COLOR. SUMINISTRO E INSTALACION. SEGUN MANUAL DE IMAGEN DE TRANSMILENIO S.A.</t>
  </si>
  <si>
    <t>FRANJA EN VINILO CON ADHESIVO EN VINILO ALTO 3CM, SUMINISTRO E INSTALACION, GARANTIA DE 5 AÑOS AL EXTERIOR SEGUN COLOR. SEGUN MANUAL DE IMAGEN DE TRANSMILENIO S.A.</t>
  </si>
  <si>
    <t>YEE REDUCIDA PVC SANITARIA 4" X 2" (INCLUYE SUMINISTRO E INSTALACIÓN)</t>
  </si>
  <si>
    <t>PUNTO SANITARIO 2" PARA LAVAMANOS, LAVAPLATOS, ORINALES Y POCETAS (INCLUYE SUMINISTRO E INSTALACIÓN, INCLUYE CODO DE 45°, TUBERIA PVC SANITARIA, SIFON, UNIÓN, SOLDADURA Y CINTA TEFLON).</t>
  </si>
  <si>
    <t>ENSAYOS - LABORATORIOS</t>
  </si>
  <si>
    <t>PAVIMENTO ASF RECICLADO EN FRIO CEMENTO 3% (ADICIÓN EMULSIÓN ASFÁLTICA CRL-1 RECICLAJE EXTENDER, NIVELAR, Y COMPACTAR MECANICAMENTE. NO INCLUYE AGREGADOS PETREOS DE ADICIÓN).</t>
  </si>
  <si>
    <t>PAVIMENTO ASF RECICLADO EN FRIO CEMENTO 5% (ADICIÓN EMULSIÓN ASFALTICA CRL-1, RECICLAJE, EXTENDER, NIVELAR Y COMPACTAR MECANICAMENTE. NO INCLUYE AGREGADOS PETREOS DE ADICIÓN).</t>
  </si>
  <si>
    <t>PAVIMENTO ASF RECICLADO EN FRIO EMULSIÓN CRL-1 AL 3% (SUMINISTRO EMULSIÓN ASFÁLTICA CRL-1 RECICLAJE, EXTENDIDA, NIVELACIÓN Y COMPACTACIÓN MECANICA. NO INCLUYE AGREGADOS PETREOS DE ADICIÓN).</t>
  </si>
  <si>
    <t>PAVIMENTO ASF RECICLADO EN FRIO EMULSION CRL-1 AL 5% (SUMINISTRO EMULSIÓN ASFÁLTICA CRL-1, RECICLAJE, EXTENDIDA, NIVELACIÓN Y COMPACTACIÓN MECANICA. NO INCLUYE AGREGADOS PETREOS DE ADICIÓN).</t>
  </si>
  <si>
    <t>ALQUILER DE CERRAMIENTO TIPO 3, CONSTA DE SEÑALIZADORES TUBULARES PLASTICOS SEPARADOS ENTRE SI MAXIMO 3MTS TRIPLE CINTA PELIGRO CAL 4 (INCLUYE INSTALACIÓN, MANTENIMEINTO Y DESINSTALACIÓN).</t>
  </si>
  <si>
    <t>PERSONAL DE BRIGADA Y ASEO (INCLUYE HERRAMIENTA MENOR). SUMINISTRO.</t>
  </si>
  <si>
    <t>PROTECCION A SUMIDEROS (INCLUYE SUMINISTRO Y COLOCACIÓN DE BOLSAS DE LONA Y GEOTEXTIL NT 1600 O SIMILAR).</t>
  </si>
  <si>
    <t>PLAFONADO DE POZOS (INCLUYE SUMINISTRO Y COLOCACIÓN DE PUNTILLA, TABLA BURRA DE 2.90 X0.28X0.025M, CINTA DE SEÑALIZACION CAL 4 ROLLO 500MX0.10M Y SEÑALIZACIÓN TUBULAR COLOMBINA PLÁSTICA).</t>
  </si>
  <si>
    <t>ALQUILER ELEMENTOS DE PROTECCION PERSONAL BASICO CONSTRUCCION VIAS CUADRILLAS 5 PERSONAS (PARA PERSONAL OPERATIVO DE LOS FRENTES DE OBRA).</t>
  </si>
  <si>
    <t>ACOMETIDA DOMICILIARIA DE 3" A 1/2". SUMINISTRO E INSTALACION. (INCLUYE TUBERIA PF, REPOSICIÓN DE CAJILLA EN POLIPROPILENO PARA MEDIDOR, REGISTROS Y ACCESORIOS. LONGITUD PROMEDIO =6.5MT).</t>
  </si>
  <si>
    <t>ACOMETIDA DOMICILIARIA DE 4" A 1/2". SUMINISTRO E INSTALACION. (INCLUYE TUBERIA PF, REPOSICIÓN DE CAJILLA EN POLIPROPILENO PARA MEDIDOR, REGISTROS Y ACCESORIOS, LONGITUD PROMEDIO = 6.5MT).</t>
  </si>
  <si>
    <t>ACOMETIDA DOMICILIARIA DE 6" A 1/2". SUMINISTRO E INSTALACION. (INCLUYE TUBERIA PF REPOSICIÓN DE CAJILLA EN POLIPROPILENO PARA MEDIDOR, REGISTROS Y ACCESORIOS. LONGITUD PROMEDIO=6.5 MT).</t>
  </si>
  <si>
    <t>MURETE CONTENEDOR DE ZONA VERDE H=0.60M A=0.40M. SUMINISTRO Y CONSTRUCCION. (INCLUYE SUMINISTRO Y COLOCACIÓN DE RECEBO COMÚN, GEOMEMBRANA HDPE 30MIL O SIMILAR Y ACERO DE REFUERZO PARA ANCLAJE)</t>
  </si>
  <si>
    <t>ELEMENTO SEGREGADOR DE CICLO RUTA TIPO PIEZA A130 EN CONCRETO DE 3000PSI (FUNDIDO EN SITIO, CONCRETO PREMEZCLADO. INCLUYE SUMINISTRO, FORMALETA Y CONSTRUCCIÓN).</t>
  </si>
  <si>
    <t>PARCHEO EN PAVIMENTO FLEXIBLE PARA ACCIONES DE MOVILIDAD. (INCLUYE CORTE, DEMOLICIÓN, CARGUE, TRANSPORTE Y DISPOSICIÓN FINAL DE ESCOMBROS, IMPRIMACIÓN, SUMINISTRO, EXTENDIDO Y COMPACTACIÓN MECANICA DE MEZCLA ASFÁLTICA) TRABAJO NOCTURNO.</t>
  </si>
  <si>
    <t>FILTRO DE DRENAJE DE 0.6M X 1.0M. SUMINISTRO E INSTALACION. (INCLUYE TUBERIA PERFORADA D=4", GRAVA COMUN 1/2" Y GEOTEXTIL NT 4000 O SIMILAR).</t>
  </si>
  <si>
    <t>SARDINEL FUNDIDO EN SITIO EN CONCRETO PREMEZCLADO DE 3000PSI. SUMINISTRO Y CONSTRUCCION. (GRAVA COMÚN) E=0.20M H=0.35M (INCLUYE FORMALETA METÁLICA, ACERO DE REFUERZO Y ALAMBRE NEGRO).</t>
  </si>
  <si>
    <t>6 DUCTOS D=6" + 2 DUCTOS D=3" PVC TDP. SUMINISTRO E INSTALACION. (NO INCLUYE RELLENOS).</t>
  </si>
  <si>
    <t>7 DUCTOS D=4" PVC TDP. SUMINISTRO E INSTALACION. (NO INCLUYE RELLENOS).</t>
  </si>
  <si>
    <t>3 DUCTOS DE D=3" PVC TDP. SUMINISTRO E INSTALACION. (NO INCLUYE RELLENOS).</t>
  </si>
  <si>
    <t>NEOPRENO REFORZADO A 0.30 X 0.65 X 1" DOBLE REFUERZO, SUMINISTRO E INSTALACION (INCLUYE LIMPIEZA DE LA SUPERFICIE CON CHORRO DE AIRE A PRESION, HERRAMIENTA MENOR Y COMPRESOR).</t>
  </si>
  <si>
    <t>ACOMETIDA DOMICILIARIA DE 1/2" CON COLLAR DE DERIVACION DE 4" X 1/2". SUMINISTRO E INSTALACION. (INCLUYE TUBERIA PF, REGISTROS Y ACCESORIOS, LONGITUD PROMEDIO DE 6.5M, INCLUYE CAJILLA EN POLIPROPILENO PARA MEDIDOR)</t>
  </si>
  <si>
    <t>ACOMETIDA DOMICILIARIA DE 1/2" CON COLLAR DE DERIVACION DE 6" X 1/2". SUMINISTRO E INSTALACION. (INCLUYE TUBERIA PF, REGISTROS Y ACCESORIOS, LONGITUD PROMEDIO 6.5MT. INCLUYE CAJILLA EN POLIPROPILENO PARA MEDIDOR).</t>
  </si>
  <si>
    <t>BOYA PLASTICA DE 20 X 20 X 9CM DE ALTURA. SUMINISTRO E INSTALACION.</t>
  </si>
  <si>
    <t>HITO DE 75CM DE ALTURA Y 8 CM DE DIAMETRO CON REFLECTIVOS DE COLOR AMARILLO. SUMINISTRO E INSTALACION.</t>
  </si>
  <si>
    <t>DEMARCACION PICTOGRAMA CICLORUTA EN PINTURA TERMOPLASTICA (E=2.3MM INCLUYE SUMINISTRO Y APLICACIÓN CON EQUIPO, INCLUYE MICROESFERAS. AREA =2MT2).</t>
  </si>
  <si>
    <t>RETIRO, DEMONTE DE MATERIAL DE JUNTA DE DILATACIÓN EXISTENTE Y DEMOLICIÓN DE CONCRETO ADYACENTE A LA JUNTA, ANCHO VARIABLE DE 80 A 90CM. (INCLUYE CARGUE, TRANSPORTE Y RETIRO DE ESCOMBROS).</t>
  </si>
  <si>
    <t>DEMOLICIÓN DE CONCRETO: ESPESORES 8CM A 15CM. (INCLUYE RETIRO DE MATERIAL, TRANSPORTE Y DISPOSICIÓN FINAL DE ESCOMBROS EN SITIO AUTORIZADO).</t>
  </si>
  <si>
    <t>DEMOLICIÓN DE CONCRETO: ESPESORES 16CM A 25CM. (INCLUYE RETIRO DE MATERIAL, TRANSPORTE Y DISPOSICIÓN FINAL DE ESCOMBROS EN SITIO AUTORIZADO).</t>
  </si>
  <si>
    <t>GROUTING DE ALTA RESISTENCIA SIN RETRACCIÓN PARA RELLENO DE ZONA DE ANCLAJE PARA REEMPLAZO DE JUNTA EXISTENTE H=0.05M. SUMINISTRO Y COLOCACIÓN. (INCLUYE IMPRIMANTE DE ALTA ADHERENCIA Y CURADOR).</t>
  </si>
  <si>
    <t>JUNTA ELASTOMERICA TIPO AWGJ 70 DE 70MM DE RECORRIDO O SIMILAR. SUMINISTRO Y COLOCACIÓN. (INCLUYE PERNOS Y SOLDADURA).</t>
  </si>
  <si>
    <t>JUNTA METÁLICA CON ÁNGULO DE 3"X1/4". SUMINISTRO Y COLOCACIÓN. (PARA UN SOLO COSTADO DE LA JUNTA).</t>
  </si>
  <si>
    <t>LIMPIEZA PROFUNDA DE LA JUNTA PARA ANCHOS VARIABLES DE 5 A 30CM. (RETIRO DEL MATERIAL EN LA CAVIDAD EXISTENTE ENTRE LA SUPERFICIE EXTERNA DE LA VIGA Y EL ESPALDAR DEL ESTRIBO MEDIANTE EL USO DE HIDROLAVADO Y TALADRO LUEGO DEL VACIADO DE ESCOMBROS).</t>
  </si>
  <si>
    <t>SELLANTE BASE EN POLIMERO PARA SELLO DE FISURAS, SUMINISTRO Y COLOCACIÓN, (ANCHO JUNTA APROX. 25MM PROFUNDIDAD APROX. 12MM).</t>
  </si>
  <si>
    <t>SANEADO DE CONCRETO DE RECUBRIMIENTO. INCLUYE ESCARIFICACIÓN DE CONCRETO PROFUNDIDAD ENTRE 2CM Y 7CM, LIMPIEZA Y APLICACIÓN DE RECUBRIMIENTO ANTICORROSIVO PARA EL ACERO DE REFUERZO EXISTENTE Y MORTERO DE REPARACIÓN ESTRUCTURAL. NIVEL DE TRABAJO+3.0M</t>
  </si>
  <si>
    <t>LIMPIEZA MECÁNICA DE ACERO DE REFUERZO CON PULIDORA Y SUMINISTRO Y APLICACIÓN DE INHIBIDOR DE CORROSIÓN. NIVEL DE TRABAJO +3.0M.</t>
  </si>
  <si>
    <t>ESCARIFICACIÓN MECÁNICA ABUZARDADO Y CORTE CON DISCO DIAMANTADO PARA RECALCE DE ELEMENTOS ESTRUCTURALES PROFUNDIDAD VARIABLE ENTRE 5CM Y 20CM. INCLUYE TRANSPORTE DE ESCOMBROS.</t>
  </si>
  <si>
    <t>LAMINA ALFAJOR 6MM CON SOPORTE EN NEOPRENO PARA PERMITIR FLUJO VEHICULAR SOBRE JUNTAS DEMOLIDAS. INCLUYE RETIRO Y POSTERIOR COLOCACIÓN Y TRANSPORTE.</t>
  </si>
  <si>
    <t>PINTURA EPÓXICA A DOS MANOS. SUMINISTRO Y APLICACIÓN.</t>
  </si>
  <si>
    <t>PINTURA ACRÍLICA BASE AGUA A=10CM PARA LINEAS DE DEMARCACIÓN, CON MICROESFERAS, ESPESOR SECO DE 9MILS Y 60% DE SÓLIDOS POR VOLUMEN, EN CALZADA. SUMINISTRO Y APLICACIÓN.</t>
  </si>
  <si>
    <t>PINTURA ACRILÍCA BASE AGUA A=10CM PARA LINEAS DE DEMARCACIÓN, EN CICLORUTA (EN ANDÉN), SIN MICROESFERAS, ESPESOR SECO DE 9MILS Y 60% DE SÓLIDOS POR VOLUMEN. SUMINISTRO Y APLICACIÓN.</t>
  </si>
  <si>
    <t>PINTURA EN PLASTICO EN FRIO METILMETACRILATO DE A=12CM PARA LINEAS DE DEMARCACIÓN, CON MICROESFERAS Y ESPESOR SECO SEGÚN NORMA NTC 4744. SUMINISTRO Y APLICACIÓN.</t>
  </si>
  <si>
    <t>PINTURA EN PLASTICO EN FRIO METILMETACRILATO DE A=15CM PARA LINEAS DE DEMARCACIÓN, CON MICROESFERAS Y ESPESOR SECO SEGÚN NORMA NTC 4744. SUMINISTRO Y APLICACIÓN.</t>
  </si>
  <si>
    <t>PINTURA DE TRÁFICO - IMPRIMANTE NEGRO A=15CM. SUMINISTRO Y APLICACIÓN.</t>
  </si>
  <si>
    <t>PINTURA DE TRÁFICO - IMPRIMANTE NEGRO A=20CM. SUMINISTRO Y APLICACIÓN.</t>
  </si>
  <si>
    <t>BORRADO DE DEMARCACIÓN VIAL POR FRESADO CON MÁQUINA PARA LINEA A=0.12M.</t>
  </si>
  <si>
    <t>BORRADO DE DEMARCACIÓN VIAL POR FRESADO CON MÁQUINA PARA LINEA A=0.15M.</t>
  </si>
  <si>
    <t>BORRADO DE DEMARCACIÓN VIAL POR FRESADO CON MÁQUINA PARA LINEA A=0.20M.</t>
  </si>
  <si>
    <t>TACHA REFLECTIVA BIDIRECCIONAL (INCLUYE SUMINISTRO E INSTALACIÓN).</t>
  </si>
  <si>
    <t>RESALTOS EN CAUCHO ANCLADOS, LONGITUD 1M, ANCHO 30CM, ANCHO 4.5CM. (INCLUYE SUMINISTRO E INSTALACIÓN).</t>
  </si>
  <si>
    <t>EMPATE EN LÍNEA DE TUBERÍA DE ACERO (HA) A TUBERÍA PVC 6". SUMINISTRO E INSTALACIÓN. (INCLUYE ACOPLE UNIVERSAL D= 6" R1, UNIÓN DE REPARACIÓN D=6" Y 1MT DE TUBERÍA PVC D= 6" RDE 21).</t>
  </si>
  <si>
    <t>EMPATE EN LÍNEA DE TUBERÍA DE ACERO (HA) A TUBERÍA PVC 12". SUMINISTRO E INSTALACIÓN. (INCLUYE ACOPLE UNIVERSAL D= 12" R1, UNIÓN DE REPARACIÓN D=12" Y 1MT DE TUBERÍA PVC D= 12" RDE 21).</t>
  </si>
  <si>
    <t>EMPATE EN LÍNEA DE TUBERÍA DE ACERO (HA) A ASBESTO CEMENTO (AC) 6". SUMINISTRO E INSTALACIÓN. (INCLUYE DOS ACOPLES UNIVERSAL D= 6" R1 Y 1MT DE TUBERÍA PVC D= 6" RDE 21).</t>
  </si>
  <si>
    <t>TUBERIA CONDUIT PVC D= 1/2" (NO INCLUYE RELLENOS). SUMINISTRO E INSTALACIÓN.</t>
  </si>
  <si>
    <t>TUBERIA EN ACERO GALVANIZADA D= 2" (NO INCLUYE RELLENOS). SUMINISTRO E INSTALACIÓN.</t>
  </si>
  <si>
    <t>CARCAMO TIPO PLACA DE PROTECCIÓN DE TUBO EN POLIETILENO D= 2", 3", 4", 6" Y 8". (INCLUYE RELLENO EN ARENA DE PEÑA, REFUERZO, CONCRETO DE 2000 PSI Y 4000 PSI, FORMALETA Y TRANSPORTE DE PETREOS).</t>
  </si>
  <si>
    <t>CARCAMO TIPO PLACA PARA PROTECCIÓN DE TUBO EN POLIETILENO D= 10", 12", 14" Y 16" (INCLUYE RELLENO EN ARENA DE PEÑA, REFUERZO, CONCRETO DE 2000 PSI Y 4000 PSI, FORMALETA Y TRANSPORTE DE PETREOS).</t>
  </si>
  <si>
    <t>RED ELECTRICA CODENSA</t>
  </si>
  <si>
    <t>CAJA PARA SECCIONADOR MANIOBRA SUBESTACIÓN SEMISUMERGIBLE NORMA CODENSA CS290 (ANDEN. INCL BASE EN CONCRETO DE 1500 PSI. RECEBO COMPACTADO, MUROS, PAÑETE EN MORTERO IMPERMEAB. ACERO REFUERZO, ESCALERA DE GATO, MARCO Y TAPAS.</t>
  </si>
  <si>
    <t>TUBERIA CONCRETO D=36" CL. V REFORZADO (INCLUYE SUMINISTRO, INSTALACIÓN, MORTERO 2000 PSI PARA CUBRIMIENTO DE JUNTA).</t>
  </si>
  <si>
    <t>CONCRETO 2000 PSI GRAVA COMUN 1" (SUMINISTRO Y COLOCACIÓN. INCLUYE SUMINISTRO DE CONCRETO, FORMALETEADO, FUNDIDA Y CURADO.)</t>
  </si>
  <si>
    <t>2 DUCTOS D=6" PVC-TDP (NO INCLUYE RELLENOS NI EXCAVACIÓN). SUMINISTRO E INSTALACIÓN.</t>
  </si>
  <si>
    <t>3 DUCTOS D=6" PVC-TDP (NO INCLUYE RELLENOS NI EXCAVACIÓN). SUMINISTRO E INSTALACIÓN.</t>
  </si>
  <si>
    <t>5 DUCTOS D=6" PVC-TDP (NO INCLUYE RELLENOS NI EXCAVACIÓN). SUMINISTRO E INSTALACIÓN.</t>
  </si>
  <si>
    <t>10 DUCTOS D=6" PVC-TDP (NO INCLUYE RELLENOS NI EXCAVACIÓN). SUMINISTRO E INSTALACIÓN.</t>
  </si>
  <si>
    <t>11 DUCTOS D=6" PVC-TDP (NO INCLUYE RELLENOS NI EXCAVACIÓN). SUMINISTRO E INSTALACIÓN.</t>
  </si>
  <si>
    <t>20 DUCTOS D=4" PVC-TDP (NO INCLUYE RELLENOS NI EXCAVACIÓN). SUMINISTRO E INSTALACIÓN.</t>
  </si>
  <si>
    <t>28 DUCTOS D=4" PVC-TDP (NO INCLUYE RELLENOS NI EXCAVACIÓN). SUMINISTRO E INSTALACIÓN.</t>
  </si>
  <si>
    <t>5 DUCTOS D=4" PVC-TDP (NO INCLUYE RELLENOS NI EXCAVACIÓN). SUMINISTRO E INSTALACIÓN.</t>
  </si>
  <si>
    <t>ESTABILIZACIÓN DE BASE GRANULAR CON EMULSIÓN + CEMENTO 5% E= 0.20M</t>
  </si>
  <si>
    <t>CONCRETO 4000 PSI (280 KG/CM2) GRAVA COMUN PARA ALETAS Y ESPALDAR (INCLUYE FORMALETA. NO INCLUYE REFUERZO NI CURADO. INCLUYE SUMINISTRO Y COLOCACION).</t>
  </si>
  <si>
    <t>CONCRETO 3500 PSI (245 KG/CM2) GRAVA COMUN PARA CIMENTACIONES (INCLUYE FORMALETA. NO INCLUYE REFUERZO NI CURADO. INCLUYE SUMINISTRO Y COLOCACION).</t>
  </si>
  <si>
    <t>SEPARADOR NEW JERSEY MONODIRECCIONAL 0.375M X 0.90M X 0.15M (FUNDIDO EN SITIO. INCLUYE SUM. E INST. NO INC. MATERIAL DE BASE).</t>
  </si>
  <si>
    <t>CONCRETO 4000 PSI (280 KG/CM2) PARA MURO DE CONTENCION (GRAVA COMUN) SUMINISTRO Y COLOCACIÓN. INCLUYE FORMALETA. NO INCLUYE REFUERZO, NI CURADO). PARA TRABAJOS A NIVEL MENOR DE 1.50M.</t>
  </si>
  <si>
    <t>NIVELACION DE CAJA CS276 EN ANDEN H= 0.42M (INCLUYE CONCRETO 2500 PSI HECHO EN OBRA, LADRILLO TOLETE RECOCIDO 24X12X6. MORTERO 1:5 HECHO EN OBRA. INCL. REPOSICION DE MARCO Y TAPA PREFABRICADA</t>
  </si>
  <si>
    <t>CONCRETO GRAVA COMÚN DE 5000 PSI (350 KG/CM2) PARA SUPER ESTRUCTURA ACELERADO A 2 DÍAS. (CONCRETO GRAVA COMÚN.INCLUYE ACELERANTE, FORMALETA, CURADO DE CONCRETO Y MANO DE OBRA).</t>
  </si>
  <si>
    <t>CAMARA GRP 2500 * 2500 * 1200 (INCLUYE TUBERIA , CHIMENEA 2.5M Y ACCESORIOS. SUMINISTRO E INSTALACION.</t>
  </si>
  <si>
    <t>CAMARA GRP 2600 * 2600 * 1200 (INCLUYE TUBERIA , CHIMENEA 2.5M Y ACCESORIOS. SUMINISTRO E INSTALACION.</t>
  </si>
  <si>
    <t>TUBERIA GRP 350MM (INCLUYE TRANSPORTE). SUMINISTRO E INSTALACION.</t>
  </si>
  <si>
    <t>TUBERIA GRP 450MM (INCLUYE TRANSPORTE). SUMINISTRO E INSTALACION.</t>
  </si>
  <si>
    <t>TUBERIA GRP 550MM (INCLUYE TRANSPORTE). SUMINISTRO E INSTALACION.</t>
  </si>
  <si>
    <t>TUBERIA GRP 750MM (INCLUYE TRANSPORTE). SUMINISTRO E INSTALACION.</t>
  </si>
  <si>
    <t>TUBERIA GRP 850MM (INCLUYE TRANSPORTE). SUMINISTRO E INSTALACION.</t>
  </si>
  <si>
    <t>TUBERIA GRP 2500MM (INCLUYE TRANSPORTE). SUMINISTRO E INSTALACION.</t>
  </si>
  <si>
    <t>TUBERIA GRP 2600MM (INCLUYE TRANSPORTE). SUMINISTRO E INSTALACION.</t>
  </si>
  <si>
    <t>CAMARA GRP 900 * 900 * 1200 (INCLUYE TUBERIA , CHIMENEA 1.0M Y ACCESORIOS. SUMINISTRO E INSTALACION.</t>
  </si>
  <si>
    <t>CAMARA GRP 900 * 900 * 1200 (INCLUYE TUBERIA , CHIMENEA 2.50M Y ACCESORIOS. SUMINISTRO E INSTALACION.</t>
  </si>
  <si>
    <t>CAMARA GRP 1000 * 1000 * 1200 (INCLUYE TUBERIA , CHIMENEA 2.50M Y ACCESORIOS. SUMINISTRO E INSTALACION.</t>
  </si>
  <si>
    <t>CAMARA GRP 1100 * 1100 * 1200 (INCLUYE TUBERIA , CHIMENEA 2.50M Y ACCESORIOS. SUMINISTRO E INSTALACION.</t>
  </si>
  <si>
    <t>CAMARA GRP 1300 * 1300 * 1200 (INCLUYE TUBERIA , CHIMENEA 5.0M Y ACCESORIOS. SUMINISTRO E INSTALACION.</t>
  </si>
  <si>
    <t>CAMARA GRP 1500 * 1500 * 1200 (INCLUYE TUBERIA , CHIMENEA 2.50M Y ACCESORIOS. SUMINISTRO E INSTALACION.</t>
  </si>
  <si>
    <t>CAMARA GRP 1600 * 1600 * 1200 (INCLUYE TUBERIA , CHIMENEA 2.50M Y ACCESORIOS. SUMINISTRO E INSTALACION.</t>
  </si>
  <si>
    <t>CAMARA GRP 1800 * 1800 * 1200 (INCLUYE TUBERIA , CHIMENEA 2.50M Y ACCESORIOS. SUMINISTRO E INSTALACION.</t>
  </si>
  <si>
    <t>CAMARA GRP 1800 * 1800 * 1200 (INCLUYE TUBERIA , CHIMENEA 5.0M Y ACCESORIOS. SUMINISTRO E INSTALACION.</t>
  </si>
  <si>
    <t>REDUCCION CONCENTRICA HD 8"X4" (SUMINISTRO E INSTALACIÓN)</t>
  </si>
  <si>
    <t>VARILLA COOPER WELD 5/8" X 2.44M. (INCLUYE SUMINISTRO E INSTALACION).</t>
  </si>
  <si>
    <t>MASCARILLA DE GIRO PARA SEMÁFORO DE 200MM. (INCLUYE SUMINISTRO E INSTALACION).</t>
  </si>
  <si>
    <t>MODULO ROJO PARA SEMÁFOROS DE 200MM (TIPO LED, SEMÁFORO TIPO MENSULA). SUMINISTRO E INSTALACION.</t>
  </si>
  <si>
    <t>GEOMALLA TENSAR BX 1200 PARA REFUERZO DE MATERIALES GRANULARES. SUMINISTRO E INSTALACION.</t>
  </si>
  <si>
    <t>CAPAS GRANULARES DE SUBBASE CLASE A (SBG_A) PRODUCIDAS CON RCD. (SUMINISTRO, EXTENDIDO, NIVELACIÓN, HUMEDECIMIENTO Y COMPACTACIÓN CON VIBROCOMPACTADOR) IDU ET-400-11, TRÁFICO T4 - T5. TRANSPORTE PETREOS 28KM.</t>
  </si>
  <si>
    <t>CAPAS GRANULARES DE BASE CLASE A (BG_A) PRODUCIDAS CON RCD. (SUMINISTRO, EXTENDIDO, NIVELACIÓN, HUMEDECIMIENTO Y COMPACTACIÓN CON VIBROCOMPACTADOR) IDU ET-400-11, TRÁFICO T4 - T5. TRANSPORTE PETREOS 28KM.</t>
  </si>
  <si>
    <t>RECICLAJE DE PAVIMENTO ASFALTICO EN EL SITIO CON 3% DE EMULSION ASFALTICA, INCLUYE 0.5% DE CEMENTO PORTLAND. TRANSPORTE PETREOS 23 KM.</t>
  </si>
  <si>
    <t>RECICLAJE DE PAVIMENTO ASFALTICO EN EL SITIO CON 3% DE EMULSION ASFALTICA, INCLUYE 1.0% DE CEMENTO PORTLAND. TRANSPORTE PETREOS 23 KM.</t>
  </si>
  <si>
    <t>RECICLAJE DE PAVIMENTO ASFALTICO EN EL SITIO CON 3% DE EMULSION ASFALTICA, INCLUYE 1.5% DE CEMENTO PORTLAND. TRANSPORTE PETREOS 23 KM.</t>
  </si>
  <si>
    <t>RECICLAJE DE PAVIMENTO ASFALTICO EN EL SITIO CON 4% DE EMULSION ASFALTICA, INCLUYE 0.5% DE CEMENTO PORTLAND. TRANSPORTE PETREOS 23 KM.</t>
  </si>
  <si>
    <t>RECICLAJE DE PAVIMENTO ASFALTICO EN EL SITIO CON 4% DE EMULSION ASFALTICA, INCLUYE 1.0% DE CEMENTO PORTLAND. TRANSPORTE PETREOS 23 KM.</t>
  </si>
  <si>
    <t>RECICLAJE DE PAVIMENTO ASFALTICO EN EL SITIO CON 4% DE EMULSION ASFALTICA, INCLUYE 1.5% DE CEMENTO PORTLAND. TRANSPORTE PETREOS 23 KM.</t>
  </si>
  <si>
    <t>RECICLAJE DE PAVIMENTO ASFALTICO EN EL SITIO CON 5% DE EMULSION ASFALTICA, INCLUYE 0.5% DE CEMENTO PORTLAND. TRANSPORTE PETREOS 23 KM.</t>
  </si>
  <si>
    <t>RECICLAJE DE PAVIMENTO ASFALTICO EN EL SITIO CON 5% DE EMULSION ASFALTICA, INCLUYE 1.0% DE CEMENTO PORTLAND. TRANSPORTE PETREOS 23 KM.</t>
  </si>
  <si>
    <t>RECICLAJE DE PAVIMENTO ASFALTICO EN EL SITIO CON 5% DE EMULSION ASFALTICA, INCLUYE 1.5% DE CEMENTO PORTLAND. TRANSPORTE PETREOS 23 KM.</t>
  </si>
  <si>
    <t>RECICLAJE DE PAVIMENTO ASFALTICO EN EL SITIO CON 3% DE CEMENTO PORTLAND. SUMINISTRO, EXTENDIDO, NIVELACION, HUMEDECIMIENTO Y COMPACTACION CON VIBROCOMPACTADOR. IDU ET-454-11, TRÁFICO T4 - T5. TRANSPORTE PETREOS 23 KM.</t>
  </si>
  <si>
    <t>RECICLAJE DE PAVIMENTO ASFALTICO EN EL SITIO CON 4% DE CEMENTO PORTLAND. SUMINISTRO, EXTENDIDO, NIVELACION, HUMEDECIMIENTO Y COMPACTACION CON VIBROCOMPACTADOR. IDU ET-454-11, TRÁFICO T4 - T5. TRANSPORTE PETREOS 23 KM.</t>
  </si>
  <si>
    <t>RECICLAJE DE PAVIMENTO ASFALTICO EN EL SITIO CON 5% DE CEMENTO PORTLAND. SUMINISTRO, EXTENDIDO, NIVELACION, HUMEDECIMIENTO Y COMPACTACION CON VIBROCOMPACTADOR. IDU ET-454-11, TRÁFICO T4 - T5. TRANSPORTE PETREOS 23 KM.</t>
  </si>
  <si>
    <t>RECICLAJE DE PAVIMENTO ASFALTICO EN EL SITIO CON 6% DE CEMENTO PORTLAND. SUMINISTRO, EXTENDIDO, NIVELACION, HUMEDECIMIENTO Y COMPACTACION CON VIBROCOMPACTADOR. IDU ET-454-11, TRÁFICO T4 - T5. TRANSPORTE PETREOS 23 KM.</t>
  </si>
  <si>
    <t>ACOPIO Y TRASIEGO MECANICO DE MATERIAL DE FRESADO EN EL SITIO DE ALMACENAMIENTO TRANSITORIO.</t>
  </si>
  <si>
    <t>CLASIFICACION MECANICA DE MATERIAL DE FRESADO EN EL SITIO DE ALMACENAMIENTO TRANSITORIO PARA ACCIONES DE MOVILIDAD.</t>
  </si>
  <si>
    <t>FRESADO ESTABILIZADO AL 5% CON EMULSIÓN CRL-1 PARA ACCIÓN DE MOVILIDAD (INCLUYE MATERIAL PÉTREO DE ADICIÓN (ARENA DE RIO) - DISTANCIA A 28 KM.</t>
  </si>
  <si>
    <t>FRESADO ESTABILIZADO AL 5% CON EMULSIÓN CRL-1 PARA ACCION DE MOVILIDAD (INCLUYE MATERIAL PETREO DE ADICION (ARENA LAVADA) - DISTACIO A 28 KM.</t>
  </si>
  <si>
    <t>FRESADO ESTABILIZADO AL 5% CON EMULSIÓN CRL-1 PARA ACCIÓN DE MOVILIDAD (INCLUYE MATERIAL PÉTREO DE ADICIÓN (SUBBASE GRANULAR TIPO A - SBG A)) - DISTANCIA A 28 KM.</t>
  </si>
  <si>
    <t>MALLA ESLABONADA CALIBRE 10.5 2" ALTURA MAYOR A 2.20M. SUMINISTRO E INSTALACION.</t>
  </si>
  <si>
    <t>CUBIERTAS</t>
  </si>
  <si>
    <t>TEJA DE ZINC. SUMINISTRO E INSTALACION. INCLUYE ESTRUCTURAS CUARTONES EN MADERA X 3.0M Y AMARRES.</t>
  </si>
  <si>
    <t>MAMPOSTERIA</t>
  </si>
  <si>
    <t>ZARANDA DE 6X3 PARA CLASIFICACIÓN MATERIAL. SUMINISTRO E INSTALACIÓN.</t>
  </si>
  <si>
    <t>PARCHEO CON PAVIMENTO ASFALTICO RECICLADO ESTABILIZADO AL 5% CON EMULSION CRL-1 PARA ACCION DE MOVILIDAD. SIN CORTE NI DEMOLICIÓN EXTENDIDO MANUAL. HASTA 28KM. HORARIO DIURNO.</t>
  </si>
  <si>
    <t>PARCHEO CON PAVIMENTO ASFALTICO RECICLADO ESTABILIZADO AL 5% CON EMULSION CRL-1 PARA ACCION DE MOVILIDAD. SIN CORTE NI DEMOLICIÓN. EXTENDIDO MANUAL. HASTA 28KM. HORARIO NOCTURNO.</t>
  </si>
  <si>
    <t>PARCHEO CON FRESADO ESTABILIZADO AL 5% CON EMULSIÓN CRL-1 PARA ACCIÓN DE MOVILIDAD. EXTENDIDO MANUAL. INCLUYE CORTE, DEMOLICIÓN. HASTA 28KM. HORARIO DIURNO. SOLO INSTALACIÓN DEL MATERIAL</t>
  </si>
  <si>
    <t>PARCHEO CON FRESADO ESTABILIZADO AL 5% CON EMULSIÓN CRL-1 PARA ACCIÓN DE MOVILIDAD. EXTENDIDO MANUAL. INCLUYE CORTE, DEMOLICIÓN. HASTA 28KM. HORARIO NOCTURNO. SOLO INSTALACIÓN DEL MATERIAL</t>
  </si>
  <si>
    <t>TRANSPORTE DE MATERIAL PROVENIENTE DE SITIO DE OBRA AL SITIO DISPUESTO PARA MEZCLAS, ESTABILIZAR O DEJAR EN PATIOS DE ACOPIO DEL IDU, EN DISTANCIA HASTA 21 KM.</t>
  </si>
  <si>
    <t>CONSTRUCCIÓN DE CICLORUTA, INCLUYE OBRAS CIVILES, DEMARCACIÓN, SEÑALIZAN VERTICAL (CALCULADO PARA UN TRAMO REPRESENTATIVO DE 100 MT.)</t>
  </si>
  <si>
    <t>BICICARRIL BIDIRECCIONAL SEGREGADA (INCLUYE DEMARCACIÓN Y ELEMENTOS CANALIZADORES) (CALCULADO PARA UN TRAMO REPRESENTATIVO DE 100 MT.)</t>
  </si>
  <si>
    <t>BICICARRIL UNIDIRECCIONAL (INCLUYE DEMARCACIÓN) (CALCULADO PARA UN TRAMO REPRESENTATIVO DE 100 MT.)</t>
  </si>
  <si>
    <t>INTERSECCIÓN PARA BICICARRIL BIDIRECCIONAL(INCLUYE DEMARCACIÓN, SEÑALIZACIÓN VERTICAL, ELEMENTOS CANALIZADORES) (CALCULADO INCLUYENDO UN TRAMO DE 10 MT. ANTES Y DESPUÉS DE LA INTERSECCIÓN)</t>
  </si>
  <si>
    <t>INTERSECCION PARA BICICARRIL UNIDIRECCIONAL, INCLUYE DEMARCACION, SEÑALIZACION VERTICAL, ELEMENTOS CANALIZADORES (CALCULADO INCLUYENDO UN TRAMO DE 10 MT. ANTES Y DESPUES DE LA INTERSECCIÓN)</t>
  </si>
  <si>
    <t>REUBICACION DE POSTE TIPO MASTIL (INCLUYE DESMONTE).</t>
  </si>
  <si>
    <t>BASE PARA POSTE METALICO DE 0.80M X 0.80M H= 0.80M. EN CONCRETO PREMEZCLADO DE 3000 PSI (210 KG/CM2). CONSTRUCCION. INCLUYE ESTRUCTURA DE REFUERZO Y SBG_A.</t>
  </si>
  <si>
    <t>CUADRILLA (4 AYUDANTES).</t>
  </si>
  <si>
    <t>MANEJO DE AGUAS PARA TRABAJOS SOBRE CANAL. ALTURA DE LA BARRERA 1.50M (INCLUYE EQUIPO, SUMINISTRO Y MANO DE OBRA.</t>
  </si>
  <si>
    <t>CONCRETO IMPERMEABILIZADO GRAVA FINA DE 3000 PSI PARA BOX CULVERT (PREMEZCLADO. INCLUYE SUMINISTRO, FORMALETEO Y COLOCACIÓN. NO INCLUYE REFUERZO, CURADO).</t>
  </si>
  <si>
    <t>DEMARCACION LINEA DE CANALIZACION BICICARRIL A= 0.25M EN PINTURA TERMOPLASTICA (INCLUYE SUMINISTRO Y APLICACION CON EQUIPO. INCLUYE MICROESFERA)</t>
  </si>
  <si>
    <t>CANASTILLA PASAJUNTAS (INCLUYE SUMINISTRO Y FIJACIÓN)</t>
  </si>
  <si>
    <t>FLECHA DIRECCIONAL "FRENTE, DERECHA E IZQUIERDA" PARA PAVIMENTO FLEXIBLE (E= 15 MILS. ACRILICA BASE AGUA. INCLUYE SUMINISTRO Y APLICACIÓN CON EQUIPO. INCLUYE MICROESFERAS.</t>
  </si>
  <si>
    <t>MURO ESTRUCTURAL EN CONCRETO 4000 PSI PREMEZCLADO, GRAVA COMÚN. (Incluye suministro, formaleteo, bombeo, colocación y curado. No incl. Refuerzo).</t>
  </si>
  <si>
    <t>MURO DE CONTENCIÓN EN CONCRETO 4000 PSI PREMEZCLADO, GRAVA COMÚN.  (Incluye suministro, formaleteo, bombeo, colocación y curado. No incl. Refuerzo). Para trabajos en altura mayor a 1.50m.</t>
  </si>
  <si>
    <t>CONCRETO 4000 PSI GRAVA COMÚN PARA RAMPAS Y ESCALERAS (PREMEZCLADO. INCL. SUMINISTRO, FORMALETEO Y COLOCACIÓN. NO INCL. REFUERZO, CURADO).</t>
  </si>
  <si>
    <t>CONCRETO 4000 PSI GRAVA COMÚN PARA BOX CULVERT (PREMEZCLADO. INCLUYE SUMINISTRO, FORMALETEO Y COLOCACIÓN. NO INCL. REFUERZO, CURADO).</t>
  </si>
  <si>
    <t>DINTEL EN CONCRETO DE 3000 PSI 10CM X 10CM (SUMINISTRO E INSTALACIÓN).</t>
  </si>
  <si>
    <t>SILLA EN CONCRETO DE 3000 PSI 10CM X 15CM (SUMINISTRO E INSTALACIÓN).</t>
  </si>
  <si>
    <t>SOBRECIMIENTO EN BLOQUE DE 20CM (2 HILADAS) INCLUYE MORTERO DE PEGA 1:4 HECHO EN OBRA.</t>
  </si>
  <si>
    <t>PISOS</t>
  </si>
  <si>
    <t>PISO EN CONCRETO 3000 PSI PREMEZCLADO, ENDURECIDO Y ESMALTADO MAS VARILLAS EN ALUMINIO O PLÁSTICAS DE DILATACIÓN COLOR GRIS CADA 1,00M EN DOS DIRECCIONES. (SUMINISTRO E INSTALACION. NO INCL CURADO.</t>
  </si>
  <si>
    <t>PISO EN GRANITO ESMERILADO, VACIADO Y PULIDO EN SITIO E=1.5CM. INCLUYE JUNTAS DE DILATACIÓN RADIALES Y VACIADOS TRAPEZOIDALMENTE. COLOR Y DIMENSIONES ACORDE CON LOS PLANOS Y ESPECIFICACIONES TÉCNICAS.</t>
  </si>
  <si>
    <t>BOCAPUERTA EN GRANITO VACIADO. ANCHO 15 CM. (SUMINISTRO E INSTALACIÓN) INCLUYE MORTERO DE PEGA 1:2 HECHO EN OBRA.</t>
  </si>
  <si>
    <t>SALIDA SANITARIA D=2``. (SUMINISTRO E INSTALACIÓN. INCLUYE TUBERÍA DE HASTA 3.0M DE LONGITUD Y ACCESORIOS DESDE EL RAMAL PRINCIPAL QUE RECIBE, HASTA LA BOCA PARA CONEXIÓN).</t>
  </si>
  <si>
    <t>SALIDA SANITARIA D=4``. (SUMINISTRO E INSTALACIÓN. INCLUYE TUBERÍA DE HASTA 3.0M DE LONGITUD Y ACCESORIOS DESDE EL RAMAL PRINCIPAL QUE RECIBE, HASTA LA BOCA PARA CONEXIÓN).</t>
  </si>
  <si>
    <t>TOMACORRIENTES CON CONEXIÓN A TIERRA, BIFÁSICOS, DOS POLOS, 3 HILOS, 20 A, 250 VC.A., (LÍNEA NEMA 6), PARA TRABAJO PESADO. (INCLUYE INSTALACIÓN, CAJA DE SALIDA, ELEMENTOS DE CONEXIÓN, DE EMPALME Y DE MONTAJE).</t>
  </si>
  <si>
    <t>CUADRILLA (2 OFICIALES).</t>
  </si>
  <si>
    <t>CONDUCTORES MONOPOLARES DE COBRE, AISLADOS PARA 600 V C.A., CALIBRE NO 12 AWG. (INCLUYE SUMINISTRO E INSTALACIÓN).</t>
  </si>
  <si>
    <t>CONDUCTORES MONOPOLARES DE COBRE, AISLADOS PARA 600 V C.A., CALIBRE NO 10 AWG. (INCLUYE SUMINISTRO E INSTALACIÓN).</t>
  </si>
  <si>
    <t>CONDUCTORES MONOPOLARES DE COBRE, AISLADOS PARA 600 V C.A., CALIBRE NO 8 AWG. (INCLUYE SUMINISTRO E INSTALACIÓN).</t>
  </si>
  <si>
    <t>CONDUCTORES MONOPOLARES DE COBRE, AISLADOS PARA 600 V C.A., CALIBRE NO 6 AWG. (INCLUYE SUMINISTRO E INSTALACIÓN).</t>
  </si>
  <si>
    <t>ACOMETIDA EN CONDUCTORES DE COBRE, (4NO. 4 + 1NO. 8) AWG, AISLADOS PARA 600 V C.A. INCLUYE CONDUCTORES, CONEXIONES, ACCESORIOS DE MONTAJE, ELEMENTOS DE CONEXIÓN Y DE MARCACIÓN.(INCLUYE SUMINISTRO E INSTALACIÓN).</t>
  </si>
  <si>
    <t>ACOMETIDA EN CONDUCTORES DE COBRE, (4NO. 2 + 1NO. 4) AWG, AISLADOS PARA 600 V C.A. INCLUYE CONDUCTORES, CONEXIONES, ACCESORIOS DE MONTAJE, ELEMENTOS DE CONEXIÓN Y DE MARCACIÓN.(INCLUYE SUMINISTRO E INSTALACIÓN).</t>
  </si>
  <si>
    <t>ACOMETIDA A TABLERO TATR, EN CONDUCTORES DE COBRE, (4NO.4 + 1NO. 8) AWG, AISLADOS PARA 600 V C.A. INCL CONDUCTORES, CONEXIONES, ACCESORIOS DE MONTAJE, ELEMENTOS DE CONEXIÓN Y MARCACIÓN.(INCL SUMINISTRO E INSTALACIÓN).</t>
  </si>
  <si>
    <t>ALIMENTACIÓN EN CONDUCTORES DE COBRE, (3NO. 8 + 1NO. 10) AWG, AISLADOS PARA 600 V C.A., INCLUYE CONDUCTORES, CONEXIONES, ACCESORIOS DE MONTAJE, ELEMENTOS DE CONEXIÓN Y DE MARCACIÓN. (INCLUYE SUMINISTRO E INSTALACIÓN).</t>
  </si>
  <si>
    <t>ALIMENTACIÓN EN CONDUCTORES DE COBRE, (4NO. 2/0 + 1NO.6) AWG, AISLADOS PARA 600 V C.A., INCLUYE CONDUCTORES, CONEXIONES, ACCESORIOS DE MONTAJE, ELEMENTOS DE CONEXIÓN Y DE MARCACIÓN. (INCLUYE SUMINISTRO E INSTALACIÓN)</t>
  </si>
  <si>
    <t>ALIMENTACIÓN EN CONDUCTORES DE COBRE, (4NO. 1/0 + 1NO.6) AWG, AISLADOS PARA 600 V C.A., INCLUYE CONDUCTORES, CONEXIONES, ACCESORIOS DE MONTAJE, ELEMENTOS DE CONEXIÓN Y DE MARCACIÓN. (INCLUYE SUMINISTRO E INSTALACIÓN)</t>
  </si>
  <si>
    <t>ALIMENTACIÓN EN CONDUCTORES DE COBRE, (4NO. 8+ 1NO.10) AWG, AISLADOS PARA 600 V C.A. INCLUYE CONDUCTORES, CONEXIONES, ACCESORIOS DE MONTAJE, ELEMENTOS DE CONEXIÓN Y DE MARCACIÓN. (INCLUYE SUMINISTRO E INSTALACIÓN)</t>
  </si>
  <si>
    <t>CAJAS DE EMPALME Y SALIDA, EN FUNDICIÓN DE ACERO GALVANIZADO DE 4"X4", DEL DIAMETRO DE LA TUBERÍA(INCLUYE SUMINISTRO E INSTALACIÓN)</t>
  </si>
  <si>
    <t>TUBERÍA SEMIPESADA IMC, DE 3/4`` DE DIÁMETRO, EXPUESTA, CON SUS ACCESORIOS DE MONTAJE. (INCLUYE SUMINISTRO E INSTALACIÓN)</t>
  </si>
  <si>
    <t>TUBERÍA SEMIPESADA IMC, DE 2" DE DIÁMETRO, EXPUESTA, CON SUS ACCESORIOS DE MONTAJE. (INCLUYE SUMINISTRO E INSTALACIÓN)</t>
  </si>
  <si>
    <t>TUBERÍA EMT DE 3" DE DIÁMETRO, EXPUESTA, CON SUS ACCESORIOS DE MONTAJE. (INCLUYE SUMINISTRO E INSTALACIÓN)</t>
  </si>
  <si>
    <t>ACOMETIDA EN CONDUCTORES DE COBRE, (4NO. 1/0 + 1NO. 4) AWG, AISLADOS PARA 600 V C.A. INCLUYE CONDUCTORES, CONEXIONES, ACCESORIOS DE MONTAJE, ELEMENTOS DE CONEXIÓN Y DE MARCACIÓN. (INCLUYE SUMINISTRO E INSTALACIÓN)</t>
  </si>
  <si>
    <t>ACOMETIDA EN CONDUCTORES DE COBRE, (5 NO. 4) AWG, AISLADOS PARA 600 V C.A. INCLUYE CONDUCTORES, CONEXIONES, ACCESORIOS DE MONTAJE, ELEMENTOS DE CONEXIÓN Y DE MARCACIÓN. (INCLUYE SUMINISTRO E INSTALACIÓN)</t>
  </si>
  <si>
    <t>CONDUCTORES MONOPOLARES DE COBRE, AISLADOS PARA 600 V C.A., CALIBRE NO 4 AWG. (INCLUYE SUMINISTRO E INSTALACIÓN)</t>
  </si>
  <si>
    <t>ALIMENTACIÓN EN CONDUCTORES DE COBRE, (4NO. 4/0 + 1NO.4) AWG, AISLADOS PARA 600 V C.A., INCLUYE CONDUCTORES, CONEXIONES, ACCESORIOS DE MONTAJE, ELEMENTOS DE CONEXIÓN Y DE MARCACIÓN. (INCLUYE SUMINISTRO E INSTALACIÓN)</t>
  </si>
  <si>
    <t>ALIMENTACIÓN EN CONDUCTORES DE COBRE, (4NO. 6 + 1NO.8) AWG, AISLADOS PARA 600 V C.A., INCLUYE CONDUCTORES, CONEXIONES, ACCESORIOS DE MONTAJE, ELEMENTOS DE CONEXIÓN Y DE MARCACIÓN. (INCLUYE SUMINISTRO E INSTALACIÓN)</t>
  </si>
  <si>
    <t>ALIMENTACIÓN EN CONDUCTORES DE COBRE, (3NO. 10 + 1NO.12) AWG, AISLADOS PARA 600 V C.A., INCLUYE CONDUCTORES, CONEXIONES, ACCESORIOS DE MONTAJE, ELEMENTOS DE CONEXIÓN Y DE MARCACIÓN. (INCLUYE SUMINISTRO E INSTALACIÓN)</t>
  </si>
  <si>
    <t>ACOMETIDA EN CONDUCTORES DE COBRE, (5NO. 10) AWG, AISLADOS PARA 600 V C.A. INCLUYE CONDUCTORES, CONEXIONES, ACCESORIOS DE MONTAJE, ELEMENTOS DE CONEXIÓN Y DE MARCACIÓN. (INCLUYE SUMINISTRO E INSTALACIÓN)</t>
  </si>
  <si>
    <t>ACOMETIDA EN CONDUCTORES DE COBRE, (3NO. 10) AWG, AISLADOS PARA 600 V C.A. INCLUYE CONDUCTORES, CONEXIONES, ACCESORIOS DE MONTAJE, ELEMENTOS DE CONEXIÓN Y DE MARCACIÓN. (INCLUYE SUMINISTRO E INSTALACIÓN)</t>
  </si>
  <si>
    <t>ALIMENTACIÓN EN CONDUCTORES DE COBRE, (3NO. 6 + 1NO.8) AWG, AISLADOS PARA 600 V C.A., INCLUYE CONDUCTORES, CONEXIONES, ACCESORIOS DE MONTAJE, ELEMENTOS DE CONEXIÓN Y DE MARCACIÓN. (INCLUYE SUMINISTRO E INSTALACIÓN)</t>
  </si>
  <si>
    <t>ACOMETIDA EN CONDUCTORES DE COBRE, (4NO. 10) AWG, AISLADOS PARA 600 V C.A. INCLUYE CONDUCTORES, CONEXIONES, ACCESORIOS DE MONTAJE, ELEMENTOS DE CONEXIÓN Y DE MARCACIÓN. (INCLUYE SUMINISTRO E INSTALACIÓN)</t>
  </si>
  <si>
    <t>ALIMENTACIÓN EN CONDUCTORES DE COBRE, (3NO. 4/0 + 1NO.2) AWG, AISLADOS PARA 600 V C.A., INCLUYE CONDUCTORES, CONEXIONES, ACCESORIOS DE MONTAJE, ELEMENTOS DE CONEXIÓN Y DE MARCACIÓN. (INCLUYE SUMINISTRO E INSTALACIÓN)</t>
  </si>
  <si>
    <t>ACOMETIDA EN CONDUCTORES DE COBRE, (4NO. 2 + 1NO. 8) AWG, AISLADOS PARA 600 V C.A. INCLUYE CONDUCTORES, CONEXIONES, ACCESORIOS DE MONTAJE, ELEMENTOS DE CONEXIÓN Y DE MARCACIÓN. (INCLUYE SUMINISTRO E INSTALACIÓN)</t>
  </si>
  <si>
    <t>ALIMENTACIÓN EN CONDUCTORES DE COBRE, (4NO. 6+ 1NO.10) AWG, AISLADOS PARA 600 V C.A. INCLUYE CONDUCTORES, CONEXIONES, ACCESORIOS DE MONTAJE, ELEMENTOS DE CONEXIÓN Y DE MARCACIÓN. (INCLUYE SUMINISTRO E INSTALACIÓN)</t>
  </si>
  <si>
    <t>TOMACORRIENTES CON CONEXIÓN A TIERRA, TRIFÁSICOS, TRES POLOS, 3 HILOS, 20 A, 250 VC.A., (LÍNEA NEMA 6), PARA TRABAJO PESADO. INCLUYE LA CAJA DE SALIDA, ELEMENTOS DE CONEXIÓN, DE EMPALME Y DE MONTAJE.</t>
  </si>
  <si>
    <t>TUBERÍA EMT DE 1 1/4" DE DIÁMETRO, EXPUESTA, CON SUS ACCESORIOS DE MONTAJE. (INCLUYE SUMINISTRO E INSTALACIÓN).</t>
  </si>
  <si>
    <t>TUBERÍA EMT DE 2" DE DIÁMETRO, EXPUESTA, CON SUS ACCESORIOS DE MONTAJE. (INCLUYE SUMINISTRO E INSTALACIÓN)</t>
  </si>
  <si>
    <t>ACOMETIDA EN CONDUCTORES DE COBRE, (4NO. 1/0 + 1NO.2) AWG, AISLADOS PARA 600 V C.A., INCLUYE CONDUCTORES, CONEXIONES, ACCESORIOS DE MONTAJE, ELEMENTOS DE CONEXIÓN Y DE MARCACIÓN. (INCLUYE SUMINISTRO E INSTALACIÓN)</t>
  </si>
  <si>
    <t>ACOMETIDA EN MEDIA TENSIÓN DESDE LA RED PÚBLICA, EN CONDUCTORES 3 NO. 1/0AWG, XLPE, 15KV, 133%, 1 NO. 2 CU DESNUDO, CON CONOS DE ALIVIO, TERMINALES Y ACCESORIOS (INCLUYE SUMINISTRO E INSTALACIÓN)</t>
  </si>
  <si>
    <t>CANALIZACIÓN SUBTERRÁNEA CON 2 DUCTOS DE 4" PVC DB, ACCESORIOS, EXCAVACIÓN, LLENOS Y ACABADO (INCLUYE SUMINISTRO E INSTALACIÓN)</t>
  </si>
  <si>
    <t>ACOMETIDAS EN MEDIA TENSIÓN DESDE LA RED PÚBLICA, EN CONDUCTORES 3 NO. 2/0AWG, XLPE, 15KV, 133%, 1 NO. 2 CU DESNUDO, CON CONOS DE ALIVIO, TERMINALES Y ACCESORIOS (INCLUYE SUMINISTRO E INSTALACIÓN) DTD-20143150598263</t>
  </si>
  <si>
    <t>ALIMENTACIÓN A ARMARIOS DE POTENCIA, EN CABLE DE CU, AISLADO A 600V, 3 X (3NO. 500MCM Y 1NO. 4/0AWG, THWN), INCLUYE TERMINALES DE CONEXIÓN. (INCLUYE SUMINISTRO E INSTALACIÓN)</t>
  </si>
  <si>
    <t>ALIMENTACIÓN A ARMARIOS EQUIPOS AUXILIARES , EN CABLE DE CU, AISLADO A 600V, 3 X (3NO. 4 + 1NO. 8AWG, THWN), INCLUYE TERMINALES DE CONEXIÓN. (INCLUYE SUMINISTRO E INSTALACIÓN)</t>
  </si>
  <si>
    <t>CANALIZACIÓN SUBTERRÁNEA CON 3 DUCTOS DE 4`` PVC DB, ACCESORIOS, EXCAVACIÓN, LLENOS Y ACABADO. DISTANCIA TRANSPORTE 28 KM. (INCLUYE SUMINISTRO E INSTALACIÓN)</t>
  </si>
  <si>
    <t>CANALIZACIÓN SUBTERRÁNEA CON 3 DUCTOS DE 6`` PVC DB, ACCESORIOS, EXCAVACIÓN, LLENOS Y ACABADO (INCLUYE SUMINISTRO E INSTALACIÓN) TRANSPORTE A 28 KM.</t>
  </si>
  <si>
    <t>CABLE DE COBRE DESNUDO CALIBRE 1/0 AWG, ENTERRADO EN TERRENO NATURAL INCLUYE EXCAVACIÓN, LLENOS Y COMPACTACIÓN DEL PISO. (INCLUYE SUMINISTRO E INSTALACIÓN) DISTANCIA DE TRANSPORTE 28 KM.</t>
  </si>
  <si>
    <t>CABLE DE COBRE DESNUDO CALIBRE 1/0 AWG EXPUESTO (INCLUYE SUMINISTRO E INSTALACIÓN) (INCLUYE 3MT DE CABLE 1/0 POR ML).</t>
  </si>
  <si>
    <t>CABLE DE ALUMINIO AISLADO THW CALIBRE 1/0 AWG, INSTALADO EXPUESTO SOBRE CUBIERTA DE ESTRUCTURA. INCLUYE ELEMENTOS DE FIJACIÓN. (INCLUYE SUMINISTRO E INSTALACIÓN)</t>
  </si>
  <si>
    <t>CABLE DE COBRE DESNUDO CALIBRE 1/0 AWG, EMBEBIDO EN EL CONCRETO. (INCLUYE SUMINISTRO E INSTALACIÓN)</t>
  </si>
  <si>
    <t>CONEXIÓN AL ACERO DE REFUERZO; INCL. SOLDADURA EXOTÉRMICA DE CABLE CALIBRE 2/0 AWG A VARILLA DE ACERO DE REFUERZO 4 DE 90GR, VARILLA DE ACERO ADICIONAL Y SOLDADURAS ELÉCTRICAS ENTRE VARILLAS DE ACERO. (INCL. SUMIN. E INSTAL.)</t>
  </si>
  <si>
    <t>TERMINAL DE COBRE ELECTROPLATEADO PARA CABLE CALIBRE 2/0AWG, DE UN TORNILLO. INCLUYE MONTAJE, TORNILLOS, TUERCA Y ARANDELAS DE ACERO INOXIDABLE. (INCLUYE SUMINISTRO E INSTALACIÓN)</t>
  </si>
  <si>
    <t>CABLE DE ALUMINIO AISLADO THW-SR CALIBRE 1/0 AWG, INSTALADO EXPUESTO SOBRE CUBIERTA DE ESTRUCTURA. INCLUYE ELEMENTOS DE FIJACIÓN. (INCLUYE SUMINISTRO E INSTALACIÓN)</t>
  </si>
  <si>
    <t>CABLE DE COBRE DESNUDO CALIBRE 2/0 AWG, EMBEBIDO EN EL CONCRETO. (INCLUYE SUMINISTRO E INSTALACIÓN)</t>
  </si>
  <si>
    <t>CABLE DE COBRE DESNUDO CALIBRE 2/0 AWG EXPUESTO (INCLUYE SUMINISTRO E INSTALACIÓN)</t>
  </si>
  <si>
    <t>CABLE DE 4 PARES UTP CAT.6A, INCLUYE MARCACIÓN Y CORREAS DE AMARRE TIPO ``VELCRO`` (INCLUYE SUMINISTRO E INSTALACIÓN)</t>
  </si>
  <si>
    <t>ENCHAPE DE PISO Y PARED EN CERAMICA 30X30 CM COLOR BLANCO, H=2,10 (INCLUYE SUMINISTRO E INSTALACIÓN).</t>
  </si>
  <si>
    <t>PAÑETE LISO O RÚSTICO 1:4 PARA MUROS. LAVADO O RÚSTICO. (INCLUYE SUMINISTRO E INSTALACIÓN)</t>
  </si>
  <si>
    <t>PINTURA AL AGUA TIPO EMULSIÓN CON RESINA DE POLIVINIL ACETATO MODIFICADA CON ACRÍLICA PARA INTERIORES. (INCLUYE SUMINISTRO E INSTALACIÓN)</t>
  </si>
  <si>
    <t>IMPERMEABILIZACIONES</t>
  </si>
  <si>
    <t>IMPERMEABILIZACIÓN FACHADA (INCLUYE SUMINISTRO E INSTALACIÓN)</t>
  </si>
  <si>
    <t>PINTURA AMARILLA FRANJA DE SEGURIDAD (INCLUYE SUMINISTRO E INSTALACIÓN)</t>
  </si>
  <si>
    <t>PINTURA CIELO FALSO (INCLUYE SUMINISTRO E INSTALACIÓN).</t>
  </si>
  <si>
    <t>SEPARADOR TIPO TRANSMILENIO (BLOQUE CANALIZADOR AMARILLO) SUMINISTRO E INSTALACIÓN (1.75MX0.25MX0.15M) PINTADO CON PINTURA DE TRAFICO AMARILLA CON MICROESFERAS DE VIDRIO.</t>
  </si>
  <si>
    <t>RETIRO Y REINSTALACIÓN DE SEÑAL BANDERA. INCLUYE SERVICIO DE GRUA. (DISTANCIA MAXIMA DE REUBICACION 200M).</t>
  </si>
  <si>
    <t>CIMENTACION TIPO PILOTE PREEXCAVADO PARA SEÑAL ELEVADA TIPO BANDERA (LONGITUD ENTRE 4 Y 9 M). INCLUYE EXCAVACION</t>
  </si>
  <si>
    <t>SEMAFORO (3X200) S1. LENTES DE POLICARBONATO DE 8" BICICLETAS LUCES, SISTEMA DE ILUMINACIÓN A LEDS, COMPATIBILIDAD C800/900, FIJACION A MASTIL. INCLUYE ELEMENTOS DE FIJACION.</t>
  </si>
  <si>
    <t>SALIDA PARA EL MASTIL DEL GPS EN TUBERIA EMT 1" INCL PEDESTAL EN CONCRETO DE 1.0MX0.80MX0.80M. ESTA SALIDA VA DESDE EL MASTIL DEL GPS A SALIDA DE LA RAMPA NORTE HASTA EL RACK DE DATOS DEL VAGON Y EMBEBIDA EN EL PISO.</t>
  </si>
  <si>
    <t>POZO DE TIERRA CON VARILLA DE COBRE DE 2.40M, GEL, CABLE NO. 2/0 AWG. CONSTRUCCION. SON LAS PUESTAS A TIERRA DE LOS VAGONES Y RAMPAS NUEVAS DE CONEXION A PUENTES PEATONALES.</t>
  </si>
  <si>
    <t>MEDIDORES DE ENERGIA TRIFASICO 20-80 AMP PARA LA CUENTA DE LA ESTACION. SUMINISTRO E INSTALACION. SE UBICA EN EL ARMARIO DEL VAGON NORTE. SE ENERGIZARA CUANDO LA CUENTA SEA LEGALIZADA ANTE CODENSA.</t>
  </si>
  <si>
    <t>ACOMETIDA PARCIAL 3NO. 1/0 + 1NO. 2 - 600V-CU. SUMINISTRO E INSTALACION. ACOMETIDA PARCIAL ENTRE ARMARIOS NORTE Y SUR PARA ALIMENTACION ENTRE LOS VAGONES. INSTALADOS POR DEBAJO DEL PISO DE LOS VAGONES.</t>
  </si>
  <si>
    <t>NEOPRENO REFORZADO 0.50 X 0.50 X 2" DOBLE REFUERZO. SUMINISTRO E INSTALACION. (INCLUYE LIMPIEZA DE LA SUPERFICIE CON CHORRO DE AIRE A PRESIÓN, HERRAMIENTA MENOR Y COMPRESOR).</t>
  </si>
  <si>
    <t>JUEGO BALANCIN PARA NIÑOS (1-5 AÑOS) SEGUN ESPECIFICACIONES IDRD - SUMINISTRO E INSTALACION.</t>
  </si>
  <si>
    <t>GEODREN VIAL DE 160MM X 1.0M. SUMINISTRO E INSTALACION. (INCLUYE EXCAVACION MANUAL (ANCHO = 30CM) Y RELLENO EN MATERIAL SELECCIONADO PROVENIENTE DE EXCAVACION.</t>
  </si>
  <si>
    <t>GEODREN VIAL DE 200MM X 1.0M. SUMINISTRO E INSTALACION. (INCLUYE EXCAVACION MANUAL (ANCHO = 30CM) Y RELLENO EN MATERIAL SELECCIONADO PROVENIENTE DE EXCAVACION.</t>
  </si>
  <si>
    <t>DEMARCACION METROS LINEALES EN PINTURA TIPO TRAFICO BASE SOLVENTE COLOR BLANCO Y/O AMARILLA. LINEA 0.12M Y 16 MILS (INCLUYE SUMINISTRO Y APLICACION CON EQUIPO. INCLUYE MICROESFERAS TIPO DROP ON PARA LINEAS DE BORDE Y DE CARRIL). HORARIO NOCTURNO</t>
  </si>
  <si>
    <t>DEMARCACION EN PINTURA TIPO TRAFICO BASE SOLVENTE COLOR BLANCO. LINEA 0.20M Y 16 MILS (INCLUYE SUMINISTRO Y APLICACION CON EQUIPO. INCLUYE MICROESFERAS TIPO DROP ON PARA LINEAS DE CARRIL). HORARIO NOCTURNO.</t>
  </si>
  <si>
    <t>DEMARCACION EN IMPRIMANTE TIPO TRAFICO BASE SOLVENTE COLOR NEGRO. ANCHO 0.25M (INCLUYE SUMINISTRO Y APLICACION CON EQUIPO. NO INCLUYE MICROESFERAS).</t>
  </si>
  <si>
    <t>DEMARCACION METROS LINEALES EN PINTURA TIPO TRAFICO BASE SOLVENTE COLOR NEGRO. LINEA 0.15M (INCLUYE SUMINISTRO Y APLICACION CON EQUIPO. NO INCLUYE MICROESFERAS).</t>
  </si>
  <si>
    <t>DEMARCACION METROS CUADRADO EN PINTURA TIPO TRAFICO BASE SOLVENTE COLOR AZUL 16 MILS PARA PRIMERA CAPA. (PARADEROS) (INCLUYE SUMINISTRO Y APLICACION CON EQUIPO. INCLUYE MICROESFERAS).</t>
  </si>
  <si>
    <t>DEMARCACION METROS CUADRADO EN PINTURA TIPO TRAFICO BASE SOLVENTE COLOR AZUL 16 MILS Y 18 MILS (PARADEROS) (INCLUYE SUMINISTRO Y APLICACION CON EQUIPO. INCLUYE MICROESFERAS).</t>
  </si>
  <si>
    <t>EMPATES EN LINEA DE TUBERÍA EN PVC A AC 14" (INCL UNION GIBAULT HD PARA AC CL.25 D=14", UNION DE CONSTRUCCION Y REPARACION PARA PVC D=14", UNION DE TRANSICION PCV-AC CL.25 Y 1M TUB PVC D=14 RDE 21). SUMINISTRO E INSTALACIÓN.</t>
  </si>
  <si>
    <t>EMPATES EN LINEA DE TUBERÍA EN PVC A HF 3" (INCL UNION DE REPARACION PVC U.M. D=3", ADAPTADOR MACHO PVC US D=3" UNION GIBAULT HD CL.25 CL.25 D=3" Y 1M TUB PVC D=3" RDE 21). SUMINISTRO E INSTALACIÓN.</t>
  </si>
  <si>
    <t>REDUCCION CONCENTRICA HD 4" X 2" (SUMINISTRO E INSTALACIÓN).</t>
  </si>
  <si>
    <t>REDUCCION CONCENTRICA HD 6" X 4" (SUMINISTRO E INSTALACIÓN).</t>
  </si>
  <si>
    <t>REDUCCION CONCENTRICA HD 14" X 12" (SUMINISTRO E INSTALACIÓN).</t>
  </si>
  <si>
    <t>DESMONTE Y UBICACIÓN PARADEROS SITP TRASLADO. DE PARADERO EXISTENTE. INCLUYE CONCRETO 3000 PSI HECHO EN OBRA 1:2:2 CON ARENA DE RIO Y TRITURADO 3/4" PARA ANCLAJE. TRANSPORTE Y DISPOSICIÓN DE ESCOMBROS A 21 KM.</t>
  </si>
  <si>
    <t>CASETAS TELEFONICAS. REUBICACION O RETIRO. DESMONTE Y REUBICACION DE CASETA EXISTENTE. INCLUYE CONCRETO 3000 PSI HECHO EN OBRA 1:2:2 CON ARENA DE RIO Y TRITURADO 3/4" PARA ANCLAJE. TRANSP Y DISPOS. DE ESCOMBROS A 21 KM.</t>
  </si>
  <si>
    <t>DESMONTE Y REUBICACIÓN MODULO SERVICIO AL CIUDADANO (REDEP). DE MODULO EXISTENTE. INCLUYE CONCRETO 3000 PSI HECHO EN OBRA 1:2:2 CON ARENA DE RIO Y TRITURADO 3/4" PARA ANCLAJE. TRANSP Y DISPOS. DE ESCOMBROS A 21 KM.</t>
  </si>
  <si>
    <t>SALIDA PARA TOMA MONOFASICA DOBLE. SUMINISTRO E INSTALACION. (INCLUYE ACCESORIOS DE INSTALACION Y FIJACION. NO INCLUYE TUBERIA NI CABLEADO).</t>
  </si>
  <si>
    <t>TUBERIA METALICA EMT DE D= 3/4". SUMINISTRO E INSTALACION. (INCLUYE ACCESORIOS DE INSTALACION Y FIJACION).</t>
  </si>
  <si>
    <t>CABLE THHN NO.10 EN COBRE. SUMINISTRO E INSTALACION. (INCLUYE ACCESORIOS DE INSTALACION).</t>
  </si>
  <si>
    <t>SALIDA PARA TOMA TRIFASICA DE SEGURIDAD. SUMINISTRO E INSTALACION. (INCLUYE ACCESORIOS DE INSTALACION Y FIJACION. NO INCLUYE TUBERIA NI CABLEADO).</t>
  </si>
  <si>
    <t>CABLE NO.2 AWG-THHN-600V EN COBRE. SUMINISTRO E INSTALACION. (INCLUYE ACCESORIOS DE INSTALACION).</t>
  </si>
  <si>
    <t>CABLE NO.14 AWG-THHN-600V EN COBRE. SUMINISTRO E INSTALACION. (INCLUYE ACCESORIOS DE INSTALACION).</t>
  </si>
  <si>
    <t>CABLE NO.12 AWG-THHN-600V EN COBRE. SUMINISTRO E INSTALACION. (INCLUYE ACCESORIOS DE INSTALACION).</t>
  </si>
  <si>
    <t>SALIDA PARA AVISO PUBLICITARIO. SUMINISTRO E INSTALACION. (INCLUYE ACCESORIOS DE INSTALACION Y FIJACION. NO INCLUYE TUBERIA NI CABLEADO).</t>
  </si>
  <si>
    <t>CABLE NO.6 AWG-THHN-600V EN COBRE. SUMINISTRO E INSTALACION. (INCLUYE ACCESORIOS DE INSTALACION).</t>
  </si>
  <si>
    <t>SALIDA PARA TOMA REGULADA. SUMINISTRO E INSTALACIÓN. SALIDA EN PISO DE LA TAQUILLA O TORNIQUETE O CCTV.(INCLUYE ACCESORIOS DE INSTALACION Y FIJACION. NO INCLUYE TUBERIA NI CABLEADO).</t>
  </si>
  <si>
    <t>SALIDA PARA INFORMADORES. SUMINISTRO E INSTALACION. SALIDA EN PISO DE LA TAQUILLA O TORNIQUETE O CCTV.(INCLUYE ACCESORIOS DE INSTALACION Y FIJACION. NO INCLUYE TUBERIA NI CABLEADO).</t>
  </si>
  <si>
    <t>SALIDA PARA BOMBA RIEGO ZONAS VERDES. SUMINISTRO E INSTALACION. ES LA SALIDA AL TAQUE.(INCLUYE ACCESORIOS DE INSTALACION Y FIJACION. NO INCLUYE TUBERIA NI CABLEADO).</t>
  </si>
  <si>
    <t>CABLE NO.8 AWG-THHN-600V EN COBRE. SUMINISTRO E INSTALACION. (INCLUYE ACCESORIOS DE INSTALACION).</t>
  </si>
  <si>
    <t>SALIDA PARA CONTROLADOR. SUMINISTRO E INSTALACION. (INCLUYE ACCESORIOS DE INSTALACION Y FIJACION. NO INCLUYE TUBERIA NI CABLEADO).</t>
  </si>
  <si>
    <t>SALIDA PARA DATOS EN TAQUILLAS O CCTV. SUMIN E INSTAL. INCL. CAJA GALVANIZADA. TOMA DE SALIDA DE DATOS. PONCHADO DE LOS JACKS EN LOS EXTREMOS DEL CABLE Y LA CERTIFICACION DE LAS SALIDAS. (NO INCLUYE TUBERIA NI CABLEADO UTP).</t>
  </si>
  <si>
    <t>CABLE UTP CATEGORIA 6A. SUMINISTRO E INSTALACION. (INCLUYE ACCESORIOS DE INSTALACION).</t>
  </si>
  <si>
    <t>SALIDA PARA SONIDO (POR EL TECHO DE LA ESTACIÓN). SUMINISTRO E INSTALACIÓN. (INCLUYE ACCESORIOS DE INSTALACIÓN. NO INCLUYE TUBERÍA NI CABLEADO).</t>
  </si>
  <si>
    <t>CABLE POLARIZADO 2 NO.14. SUMINISTRO E INSTALACION. (INCLUYE ACCESORIOS DE INSTALACION).</t>
  </si>
  <si>
    <t>SALIDA PARA CCTV (POR EL TECHO DE LA ESTACION). SUMINISTRO E INSTALACION. ES LA SALIDA POR EL TECHO EN LOS EXTREMOS DE CADA ESTACION. (INCLUYE ACCESORIOS DE INSTALACION. NO INCLUYE TUBERIA NI CABLEADO).</t>
  </si>
  <si>
    <t>SALIDA PARA EL MASTIL DEL GPS. INCL PEDESTAL EN CONCRETO DE 1.0MX0.8MX0.8M. SUMIN E INSTAL. EMBEBIDA EN EL PISO. (NO INCLUYE TUBERIA NI CABLEADO).</t>
  </si>
  <si>
    <t>ACOMETIDA TRIFASICA (3 NO.4 + 1 NO.4 + 1NO.4T AWG-THHN-600V-CU). SUMINISTRO E INSTALACION. EN TUBERIA PVC 4".</t>
  </si>
  <si>
    <t>ACOMETIDA TRIFASICA (3 NO.6 + 1 NO.6 + 1NO.8T AWG-THHN-600V-CU). SUMINISTRO E INSTALACION. ACOMETIDAS PARCIALES PARA LOS TABLEROS BRAKERS DE TRANSMILENIO, EN TUBERIA EMT 1 1/4".</t>
  </si>
  <si>
    <t>ACOMETIDA MONOFASICA (1 NO.8 + 1 NO.6 + 1NO.8T AWG-THHN-600V-CU). SUMINISTRO E INSTALACION. ACOMETIDAS PARCIALES PARA LOS TABLEROS BRAKERS DE TABLERO REGULADO MONOFASICO, EN TUBERIA EMT 1".</t>
  </si>
  <si>
    <t>ACOMETIDA MONOFASICA (1 NO.8 + 1 NO.8 + 1NO.8T AWG-THHN-600V-CU). SUMINISTRO E INSTALACION. ACOMETIDAS PARCIALES PARA LOS TABLEROS BRAKERS DE TABLERO PRINCIPAL REGULADO MONOFASICO, EN TUBERIA EMT 1".</t>
  </si>
  <si>
    <t>ACOMETIDA MONOFASICA (1 NO.10 + 1 NO.10 + 1NO.10T AWG-THHN-600V-CU). SUMINISTRO E INSTALACION. ACOMETIDAS PARCIALES PARA LOS TABLEROS BRAKERS DE PUBLICIDAD, EN TUBERIA EMT 3/4".</t>
  </si>
  <si>
    <t>ACOMETIDA (1 NO.8 + 1 NO.8 + 1NO.10 AWG-THHN-600V-CU). SUMINISTRO E INSTALACION.TUBERIA EMT 3/4" DESDE EL TOTALIZADOR DE LA PLANTA ELECTRICA HASTA LA TRANSFERENCIA.</t>
  </si>
  <si>
    <t>CABLE DE COBRE DESNUDO NO.2/0 AWG. SUMINISTRO E INSTALACION. PARA EL ANILLO EQUIPOTENCIAL DE LA ESTACION, UNIENDO LOS ELECTRODOS DE CAJA DE 3 MEDIDORES CON LOS DE LOS MODULOS. INCLUYE SOLDADURA EXOTERMICA.</t>
  </si>
  <si>
    <t>CONDUCTOR RED BAJA TENSION (3 NO.4 + 1 NO.6 600V- CU THHN). SUMIN E INSTAL. CONDUCTORES DE LA PARCIAL ENTRE TRAFO Y GABINETE DE 3 MEDIDORES, INSTALADOS EN TUBERIA DE 2X4" PVC BAJO EL PISO INSTAL CON GRADO DE DIFICULTAD.</t>
  </si>
  <si>
    <t>REHABILITACIÓN DE PAVIMENTO RÍGIDO: LOSAS EN CONCRETO HIDRÁULICO MR50 E=0.27M PARA TRONCAL.</t>
  </si>
  <si>
    <t>REHABILITACIÓN DE PAVIMENTO FLEXIBLE E= 0.18M BG_B=25CM</t>
  </si>
  <si>
    <t>REHABILITACIÓN DE PAVIMENTO FLEXIBLE E= 0.12M BG_B=25CM</t>
  </si>
  <si>
    <t>REHABILITACIÓN DE PAVIMENTO FLEXIBLE E= 0.10M BG_B= 0.25M</t>
  </si>
  <si>
    <t>CAJA ESPACIO 4 MEDIDORES ENERGIA, BARRAJES INDEPENDIENTES NEUTRO Y TIERRA Y ESPACIO TOTALIZADORES. SUM. E INSTAL. INCL. 1 TOTALIZADOR INDUSTRIAL 3X80A, 1 SUB-BREAKER ENCHUFABLE 3X60A, 1 DE 1X50A Y 1 DE 1X15A. CAJA 0.80X0.18M.</t>
  </si>
  <si>
    <t>TABLERO TRIFASICO 18 CIRCUITOS, ESPACIO TOTALIZADORES. SUM. E INSTAL. INCL. 10 BREAKERS ENCHUFABLES MONOPOLARES 1X15A, 1 BREAKER ENCHUFABLE BIPOLAR 2X15A, 1 DE 1X20A. INCL 1 TOTALIZADOR INDUSTRIAL DE 30A PARA PROTECCION.</t>
  </si>
  <si>
    <t>TABLERO MONOFASICO CON ESPACIO PARA 6 CIRCUITOS. SUM. E INSTAL. INCL. 3 BREAKERS ENCHUFABLES MONOPOLARES DE 1X15A PARA TOMAS DE AVISOS PUBLICITARIOS Y MUPI.</t>
  </si>
  <si>
    <t>TUBERIA EMT D= 1 1/2". SUMINISTRO E INSTALACION. (INCLUYE ACCESORIOS DE INSTALACION Y FIJACION).</t>
  </si>
  <si>
    <t>ACOMETIDA MONOFASICA (18+18+110T AWG-THHN-600V-CU) SUMINISTRO E INSTALACION (ACOMETIDAS PARCIALES PARA LOS TABLEROS BREAKERS DE TAQUILLA Y UPS, EN TUBERIA EMT 1". INCLUYE ACCESORIOS DE INSTALACION Y FIJACION.</t>
  </si>
  <si>
    <t>ACOMETIDA MONOFASICA (14+14+16T AWG-THHN-600V-CU) SUMINISTRO E INSTALACION (ACOMETIDAS PARCIALES PARA LOS TABLEROS REGULADOS DE MODULOS, EN TUBERIA EMT 1 1/2". INCLUYE ACCESORIOS DE INSTALACION Y FIJACION.</t>
  </si>
  <si>
    <t>ACOMETIDA MONOFASICA (110+110+112T AWG-THHN-600V-CU) SUMINISTRO E INSTALACION (ACOMETIDAS PARCIALES PARA LOS TABLEROS BREAKERS DE PUBLICIDAD, EN TUBERIA EMT 3/4". INCLUYE ACCESORIOS DE INSTALACION Y FIJACION.</t>
  </si>
  <si>
    <t>CABLE COBRE DESNUDO 1/0 AWG PARA EL ANILLO EQUIPOTENCIAL DE LA ESTACION, UNIENDO LOS ELECTRODOS DE CAJA DE 4 MEDIDORES CON LOS DE LOS MODULOS EN TUBERIA EMT 1". INCLUYE ACCESORIOS DE FIJACION E INSTALACION.</t>
  </si>
  <si>
    <t>ACOMETIDA TRIFASICA (36+16+18T AWG-THHN-600V-CU) SUMINISTRO E INSTALACION (ACOMETIDAS PARCIALES PARA LOS TABLEROS BREAKERS DE TRANSMILENIO, EN TUBERIA EMT 1 1/2". INCLUYE ACCESORIOS DE INSTALACION Y FIJACION.</t>
  </si>
  <si>
    <t>ACOMETIDA MONOFASICA (16+16+18T AWG-THHN-600V-CU) SUMINISTRO E INSTALACION (ACOMETIDAS PARCIALES PARA LOS TABLEROS BREAKERS DE TAQUILLA Y UPS, EN TUBERIA EMT 1 1/4". INCLUYE ACCESORIOS DE INSTALACION Y FIJACION.</t>
  </si>
  <si>
    <t>ACOMETIDA MONOFASICA (12+12+14T AWG-THHN-600V-CU) SUMINISTRO E INSTALACION (ACOMETIDAS PARCIALES PARA LOS TABLEROS REGULADOS DE LOS MODULOS, EN TUBERIA EMT 3". INCLUYE ACCESORIOS DE INSTALACION Y FIJACION.</t>
  </si>
  <si>
    <t>CONDUCTOR ACOMETIDA EN BAJA TENSION (44+14T AWG-THHN-600V-CU) SUMINISTRO E INSTALACION (CONDUCTORES DE LA ACOMETIDA ENTRE EL PUNTO DE CONEXION CODENSA Y CAJA DE 4 MEDIDORES INSTALADOS EN TUBERIA DE 2X4" PVC.</t>
  </si>
  <si>
    <t>TUBERIA METALICA EMT DE D= 1". SUMINISTRO E INSTALACION. (INCLUYE ACCESORIOS DE INSTALACION Y FIJACION).</t>
  </si>
  <si>
    <t>CONDUCTOR ACOMETIDA EN BAJA TENSION (42+12T AWG-THHN-600V-CU) SUMINISTRO E INSTALACION (CONDUCTORES DE LA ACOMETIDA ENTRE EL PUNTO DE CONEXION CODENSA Y CAJA DE 4 MEDIDORES INSTALADOS EN TUBERIA DE 2X4" PVC.</t>
  </si>
  <si>
    <t>GEOMALLAS CON FIBRAS CONTINUAS DE MULTIFILAMENTOS DE POLIESTER DE ALTA TENACIDAD (IDU ET SECCION 342-11 TRAFICO T4 - T5, RESISTENCIA ULTIMA &gt; 100KN/M). SUMINISTRO E INSTALACION.</t>
  </si>
  <si>
    <t>GEOMALLAS CON FIBRAS CONTINUAS DE MULTIFILAMENTOS DE POLIESTER DE ALTA TENACIDAD (IDU ET SECCION 342-11 TRAFICO T4 - T5, RESISTENCIA ULTIMA &gt; 75KN/M). SUMINISTRO E INSTALACION.</t>
  </si>
  <si>
    <t>GEODREN VIAL CON TUBERIA CIRCULAR 100MM H= 2.0M. SUMINISTRO E INSTALACION. (NO INCLUYE EXCAVACION NI RELLENOS)</t>
  </si>
  <si>
    <t>SEPARADORES TIPO TRANSMILENIO DELINEADOR TIPO A EN POLIETILENO (0.77M X 0.15M X 0.10M) Y 4 TORNILLOS EN ACERO INOXIDABLE DE 1/2" DE ANCHO Y 4 TORNILLOS DE 1/2" DE LARGO. SUMINISTRO E INSTALACION.</t>
  </si>
  <si>
    <t>SEPARADORES TIPO TRANSMILENIO DELINEADOR TIPO B EN POLIETILENO (0.78M X 0.20M X 0.15M) Y 4 TORNILLOS EN ACERO INOXIDABLE DE 1/2" DE ANCHO Y 5 TORNILLOS DE 1/2" DE LARGO. SUMINISTRO E INSTALACION.</t>
  </si>
  <si>
    <t>SEPARADORES TIPO TRANSMILENIO DELINEADOR TIPO C EN POLIETILENO (0.405M X 0.15M X 0.85M) Y 2 TORNILLOS EN ACERO INOXIDABLE DE 1/2" DE ANCHO Y 4 TORNILLOS DE 1/2" DE LARGO. SUMINISTRO E INSTALACION.</t>
  </si>
  <si>
    <t>FLECHA DIRECCIONAL "A LA IZQUIERDA" (E= 15 MILS. TERMOPLASTICA. AREA: 1.5037 M2 SEGUN EL MANUAL DE SEÑALIZACION VIAL. SUMINISTRO Y APLICACION CON EQUIPO. INCLUYE MICROESFERAS.</t>
  </si>
  <si>
    <t>DEMARCACION DE FLECHA DE TERMINACION DE CARRIL (E= 2.3 MILS. TERMOPLASTICA. AREA: 4.1850 M2 SEGUN EL MANUAL DE SEÑALIZACION VIAL. SUMINISTRO Y APLICACION CON EQUIPO. INCLUYE MICROESFERAS.</t>
  </si>
  <si>
    <t>FLECHA DIRECCIONAL "FRENTE, DERECHA E IZQUIERDA" (E= 2.3 MILS. TERMOPLASTICA. AREA: 3.2095 M2 SEGUN EL MANUAL DE SEÑALIZACION VIAL. SUMINISTRO Y APLICACION CON EQUIPO. INCLUYE MICROESFERAS.</t>
  </si>
  <si>
    <t>DEMARCACION TEXTO PARE. AREA: 1.48 M2. (E= 2.3 MILS, TERMOPLASTICA. SUMINISTRO Y APLICACION CON EQUIPO. INCLUYE MICROESFERAS.</t>
  </si>
  <si>
    <t>DEMARCACION DE ACHURADO. AREA: 1.0 M2. (E= 2.3 MILS, TERMOPLASTICA. SUMINISTRO Y APLICACION CON EQUIPO. INCLUYE MICROESFERAS.</t>
  </si>
  <si>
    <t>DEMARCACION DE LINEA LOGARITMICA. AREA: 0.60 M2. (E= 2.3 MILS, TERMOPLASTICA. SUMINISTRO Y APLICACION CON EQUIPO. INCLUYE MICROESFERAS.</t>
  </si>
  <si>
    <t>DEMARCACION DE LINEA DE PARE. AREA: 0.60 M2. (E= 2.3 MILS, TERMOPLASTICA. SUMINISTRO Y APLICACION CON EQUIPO. INCLUYE MICROESFERAS.</t>
  </si>
  <si>
    <t>DEMARCACION DE LINEA SENDERO PEATONAL. AREA: 0.30 M2. (E= 2.3 MILS, TERMOPLASTICA. SUMINISTRO Y APLICACION CON EQUIPO. INCLUYE MICROESFERAS.</t>
  </si>
  <si>
    <t>DEMARCACION ZONA ANTIBLOQUEO. AREA: 0.30 M2. (E= 2.3 MILS, TERMOPLASTICA. SUMINISTRO Y APLICACION CON EQUIPO. INCLUYE MICROESFERAS.</t>
  </si>
  <si>
    <t>DEMARCACION DE LINEA DE PARADERO DE BUSES. AREA: 5.5775 M2. (E= 2.3 MILS, TERMOPLASTICA. SUMINISTRO Y APLICACION CON EQUIPO. INCLUYE MICROESFERAS.</t>
  </si>
  <si>
    <t>DEMARCACION PICTOGRAMA TRIANGULOS CEDA EL PASO. (E= 2.3 MILS, TERMOPLASTICA. SUMINISTRO Y APLICACION CON EQUIPO. INCLUYE MICROESFERAS.</t>
  </si>
  <si>
    <t>DEMARCACION LINEA DE CEDA EL PASO DISCONTINUA. AREA: 0.32M2. (E= 2.3 MILS, TERMOPLASTICA. SUMINISTRO Y APLICACION CON EQUIPO. INCLUYE MICROESFERAS.</t>
  </si>
  <si>
    <t>BASE DE CONCRETO PARA POSTE TIPO T1 O T2 (0.80M X 0.80M X 0.80M). CONSTRUCCIÓN. INCLUYE EXCAVACIÓN, CONCRETO 3000 PSI HECHO EN OBRA, FUNDIDA, ARMADURA Y CURVA 90° PVC D= 2". HASTA MÉNSULA DE 6.5M.</t>
  </si>
  <si>
    <t>BASE DE CONCRETO PARA POSTE TIPO T1 O T2 (0.80M X 0.80M X 0.80M). CONSTRUCCIÓN. INCLUYE EXCAVACIÓN, CONCRETO 3000 PSI HECHO EN OBRA, FUNDIDA, ARMADURA Y CURVA 90° PVC D= 2". HASTA MÉNSULA DE 8.5M.</t>
  </si>
  <si>
    <t>PEDESTAL EN CONCRETO DE 3500 PSI GRAVA COMÚN (0.30 M X 0.40 M X 1.00 M) O MEDIDAS SIMILARES. CONSTRUCCIÓN. CON DOS DUCTOS PESADOS DE PVC TIPO DB D= 2".</t>
  </si>
  <si>
    <t>RETIRO DE POSTES T1, T1X Y T2 (INCLUYE GRUA).</t>
  </si>
  <si>
    <t>RETIRO Y REUBICACION DE POSTES T1, T1X Y T2 (INCLUYE GRUA).</t>
  </si>
  <si>
    <t>POSTE TIPO MASTIL T1X (5.00M) EN TUBO SCH 40 GALVANIZADO Y PINTADO. SUMINISTRO E INSTALACIÓN.</t>
  </si>
  <si>
    <t>PLATINA DE POSTE (CUADRADA DE 0.30M X 0.30M FABRICADA EN HIERRO DE 3/8" DE ESPESOR CON 4 ORIFICIOS DE 3/4" Y UNA PERFORACION CENTRAL DE 3" PARA FIJACION DEL POSTE AL ANCLAJE BASE).</t>
  </si>
  <si>
    <t>PINTURA EN VIA DE POSTES TIPO MENSULA T2 (L= 4.50M A 6.50M).</t>
  </si>
  <si>
    <t>ENTIBADO TIPO ED2, DISCONTINUO EN MADERA, CON PERFILES METALICOS Y PARALES TELESCOPICOS (INCLUYE SUMINISTRO E INSTALACION).</t>
  </si>
  <si>
    <t>EXCAVACION MECANICA PARA REDES PROFUNDIDAD MAYORES A 3.5M (INCLUYE CARGUE).</t>
  </si>
  <si>
    <t>EMPATE EN LÍNEA DE TUBERÍA DE ACERO (HA) A ASBESTO CEMENTO (AC) 3". SUMINISTRO E INSTALACIÓN. (INCLUYE DOS ACOPLES UNIVERSAL D= 3" R1 Y 1MT DE TUBERÍA PVC D= 3" RDE 21).</t>
  </si>
  <si>
    <t>EMPATE EN LÍNEA DE TUBERÍA DE ACERO (HA) A ASBESTO CEMENTO (AC) 4". SUMINISTRO E INSTALACIÓN. (INCLUYE DOS ACOPLES UNIVERSAL D= 4" R1 Y 1MT DE TUBERÍA PVC D= 4" RDE 21).</t>
  </si>
  <si>
    <t>EMPATE EN LÍNEA DE TUBERÍA DE ACERO (HA) A ASBESTO CEMENTO (AC) 12". SUMINISTRO E INSTALACIÓN. (INCLUYE DOS ACOPLES UNIVERSAL D= 12" R1 Y 1MT DE TUBERÍA PVC D= 12" RDE 21).</t>
  </si>
  <si>
    <t>VALOR IVP POR TALA DE INDIVIDUOS VEGETALES NO INCLUIDOS EN EL MANUAL DE SILVICULTURA URBANA CON ALTURA &lt; 5M SEGUN RESOLUCION 7132 DEL 30/12/2011 DE LA SDA.</t>
  </si>
  <si>
    <t>VALOR IVP POR TALA DE INDIVIDUOS VEGETALES NO INCLUIDOS EN EL MANUAL DE SILVICULTURA URBANA CON ALTURA &gt; 5M SEGUN RESOLUCION 7132 DEL 30/12/2011 DE LA SDA.</t>
  </si>
  <si>
    <t>VALOR IVP POR TALA DE INDIVIDUOS VEGETALES INCLUIDOS EN EL MANUAL DE SILVICULTURA URBANA CON ALTURA &lt; 5M SEGUN RESOLUCION 7132 DEL 30/12/2011 DE LA SDA.</t>
  </si>
  <si>
    <t>VALOR IVP POR TALA DE INDIVIDUOS VEGETALES INCLUIDOS EN EL MANUAL DE SILVICULTURA URBANA CON ALTURA &gt; 5M SEGUN RESOLUCION 7132 DEL 30/12/2011 DE LA SDA.</t>
  </si>
  <si>
    <t>VALOR IVP POR TALA DE INDIVIDUOS VEGETALES INCLUIDOS EN EL MANUAL DE SILVICULTURA URBANA (SETO) CON ALTURA &lt; 2M SEGUN RESOLUCION 7132 DEL 30/12/2011 DE LA SDA.</t>
  </si>
  <si>
    <t>VALOR IVP POR TALA DE INDIVIDUOS VEGETALES INCLUIDOS EN EL MANUAL DE SILVICULTURA URBANA (SETO) CON ALTURA &gt; 2M SEGUN RESOLUCION 7132 DEL 30/12/2011 DE LA SDA.</t>
  </si>
  <si>
    <t>VALOR IVP POR TALA DE INDIVIDUOS VEGETALES NO INCLUIDOS EN EL MANUAL DE SILVICULTURA URBANA (SETO) CON ALTURA &lt; 2M SEGUN RESOLUCION 7132 DEL 30/12/2011 DE LA SDA.</t>
  </si>
  <si>
    <t>VALOR IVP POR TALA DE INDIVIDUOS VEGETALES NO INCLUIDOS EN EL MANUAL DE SILVICULTURA URBANA (SETO) CON ALTURA &gt; 2M SEGUN RESOLUCION 7132 DEL 30/12/2011 DE LA SDA.</t>
  </si>
  <si>
    <t>EVALUACION PARA TRATAMIENTOS A LA VEGETACION DE LA SDA. CANTIDAD &lt; 25 ARBOLES (SEGUN RESOLUCION SDA NO. 5589 DEL 30/09/2011.</t>
  </si>
  <si>
    <t>SEGUIMIENTO PARA TRATAMIENTOS A LA VEGETACION DE LA SDA. CANTIDAD &lt; 25 ARBOLES (SEGUN RESOLUCION SDA NO. 5589 DEL 30/09/2011.</t>
  </si>
  <si>
    <t>EVALUACION PARA TRATAMIENTOS A LA VEGETACION DE LA SDA. CANTIDAD 25 - 49 ARBOLES (SEGUN RESOLUCION SDA NO. 5589 DEL 30/09/2011.</t>
  </si>
  <si>
    <t>SEGUIMIENTO PARA TRATAMIENTOS A LA VEGETACION DE LA SDA. CANTIDAD 25 - 49 ARBOLES (SEGUN RESOLUCION SDA NO. 5589 DEL 30/09/2011.</t>
  </si>
  <si>
    <t>EVALUACION PARA TRATAMIENTOS A LA VEGETACION DE LA SDA. CANTIDAD 50 - 99 ARBOLES (SEGUN RESOLUCION SDA NO. 5589 DEL 30/09/2011.</t>
  </si>
  <si>
    <t>SEGUIMIENTO PARA TRATAMIENTOS A LA VEGETACION DE LA SDA. CANTIDAD 50 - 99 ARBOLES (SEGUN RESOLUCION SDA NO. 5589 DEL 30/09/2011.</t>
  </si>
  <si>
    <t>EVALUACION PARA TRATAMIENTOS A LA VEGETACION DE LA SDA. CANTIDAD 100 - 199 ARBOLES (SEGUN RESOLUCION SDA NO. 5589 DEL 30/09/2011.</t>
  </si>
  <si>
    <t>SEGUIMIENTO PARA TRATAMIENTOS A LA VEGETACION DE LA SDA. CANTIDAD 100 - 199 ARBOLES (SEGUN RESOLUCION SDA NO. 5589 DEL 30/09/2011.</t>
  </si>
  <si>
    <t>EVALUACION PARA TRATAMIENTOS A LA VEGETACION DE LA SDA. CANTIDAD 200 - 299 ARBOLES (SEGUN RESOLUCION SDA NO. 5589 DEL 30/09/2011.</t>
  </si>
  <si>
    <t>SEGUIMIENTO PARA TRATAMIENTOS A LA VEGETACION DE LA SDA. CANTIDAD 200 - 299 ARBOLES (SEGUN RESOLUCION SDA NO. 5589 DEL 30/09/2011.</t>
  </si>
  <si>
    <t>EVALUACION PARA TRATAMIENTOS A LA VEGETACION DE LA SDA. CANTIDAD 300 - 399 ARBOLES (SEGUN RESOLUCION SDA NO. 5589 DEL 30/09/2011.</t>
  </si>
  <si>
    <t>SEGUIMIENTO PARA TRATAMIENTOS A LA VEGETACION DE LA SDA. CANTIDAD 300 - 399 ARBOLES (SEGUN RESOLUCION SDA NO. 5589 DEL 30/09/2011.</t>
  </si>
  <si>
    <t>EVALUACION PARA TRATAMIENTOS A LA VEGETACION DE LA SDA. CANTIDAD 400 - 499 ARBOLES (SEGUN RESOLUCION SDA NO. 5589 DEL 30/09/2011.</t>
  </si>
  <si>
    <t>SEGUIMIENTO PARA TRATAMIENTOS A LA VEGETACION DE LA SDA. CANTIDAD 400 - 499 ARBOLES (SEGUN RESOLUCION SDA NO. 5589 DEL 30/09/2011.</t>
  </si>
  <si>
    <t>EVALUACION PARA TRATAMIENTOS A LA VEGETACION DE LA SDA. CANTIDAD 500 - 999 ARBOLES (SEGUN RESOLUCION SDA NO. 5589 DEL 30/09/2011.</t>
  </si>
  <si>
    <t>SEGUIMIENTO PARA TRATAMIENTOS A LA VEGETACION DE LA SDA. CANTIDAD 500 - 999 ARBOLES (SEGUN RESOLUCION SDA NO. 5589 DEL 30/09/2011.</t>
  </si>
  <si>
    <t>EVALUACION PARA TRATAMIENTOS A LA VEGETACION DE LA SDA. CANTIDAD &gt; 1000 ARBOLES (SEGUN RESOLUCION SDA NO. 5589 DEL 30/09/2011.</t>
  </si>
  <si>
    <t>SEGUIMIENTO PARA TRATAMIENTOS A LA VEGETACION DE LA SDA. CANTIDAD &gt;1000 ARBOLES (SEGUN RESOLUCION SDA NO. 5589 DEL 30/09/2011.</t>
  </si>
  <si>
    <t>DESMONTE DE TELÉFONO PUBLICO DE PEDESTAL TIPO M20 (INCLUYE CARGUE Y TRANSPORTE A ALMACÉN AUTORIZADO POR EL IDU (NO INCLUYE REPARACIÓN DEL SITIO).</t>
  </si>
  <si>
    <t>CARTELERA TIPO PUNTO CREA DE 1.00M X 1.00M EN ALUMINIO ANODIZADO, CON PAÑO COLOR GRIS, CENEFA SUPERIOR, PUERTAS CORREDIZAS, LOGO INSTITUCIONAL. INCLUYE SUMINISTRO E INSTALACION.</t>
  </si>
  <si>
    <t>CUBIERTA 333C SENCILLA EN ALUZINC CAL. 24. SUM E INSTAL. PANEL SIN TRASLAPOS LONGITUDINALES. PINTURA PLASTISOL/DURANAR POR 1 CARA. COLOR A ESCOGER (E= 24 MICRONES). CLIPS METALICOS OCULTOS AISLANTE EN FIBRA DE VIDRIO DE 38MM.</t>
  </si>
  <si>
    <t>CIELO RASO BAFFLE EN ALUZINC LISO COLOR ALUMINIO MEDIO. SUMINISTRO E INSTALACION. INCL FIJACION CON SISTEMA DE TRABA DE PRESION A UN RIEL PORTAPANEL. SECCION 25MM CON DISTANCIA CADA 100MM Y ALTURA 100MM.</t>
  </si>
  <si>
    <t>CIELO 84R EN ALUZINC LISO COLOR ALUMINIO MEDIO. SUMINISTRO E INSTALACION. INCL FIJACION ALA ESTRUCTURA DEL PORTAPANEL POR MEDIO DE AMARRES CADA METRO. ANCHO DEL PANEL DE 84MM</t>
  </si>
  <si>
    <t>PILOTE D=20 CM CONCRETO TREMIE DE 3000 PSI. (INCL. EXCAVACIÓN, CARGUE Y RETIRO DE SOBRANTES, MOVILIZACIÓN, MONTAJE Y DESMONTAJE EQUIPO, Y CONCRETO).</t>
  </si>
  <si>
    <t>ZAPATA EN CONCRETO PREMEZCLADO DE 3000 PSI (21Mpa), GRAVA COMÚN (Incluye bombeo, Sumin., Formaleteo en madera, Colocación y Curado. No incl. Refuerzo).</t>
  </si>
  <si>
    <t>VIGAS DE CIMENTACIÓN ESTACIONES DE TRANSMILENIO DE 0.45m x 0.45m EN CONCRETO PREMEZCLADO DE 3000 PSI (21 Mpa) GRAVA COMUN (Incluye Sumin., Formaleteo en madera, Colocación y Curado. No incl. Refuerzo)</t>
  </si>
  <si>
    <t>CONCRETO 4000 PSI GRAVA COMÚN PARA TABLERO PUENTE DE 5.30M X 0.20M X 27.00M (PREMEZCLADO. INCLUYE SUMIN., FORMALETEO Y COLOCACIÓN. NO INCL. REFUERZO, CURADO).</t>
  </si>
  <si>
    <t>CONCRETO 3500 PSI GRAVA COMÚN PARA RECALCE DE 0.05M X 0.50M X 1.20M (PREMEZCLADO. INCLUYE SUMIN., FORMALETEO Y COLOCACIÓN. NO INCL. REFUERZO, CURADO).</t>
  </si>
  <si>
    <t>CONCRETO 3500 PSI GRAVA COMÚN PARA TOPE SISMICO DE 0.35M X 0.80M X 1.00M (PREMEZCLADO. INCLUYE SUMIN., FORMALETEO Y COLOCACIÓN. NO INCL. REFUERZO, CURADO).</t>
  </si>
  <si>
    <t>CONCRETO 3000 PSI GRAVA COMÚN PARA PLACA DE APROXIMACIÓN PUENTE VEHICULAR DE 5.00M X 3.50M X 0.20M (PREMEZCLADO. INCLUYE SUMIN., FORMALETEO Y COLOCACIÓN. NO INCL. REFUERZO, CURADO).</t>
  </si>
  <si>
    <t>CONCRETO 3500 PSI GRAVA COMÚN PARA ESPALDAR ESTRIBOS CON MÉNSULA SECCIÓN 5.30M X 1.70M X 0.30M (PREMEZCLADO. INCLUYE SUMIN., FORMALETEO Y COLOCACIÓN. NO INCL. REFUERZO, CURADO).</t>
  </si>
  <si>
    <t>DADO DE CIMENTACION EN CONCRETO 3500 PSI, (24 Mpa) PREMEZCLADO, GRAVA COMÚN. Incluye Suministro, Formaleteo en madera, Bombeo, colocación y curado. (No incl. Refuerzo).</t>
  </si>
  <si>
    <t>CONCRETO 3500 PSI GRAVA COMÚN PARA CONSTRUCCIÓN DE CAISSON DE 1.20M DE DIÁMETRO (INCLUYE EXCAVACIÓN MANUAL, SUMINISTRO DE CAMISA METÁLICA PERDIDA E= 3/8" FORMALETEO Y COLOCACIÓN. SUMIN DE CONCRETO PREMEZCLADO. NO INCL. REFUERZO, CURADO).</t>
  </si>
  <si>
    <t>BARANDA METÁLICA M81 (INSTALADO Y PINTADO)</t>
  </si>
  <si>
    <t>SEÑAL VERTICAL UNA CARA PARA CICLORUTA PARAL 3M, ÁNGULO DE 2X1/4X3M LAMINA CAL. 16 PINTADA POR UNA CARA 0.60M X 0.60M O 0.75M X 0.75M (INCLUYE SUMINISTRO E INSTALACIÓN)</t>
  </si>
  <si>
    <t>REHABILITACIÓN DE PAVIMENTO ESTAMPADO EN LOSA DE CONCRETO HIDRÁULICO MR45 E= 0.20M. (INCLUYE SUMINISTRO Y APLICACIÓN DE ENDURECEDOR EN POLVO FOTORESISTENTE Y ALCALIRESISTENTE, DESMOLDANTE PIGMENTADO, SELLADOR ACRÍLICO, RETARDANTE DE EVAPORACIÓN Y ESTAMPADO CON TEXTURA DE ADOQUIN DE 10CM X 20CM EN ESPINA DE PESCADO</t>
  </si>
  <si>
    <t>CUADRILLA (TECNICO ELECTRICO + 2 AYUDANTES).</t>
  </si>
  <si>
    <t>SELLO PVC FLEXIBLE PARA SELLOS DE JUNTAS SOMETIDAS A PRESIÓN HIDRÁULICA, ANCHO = 15CM. SUMINISTRO Y COLOCACIÓN</t>
  </si>
  <si>
    <t>GRAVILLA DE 3/4" PEGADA CON MORTERO 1:3 E= 0.15M PARA ENTREGA A CANAL. SUMINISTRO E INSTALACIÓN</t>
  </si>
  <si>
    <t>PRUEBA HIDROSTÁTICA EN TUBERÍAS HASTA 12" DE DIÁMETRO, TRAMOS MÁXIMOS DE 500M. INCLUYE DESINFECCIÓN DE TUBERÍA.</t>
  </si>
  <si>
    <t>CONTROLADOR C900V CON CAPACIDAD PARA 16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</si>
  <si>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CONTROLADOR C900V CON CAPACIDAD PARA 24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</si>
  <si>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CONTROLADOR C900V CON CAPACIDAD PARA 32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</si>
  <si>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PUESTA A TIERRA PARA CENTRO DE TRANSFORMACIÓN SUBTERRÁNEO PARCIALMENTE SUMERGIBLE CON TRES PUNTOS A TIERRA. SUMINISTRO, TRANSPORTE Y CONSTRUCCIÓN. INCLUYE SOLDADURA EXOTÉRMICA Y TERMINALES.</t>
  </si>
  <si>
    <t>PILOTE PREEXCAVADO EN CONCRETO TREMIE DE 4000 PSI (280 KG/CM2) ACELERADO A 2 DÍAS. INCLUYE ACELERANTE, ALQUILER DE EQUIPO DE PERFORACIÓN CON OPERARIO, MOTOBOMBA, BENTONITA, MANO DE OBRA, TRANSPORTE Y DISPOSICIÓN FINAL DE ESCOMBROS EN SITIO AUTORIZADO. DISTANCIA DE TRANSPORTE 21 KM.</t>
  </si>
  <si>
    <t>REGATA, ANCHO PROMEDIO 5CM POR 5CM DE PROFUNDIDAD. INCLUYE MATERIALES, EQUIPOS, TRANSPORTE Y DISPOSICIÓN FINAL DE ESCOMBROS A SITIO AUTORIZADO.</t>
  </si>
  <si>
    <t>RESTITUCIÓN DE ESTRUCTURA DE PAVIMENTO FLEXIBLE, PARA APIQUE DE 0.60M X 0.60M (PROFUNDIDAD 1.50M). INCLUYE BASE GRANULAR CLASE A (BG_A) E= 1.35, MEZCLA DENSA EN CALIENTE TIPO MD12 E= 0.05M, MEZCLA DENSA EN CALIENTE TIPO MD20 E= 0.10M, IMPRIMANTE Y RIEGO DE LIGA.</t>
  </si>
  <si>
    <t>RELLENO EN RECEBO COMUN (SUMINISTRO E INSTALACIÓN EXTENDIDO MANUAL, HUMEDECIMIENTO Y COMPACTACIÓN. NO INCLUYE TRANSPORTE)</t>
  </si>
  <si>
    <t>CONCRETO DE NIVELACIÓN 2000 PSI GRAVA COMÚN (140 KG/CM2) (PREMEZCLADO. INCLUYE SUMINISTRO, FUNDIDA Y NIVELACIÓN Y COLOCACIÓN. NO INCLUYE REFUERZO, CURADO) PARA MEJORAMIENTO, ADECUACIÓN Y REHABILITACIÓN DE ESPACIO PÚBLICO.</t>
  </si>
  <si>
    <t>SEÑAL VERTICAL GRUPO DE PREVENTIVAS TIPO CUADRADO (75CM X 75CM). INCLUYE SUMONISTRO E INSTALACION.</t>
  </si>
  <si>
    <t>SEÑAL VERTICAL GRUPO DE REGLAMENTARIAS TIPO CIRCULO D=75CM. INCLUYE SUMINISTRO E INSTALACION.</t>
  </si>
  <si>
    <t>SEÑAL VERTICAL GRUPO DE PREVENTIVA SP-40 TIPO RECTANGULO (120CM X 40CM). INCLUYE SUMINISTRO E INSTALACION.</t>
  </si>
  <si>
    <t>SEÑAL VERTICAL GRUPO DE REGLAMENTARIAS SR-01 TIPO OCTAGONO CON ALTURA DE 75CM. INCLUYE SUMINISTRO E INSTALACION.</t>
  </si>
  <si>
    <t>SEÑAL VERTICAL GRUPO DE REGLAMENTARIAS SR-02 TIPO TRIANGULO EQUILATERO 75CM. DE LADO. INCLUYE SUMINISTRO E INSTALACION.</t>
  </si>
  <si>
    <t>SEÑAL VERTICAL GRUPO DE INFORMATIVAS TIPO RECTANGULO (60CM X 75CM). INCLUYE SUMINISTRO E INSTALACION.</t>
  </si>
  <si>
    <t>TRANSFORMADOR MONOFASICO 15 KVA (TENSION PRIMARIA DE 13.200, TENSION SECUNDARIA 240-120. (INCLUYE SUMINISTRO E INSTALACIÓN)</t>
  </si>
  <si>
    <t>POSTE TIPO MENSULA T2 (3.50M) EN TUBO SCH 40 GALVANIZADO Y PINTADO. SUMINISTRO E INSTALACIÓN.</t>
  </si>
  <si>
    <t>POSTE TIPO MENSULA T2 (4.50M) EN TUBO SCH 40 GALVANIZADO Y PINTADO. SUMINISTRO E INSTALACIÓN.</t>
  </si>
  <si>
    <t>POSTE TIPO MENSULA T2 (6.50M) EN TUBO SCH 40 GALVANIZADO Y PINTADO. SUMINISTRO E INSTALACIÓN.</t>
  </si>
  <si>
    <t>POSTE TIPO MENSULA T2 (8.50M) EN TUBO SCH 40 GALVANIZADO Y PINTADO. SUMINISTRO E INSTALACIÓN.</t>
  </si>
  <si>
    <t>SEMAFORO VEHICULAR DE POLICARBONATO (3X200) LENTES DE POLICARBONATO DE 8" TRES LUCES, SISTEMA DE ILUMINACIÓN A LEDS, TIPO MASTIL. INCLUYE ELEMENTOS DE FIJACION.</t>
  </si>
  <si>
    <t>SEMAFORO VEHICULAR DE POLICARBONATO (3X200) LENTES DE POLICARBONATO DE 8" TRES LUCES, SISTEMA DE ILUMINACIÓN A LEDS, TIPO MENSULA. INCLUYE ELEMENTOS DE FIJACION.</t>
  </si>
  <si>
    <t>SEMAFORO VEHICULAR DE POLICARBONATO (3X200) LENTES DE POLICARBONATO DE 8" TRES LUCES, SISTEMA DE ILUMINACIÓN A LEDS, FLECHA DE GIRO TIPO MENSULA. INCLUYE ELEMENTOS DE FIJACION.</t>
  </si>
  <si>
    <t>SEMAFORO VEHICULAR DE POLICARBONATO (3X200) LENTES DE POLICARBONATO DE 8" TRES LUCES, SISTEMA DE ILUMINACIÓN A LEDS, FLECHA DE GIRO TIPO MASTIL. INCLUYE ELEMENTOS DE FIJACION.</t>
  </si>
  <si>
    <t>DEMARCACION LINEA DE PARADA DE TRANSMILENIO. AREA: 3.96 M2 SEGUN PARAMETROS DE DISEÑO DE TRANSMILENIO (E= 2.3 MILS, TERMOPLASTICA. SUMINISTRO Y APLICACION CON EQUIPO. INCLUYE MICROESFERAS.</t>
  </si>
  <si>
    <t>PISO EN CONCRETO COLOR OCRE MR41 (280 Kg/Cm2) GRAVA 1" 28 DIAS  ESTAMPADO e=0.10m (INCLUYE SUMINISTRO Y COLOCACIÓN DE CONCRETO, JUEGO DE MOLDES,  DESMOLDANTE EN POLVO, CURADOR PARA CONCRETO, INCLUYE CORTE Y SELLADO DE JUNTAS.</t>
  </si>
  <si>
    <t>SEMAFORO VEHICULAR DE POLICARBONATO (3X200) (ALQUILER) LENTES DE POLICARBONATO DE 8" TRES LUCES, SISTEMA DE ILUMINACIÓN A LEDS, INCLUYE SUMINISTRO, INSTALACION Y TRASLADO INTERNO EN OBRA. ELEMENTOS DE FIJACION.</t>
  </si>
  <si>
    <t>SEMAFORO PEATONAL DE POLICARBONATO (2X200) (ALQUILER) LENTES DE POLICARBONATO DE 8" DOS LUCES, SISTEMA DE ILUMINACIÓN A LEDS, INCLUYE SUMINISTRO, INSTALACION Y TRASLADO INTERNO EN OBRA. ELEMENTOS DE FIJACION.</t>
  </si>
  <si>
    <t>BARRICADA METÁLICAS C-20 CON TRES BANDEJAS DE 23CM X 150CM. (ALQUILER). INCLUYE TABLERO DE 60CM DE DIAMETRO "DESVIO" REFLECTIVO GRADO INGENIERIA COMERCIAL. SUMINISTRO E INSTALACION Y TRASLADO INTERNO EN OBRA.</t>
  </si>
  <si>
    <t>ALQUILER DE EQUIPOS</t>
  </si>
  <si>
    <t>PASACALLES IMPRESO EN LONA BANNER (7.0M X 1.0M) TERMINADO CON PALOS EN LOS EXTREMOS. INCLUYE SUMINISTRO E INSTALACION.</t>
  </si>
  <si>
    <t>CONCRETO 3000 PSI GRAVA COMÚN PARA BARRERA NEW JERSEY MONODIRECCIONAL DE 0.90M DE ALTURA X 0.375 DE BASE X 4.76M DE LONG. (PREMEZCLADO. INCLUYE SUMINISTRO, FORMALETEO, COLOCACIÓN. NO INCLUYE REFUERZO NI CURADO).</t>
  </si>
  <si>
    <t>MODULO DE PERSIANA DE 1.80 X 2.35 GALVANIZADO PARA CERRAMIENTO, INCLUYE MANO DE OBRA, ACCESORIOS E INSTALACION, SEGUN DETALLE EN PLANOS Y ESPECIFICACIONES TECNICAS. SUMINISTRO E INSTALACION.</t>
  </si>
  <si>
    <t>MODULO DE PERSIANA DE 1.80 X 1.20 GALVANIZADO PARA FACHADA COMERCIAL, INCLUYE MANO DE OBRA, ACCESORIOS SEGUN DETALLE EN PLANOS Y ESPECIFICACIONES TECNICAS. SUMINISTRO E INSTALACION.</t>
  </si>
  <si>
    <t>ALQUILER CONTROLADOR C900V CON CAPACIDAD PARA 16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</si>
  <si>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MAMPOSTERIA EN BLOQUE 5 E= 0.12M (INCLUYE SUMINISTRO, INSUMOS Y CONSTRUCCIÓN)</t>
  </si>
  <si>
    <t>EDICION, IMPRESION Y DISTRIBUCION DE PIEZAS DE DIVULGACION (PIEZAS EN PAPEL BOND, TAMAÑO CARTA, TIPO FOTOCOPIA).</t>
  </si>
  <si>
    <t>LEVANTAMIENTO DE ACTA DE VECINDAD COMPLETA. (INCLUYE PERSONAL, LOGISTICA, ELABORACION DE FORMATO, PAPELERIA, FOTOGRAFIA Y VIDEO).</t>
  </si>
  <si>
    <t>FICHA</t>
  </si>
  <si>
    <t>NIVELACIÓN DE CAJA ETB T-13 H= 0.30M (INCLUYE DEMOLICION, FORMALETA, COMPRESOR, TRANSPORTE, PLACA SUPERIOR EN CONCRETO DE 3000 PSI, ACERO DE REFUERZO, BLOQUE PARA CÁMARA TELEFÓNICA TELECOM RESISTENCIA 3000 PSI, MORTERO, ARO Y TAPA ETB, TRANSPORTE Y DISPOSICION DE ESCOMBROS Y MANO DE OBRA ).</t>
  </si>
  <si>
    <t>NIVELACIÓN DE CAJA ETB T-14 H= 0.30M (INCLUYE DEMOLICION, FORMALETA, COMPRESOR, TRANSPORTE, PLACA SUPERIOR EN CONCRETO DE 3000 PSI, ACERO DE REFUERZO, BLOQUE PARA CÁMARA TELEFÓNICA TELECOM RESISTENCIA 3000 PSI, MORTERO, ARO Y TAPA ETB, TRANSPORTE Y DISPOSICION DE ESCOMBROS Y MANO DE OBRA ).</t>
  </si>
  <si>
    <t>NIVELACIÓN DE CAJA DOBLE DE PASO ETB H= 0.30M (INCLUYE FORMALETA, JUEGO DE MARCO Y TAPA DOBLE PARA CAJA DE PASO DOBLE GALVANIZADA NORMA ETB, BORDILLO PERIMETRAL EN CONCRETO DE 3000 PSI HECHO EN OBRA 1:2:2 CON ARENA DE RIO Y TRITURADO DE 3/4", ACERO DE REFUERZO DE 3/8" Y 1/2", TRANSPORTE Y DISPOSICION FINAL DE ESCOMBROS .</t>
  </si>
  <si>
    <t>RELOCALIZACIÓN DE MEDIDOR DE ACUEDUCTO D= 1/2" (INCLUYE 1.0M TUBERÍA GALVANIZADA D= 1/2", SOLDADURA, CINTA DE TEFLON, Y CAJILLA PLASTICA FABRICADA EN POLIPROPILENO DE ALTO IMPACTO CON MATERIAL ORIGINAL, DE MEDIDAS 34CM X50.5CM X 3.5CM DE ALTO, Y CAJILLA DE MEDIDAS 34CM X 50.5CM X 28CM DE ALTO</t>
  </si>
  <si>
    <t>RELOCALIZACIÓN DE MEDIDOR DE ACUEDUCTO D= 1" (INCLUYE 1.0M TUBERÍA GALVANIZADA D= 1", SOLDADURA, CINTA DE TEFLON, Y CAJILLA PLASTICA FABRICADA EN POLIPROPILENO DE ALTO IMPACTO CON MATERIAL ORIGINAL, DE MEDIDAS 34CM X 50.5CM X 3.5CM DE ALTO, Y CAJILLA DE MEDIDAS 34CM X 50.5CM X 28CM DE ALTO.</t>
  </si>
  <si>
    <t>RELOCALIZACIÓN DE MEDIDOR DE ACUEDUCTO D= 3/4" (INCLUYE 1.0M TUBERÍA GALVANIZADA D= 1/2", SOLDADURA, CINTA DE TEFLON, Y CAJILLA PLASTICA FABRICADA EN POLIPROPILENO DE ALTO IMPACTO CON MATERIAL ORIGINAL, DE MEDIDAS 34CM X50.5CM X 3.5CM DE ALTO, Y CAJILLA DE MEDIDAS 34CM X 50.5CM X 28CM DE ALTO.</t>
  </si>
  <si>
    <t>PISO EN CONCRETO MR43 (315 KG/CM2) GRAVA COMÚN ACELERADO A 7 DÍAS, ESTAMPADO PARA POMPEYANOS, E=0.23M (INCLUYE SUMINISTRO Y COLOCACIÓN DE CONCRETO, JUEGO DE MOLDES, DESMOLDANTE EN POLVO, CURADOR PARA CONCRETO, CORTE Y SELLADO DE JUNTAS.</t>
  </si>
  <si>
    <t>PISO EN CONCRETO MR43 (315 KG/CM2) GRAVA COMÚN ACELERADO A 7 DÍAS, ESTAMPADO PARA POMPEYANOS, E=0.20M (INCLUYE SUMINISTRO Y COLOCACIÓN DE CONCRETO, JUEGO DE MOLDES, DESMOLDANTE EN POLVO, CURADOR PARA CONCRETO, CORTE Y SELLADO DE JUNTAS.</t>
  </si>
  <si>
    <t>ADOQUIN EN CONCRETO A-25 (20X10X6cm)  (Suministro e instalación. Incluye base 4cm mortero 2500 PSI y arena de sello)</t>
  </si>
  <si>
    <t>CENEFA LINEAL EN ADOQUÍN DE CONCRETO (20CM X 10CM X 6CM) COLOR ROJO (SUMINISTRO E INSTALACIÓN. INCLUYE BASE EN ARENA DE NIVELACIÓN E= 4CM Y ARENA DE SELLO).</t>
  </si>
  <si>
    <t>CENEFA LINEAL EN ADOQUÍN DE CONCRETO (20CM X 10CM X 8CM) COLOR ROJO PARA RAMPAS DE ACCESO VEHICULAR A PREDIOS (SUMINISTRO E INSTALACIÓN. INCLUYE BASE EN ARENA DE NIVELACIÓN E= 4CM Y ARENA DE SELLO).</t>
  </si>
  <si>
    <t>CENEFA LINEAL EN LOSETA PREFABRICADA TÁCTIL ALERTA Y GUÍA A55 / A56 ANCHO 0.40M (SUMINISTRO E INSTALACIÓN. INCLUYE BASE EN ARENA DE NIVELACIÓN E= 4 CM Y ARENA DE SELLO).</t>
  </si>
  <si>
    <t>CUNETA DE DRENAJE ANCHO= 0.50M EN CONCRETO PREMEZCLADO DE 3000 PSI FUNDIDO EN SITIO. PROFUNDIDAD VARIABLE (ENTRE 0.10M Y 0.50M). (INCLUYE CONSTRUCCIÓN DE PLACA DE FONDO Y MUROS EN CONCRETO IMPERMEABILIZADO, MEDIACAÑAS Y MORTERO DE NIVELACIÓN, ÁNGULOS METÁLICOS PARA SOPORTE DE REJILLAS PREFABRICADAS).</t>
  </si>
  <si>
    <t>MURO EN BLOQUE DE CONCRETO ESTRIADO. CONSTRUCCIÓN. SUMINISTRO E INSTALACIÓN. INCLUYE BLOQUE ESTRUCTURAL (19CM X 19CM X 39CM) MORTERO 1:3 HECHO EN OBRA PARA PEGA, CORTADORA Y DISCO DIAMANTADO. NO INCLUYE ACERO DE REFUERZO, CONCRETO PARA INYECCIÓN DE DOVELAS REFORZADAS NI MANO DE OBRA PARA EL REFORZAMIENTO DE LAS DOVELAS.</t>
  </si>
  <si>
    <t>OTROS MOBILIARIO EN ESPACIO PUBLICO</t>
  </si>
  <si>
    <t>TUBERÍA CONCRETO CLASE V D= 24" (INCLUYE MORTERO DE INSTALACIÓN. SUMINISTRO E INSTALACIÓN).</t>
  </si>
  <si>
    <t>TUBERÍA CONCRETO CLASE V D= 27" (INCLUYE MORTERO DE INSTALACIÓN. SUMINISTRO E INSTALACIÓN).</t>
  </si>
  <si>
    <t>TUBERÍA CONCRETO CLASE V D= 40" (INCLUYE MORTERO DE INSTALACIÓN. SUMINISTRO E INSTALACIÓN).</t>
  </si>
  <si>
    <t>CRUZ HD 12" X 6" JUNTA HIDRÁULICA (SUMINISTRO E INSTALACIÓN)</t>
  </si>
  <si>
    <t>ACOMETIDA A TABLERO 3X2 + 1X4. THW. COBRE</t>
  </si>
  <si>
    <t>SUPER ESTRUCTURA EN CONCRETO DE 6000 PSI PREMEZCLADO, GRAVA COMÚN (Incluye Sumin, bombeo, Formaleteo, Colocación y Curado. No incl. Refuerzo).</t>
  </si>
  <si>
    <t>PISO EN CONCRETO COLOR GRIS MR41 (280 Kg/Cm2) GRAVA 1" 28 DIAS  ESTAMPADO e=0.10m (INCLUYE SUMINISTRO Y COLOCACIÓN DE CONCRETO, JUEGO DE MOLDES,  DESMOLDANTE EN POLVO, CURADOR PARA CONCRETO, INCLUYE CORTE Y SELLADO DE JUNTAS.</t>
  </si>
  <si>
    <t>BACHEO EN PAVIMENTO FLEXIBLE E= 0.14M CON ASFALTO CAUCHO E=0.10M. (INCLUYE DEMOLICIÓN MANUAL Y CARGUE DE PAVIMENTO FLEXIBLE DE E=0.14M, TRANSPORTE Y DISPOSICIÓN FINAL DE ESCOMBROS, EXCAVACIÓN Y REPOSICIÓN BASE GRANULAR CLASE A (BG_A) E=0.20M, BASE ASFÁLTICA MD10 E= 0.04M, BASE ASFÁLTICA CON ASFALTO CAUCHO E=0.10M )</t>
  </si>
  <si>
    <t>BACHEO EN PAVIMENTO FLEXIBLE CON ASFALTO CAUCHO E= 0.14M. (INCLUYE DEMOLICIÓN MANUAL Y CARGUE DE PAVIMENTO FLEXIBLE DE E=0.14M, TRANSPORTE Y DISPOSICIÓN FINAL DE ESCOMBROS, EXCAVACIÓN Y REPOSICIÓN BASE GRANULAR CLASE A (BG_A) E=0.20M, BASE ASFÁLTICA CON ASFALTO CAUCHO E=0.14M )</t>
  </si>
  <si>
    <t>RETIRO DE BOLARDO (O RESTOS). INCLUYE REPARACIÓN DEL SITIO CON CONCRETO DE 1500 PSI HECHO EN OBRA (40X40X10CM) Y SUBBASE GRANULAR B-200 E=0.35. INCLUYE RETIRO DE ESCOMBROS. INCLUYE DEMOLICIÓN Y EXCAVACIÓN.</t>
  </si>
  <si>
    <t>MANTENIMIENTO CORRECTIVO DE ESPACIO PUBLICO LOSETA A-50 SOBRE ARENA. INCL. RETIRO LOSETA E INSTALAR LA MISMA.</t>
  </si>
  <si>
    <t>MANTENIMIENTO CORRECTIVO, RETIRO Y REINSTALACIÓN DE BORDILLO PREFABRICADO A80 (RETIRO E INSTALACIÓN. INCLUYE MATERIAL DE BASE)</t>
  </si>
  <si>
    <t>ELEMENTOS DE OFICINA</t>
  </si>
  <si>
    <t>ALQUILER DE PUESTO DE TRABAJO - ESCRITORIO 75X120X50CM</t>
  </si>
  <si>
    <t>TARIFAS DE EVALUACIÓN Y DIAGNÓSTICO</t>
  </si>
  <si>
    <t>EVALUACION SUPERFICIAL. INCLUYE LEVANTAMIENTO DE FALLAS (AUSCULTACIÓN VISUAL) PARA DETERMINAR EL PCI (NORMA ASTM D 6433-07) PARA CALZADA SEGMENTO</t>
  </si>
  <si>
    <t>ALQUILER SEÑAL VERTICAL GRUPO I (75X75CM) (INCLUYE SUMINISTRO E INSTALACIÓN)</t>
  </si>
  <si>
    <t>ALQUILER SEÑAL VERTICAL GRUPO I (60X60CM) (INCLUYE SUMINISTRO E INSTALACIÓN)</t>
  </si>
  <si>
    <t>ALQUILER SEÑAL VERTICAL GRUPO I (90X90CM) (INCLUYE SUMINISTRO E INSTALACIÓN)</t>
  </si>
  <si>
    <t>CONO POZO INSPECCIÓN PREFABRICADO D= 1.20M X 0.60M E=0.10M H= 0.75M (INC. SUMINISTRO E INST. NO INC. ARO DE AJUSTE, ARO-TAPA Y TAPA)</t>
  </si>
  <si>
    <t>ALQUILER BARRERA RELLENABLE (2.00X0.55X1.00M)</t>
  </si>
  <si>
    <t>ALQUILER DE SEÑAL LUMINOSA BIDIRECCIONAL 1.50M X 0.50M (INCLUYE INSTALACIÓN, MANTENIMIENTO Y DESINSTALACIÓN).</t>
  </si>
  <si>
    <t>CARCAMO TIPO PLACA DE PROTECCIÓN PARA TUBERÍA Ø 14" NORMA EAAB NS-090 . 3V.2. INCLUYE: DESPERDICIOS, COMPACTACIÓN Y DESPUNTES.</t>
  </si>
  <si>
    <t>PISOS EN METALDECK 2" CALIBRE 16 (1.50MM) PARA PUENTES VEHICULARES. (INCLUYE TRANSPORTE, HERRAMIENTA MENOR, MANO DE OBRA)</t>
  </si>
  <si>
    <t>PISOS EN METALDECK 2" CALIBRE 18 (1.50MM) PARA PUENTES PEATONALES. (INCLUYE TRANSPORTE, HERRAMIENTA MENOR, MANO DE OBRA)</t>
  </si>
  <si>
    <t>CONCRETO 3000 PSI GRAVA FINA PARA BARANDAS (PREMEZCLADO. INCLUYE SUMIN., FORMALETEO Y COLOCACIÓN. NO INCL. REFUERZO, CURADO).</t>
  </si>
  <si>
    <t>BARANDA METÁLICA PARA PUENTE PEATONAL (INCLUYE DADOS DE CONCRETO 3000 PSI GRAVA COMÚN DE 0.20M X 0.20M, RECUBRIMIENTO EN BARRERA EPÓXICA Y ESMALTE URETANO GRIS. INCLUYE TUBO DE CERRAMIENTO NEGRO DE Ø 2" Y Ø 1/2" - 1.9MM, PLATINA METÁLICA). SUMINISTRO E INSTALACIÓN.</t>
  </si>
  <si>
    <t>PISOS EN TABLILLA DE MADERA TECA TIPO DECK. SUMINISTRO E INSTALACIÓN. (INCLUYE HERRAMIENTA MENOR, TRANSPORTE, MANO DE OBRA).</t>
  </si>
  <si>
    <t>PILOTE D=25 CM CONCRETO TREMIE DE 3000 PSI. (INCL. EXCAVACIÓN, CONCRETO, CARGUE Y RETIRO DE SOBRANTES, DESMOVILIZACIÓN, MONTAJE Y DESMONTAJE DE EQUIPO. INCLUYE MOVILIZACIÓN HACIA Y DESDE LA OBRA Y ENTRE PERFORACIONES, MONTAJE Y DESMONTAJE, REGISTRO DE MUESTRAS CORRESPONDIENTES AL PERFIL ESTRATIGRÁFICO. TAMBIÉN INCLUYE EL CARGUE, RETIRO Y DISPOSICIÓN FINAL DE ESCOMBROS. SUMINISTRO Y COLOCACIÓN DEL CONCRETO).</t>
  </si>
  <si>
    <t>COLUMNA EN CONCRETO DE 3500 PSI, (24 MPa) PREMEZCLADO, GRAVA COMÚN (Incluye suministro, Bombeo, formaleteo en madera, colocación y curado, No incluye refuerzo).</t>
  </si>
  <si>
    <t>MURO ESTRUCTURAL EN CONCRETO 3500 PSI PREMEZCLADO, GRAVA COMÚN. (Incluye suministro, formaleteo, bombeo, colocación y curado. No incl. Refuerzo).</t>
  </si>
  <si>
    <t>ENCHAPE PARA COLUMNAS Y VIGAS EN BLOQUE DE CONCRETO ESTRIADO. MORTERO 1:3 HECHO EN OBRA PARA PEGA, CORTADORA Y DISCO DIAMANTADO (INCLUYE SUMINISTRO E INSTALACIÓN).</t>
  </si>
  <si>
    <t>HIDROPROTECCIÓN Y LAVADO (INCLUYE ALQUILER DE HIDROLAVADORA 1300W. INCLUYE HIDROSELLANTE, ELEMENTOS DE ASEO (DETERGENTE INDUSTRIAL). TRANSPORTE, AGUA, COMBUSTIBLE Y MANO DE OBRA).</t>
  </si>
  <si>
    <t>SELLO DE JUNTAS CON ICOPOR Y SIKAFLEX 1A SELLADO DE JUNTAS (300CC) (INCLUYE SUMINISTRO E INSTALACIÓN)</t>
  </si>
  <si>
    <t>CANAL Y FLANCHE EN LAMINA GALVANIZADA. (INCLUYE SUMINISTRO E INSTALACIÓN)</t>
  </si>
  <si>
    <t>MURO EN DIAGONALES EN BLOQUE DE CONCRETO ESTRIADO DIAGONAL. CONSTRUCCIÓN. SUMINISTRO E INSTALACIÓN. INCLUYE BLOQUE ESTRUCTURAL (19CM X 19CM X 39CM) MORTERO 1:3 HECHO EN OBRA PARA PEGA, CORTADORA Y DISCO DIAMANTADO. NO INCLUYE ACERO DE REFUERZO, CONCRETO PARA INYECCIÓN DE DOVELAS REFORZADAS NI MANO DE OBRA PARA EL REFORZAMIENTO DE LAS DOVELAS.</t>
  </si>
  <si>
    <t>CUNETAS EN MANTO DE HORMIGÓN DE E= 8MM (INCLUYE SUMINISTRO E INSTALACIÓN). ESTA ACTIVIDAD SE REQUIERE PARA EL CONTRATO DE CONSULTORÍA Y OBRA N° IDU 1920 DE 2013.</t>
  </si>
  <si>
    <t>CARPINTERÍA METÁLICA</t>
  </si>
  <si>
    <t>CANALETA PORTACABLES DE 20CM PVC CON ADHESIVO. INCLUYE UNIÓN PROPORCIONAL CADA 2M. SUMINISTRO E INSTALACIÓN</t>
  </si>
  <si>
    <t>CANALETA PORTACABLES DE 32CM PVC CON ADHESIVO. INCLUYE UNIÓN PROPORCIONAL CADA 2M. SUMINISTRO E INSTALACIÓN</t>
  </si>
  <si>
    <t>3 DUCTOS D= 2" PVC PESADO DB (NO INCLUYE RELLENOS). SUMINISTRO E INSTALACIÓN.</t>
  </si>
  <si>
    <t>BOLSA DE LONA CON SUELO-CEMENTO (CONFINAMIENTO DE TALUDES. PROPORCIÓN 1:0:4.SUMINISTRO, MEZCLADO, LLENADO Y COLOCACIÓN.</t>
  </si>
  <si>
    <t>TRATAMIENTO SILVICULTURAL PODA DE RAÍCES (INCLUYE EXCAVACIÓN MANUAL, CORTE, CICATRIZACIÓN Y DISPOSICIÓN FINAL DE ESCOMBROS A 28 KILÓMETROS)</t>
  </si>
  <si>
    <t>PISO PRETENSADO E= 70 MM PARA ESTACIONES Y PUENTES TIPO TRANSMILENIO. SUMINISTRO E INSTALACIÓN.</t>
  </si>
  <si>
    <t>DEMOLICIÓN RECUBRIMIENTO ESTRUCTURAL DE ZONAS CON DESCASCARAMIENTO, HASTA DESCUBRIR EL REFUERZO EXISTENTE VERIFICANDO PH EN CONCRETO. INCLUYE TODOS LOS COSTOS DE SUMINISTRO DE MATERIALES, EQUIPOS, CARGUE Y TRANSPORTE DE MATERIALES SOBRANTES A BOTADERO AUTORIZADO Y MANO DE OBRA.</t>
  </si>
  <si>
    <t>DEMOLICIÓN DE CONCRETO REFORZADO DE BARRERA LATERAL DE SECCIÓN 0.18M. INCLUYE TODOS LOS COSTOS DE SUMINISTRO DE MATERIALES, EQUIPOS (HERRAMIENTA MENOR, CORTADORA,COMPRESOR, PROVISIONAL DE ENERGÍA), TRANSPORTE, MANEJO, ALMACENAMIENTO, DESPERDICIOS, CARGUE Y TRANSPORTE DE MATERIALES SOBRANTES A ESCOMBRERA AUTORIZADA Y MANO DE OBRA.</t>
  </si>
  <si>
    <t>DEMOLICIÓN PAVIMENTO ASFÁLTICO DE ESPESOR 10 CM. INCLUYE TODOS LOS COSTOS DE SUMINISTRO DE EQUIPOS (HERRAMIENTA MENOR, MARTILLO NEUMÁTICO, COMPRESOR, PROVISIONAL DE ENERGÍA), TRANSPORTE, MANEJO, ALMACENAMIENTO, DESPERDICIOS, CARGUE Y TRANSPORTE DE MATERIALES SOBRANTES A ESCOMBRERA AUTORIZADA Y MANO DE OBRA.</t>
  </si>
  <si>
    <t>DEMOLICIÓN DE CONCRETO REFORZADO DE TABLERO. INCLUYE DEMOLICIÓN DEL CONCRETO EXISTENTE EMPLEANDO MARTILLOS NEUMÁTICOS O HIDRÁULICOS, RETIRO Y MANEJO DE ESCOMBROS, SUMINISTRO DE EQUIPOS, PERSONAL, TRANSPORTE, ENERGÍA Y MANO DE OBRA.</t>
  </si>
  <si>
    <t>DEMOLICIÓN DE CONCRETO REFORZADO DE TABLERO, CAJUELA DOBLE 0.08M X 0.20M. INCLUYE EL RETIRO DE ÁNGULOS METÁLICOS DE JUNTAS EXISTENTES, LA DEMOLICIÓN DEL CONCRETO EXISTENTE Y EL RETIRO DE ESCOMBROS Y TODOS LOS COSTOS DE SUMINISTRO DE MATERIALES, EQUIPOS, TRANSPORTES, MANEJO, ALMACENAMIENTO, DESPERDICIOS, CARGUE Y TRANSPORTE DE MATERIALES SOBRANTES A ESCOMBRERAS AUTORIZADAS Y MANO DE OBRA.</t>
  </si>
  <si>
    <t>DEMOLICIÓN RECUBRIMIENTO COLUMNAS PARA ADICIÓN DE REFUERZO, HASTA DESCUBRIR EL REFUERZO EXISTENTE VERIFICANDO PH EN CONCRETO. INCLUYE TODOS LOS COSTOS DE SUMINISTRO DE MATERIALES (COLORANTE INDICADOR DE PH), EQUIPOS (HERRAMIENTA MENOR, MARTILLO DEMOLEDOR DE BAJO IMPACTO 1.5 WATTS, COMPRESOR, PROVISIONAL DE ENERGÍA), CARGUE Y TRANSPORTE DE MATERIALES SOBRANTES A BOTADERO AUTORIZADO Y MANO DE OBRA.</t>
  </si>
  <si>
    <t>DEMOLICIÓN RECUBRIMIENTO VIGAS CABEZAL PARA SANEADO DE REFUERZO, HASTA DESCUBRIR EL REFUERZO EXISTENTE VERIFICANDO PH EN CONCRETO. INCLUYE TODOS LOS COSTOS DE SUMINISTRO DE MATERIALES (COLORANTE INDICADOR DE PH), EQUIPOS (HERRAMIENTA MENOR, ANDAMIOS, MARTILLO DEMOLEDOR DE BAJO IMPACTO 1.5 WATTS, COMPRESOR, PROVISIONAL DE ENERGÍA), CARGUE Y TRANSPORTE DE MATERIALES SOBRANTES A BOTADERO AUTORIZADO Y MANO DE OBRA.</t>
  </si>
  <si>
    <t>DEMOLICIÓN RECUBRIMIENTO DE ÁREAS DE TRABAJO AFECTADAS POR DEGRADACIÓN DEL CONCRETO, HASTA DESCUBRIR EL REFUERZO EXISTENTE VERIFICANDO PH EN CONCRETO. INCLUYE TODOS LOS COSTOS DE SUMINISTRO DE MATERIALES (COLORANTE INDICADOR DE PH), EQUIPOS (HERRAMIENTA MENOR, ANDAMIOS, MARTILLO DEMOLEDOR DE BAJO IMPACTO 1.5 WATTS, COMPRESOR, PROVISIONAL DE ENERGÍA), CARGUE Y TRANSPORTE DE MATERIALES SOBRANTES A BOTADERO AUTORIZADO Y MANO DE OBRA.</t>
  </si>
  <si>
    <t>DEMOLICIÓN POR TRAMOS ALTERNANDO COSTADOS IZQUIERDOS Y DERECHOS Y GARANTIZANDO EL SERVICIO DEL PUENTE A LOS PEATONES DE PLACA REFORZADA E= 1.10M DE TABLERO DE PUENTE CONSTRUIDA SOBRE METALDECK, INCLUYE TRASIEGO DE ESCOMBROS (DESDE PUENTE Y DESCENSO POR RAMPAS HASTA ANDEN), CARGUE MANUAL Y RETIRO HASTA BOTADERO AUTORIZADO. INCLUYE DESMONTE Y RETIRO DE LOSA EXISTENTE Y CONECTORES DE CORTANTE.</t>
  </si>
  <si>
    <t>DEMOLICIÓN DE TOPES SISMICOS TRANSVERSALES EN LOS ESTRIBOS, HASTA DESCUBRIR EN SU TOTALIDAD Y SEGÚN LO ESPECIFICADO, EL REFUERZO EXISTENTE VERIFICANDO EL PH EN CONCRETO. INCLUYE TODOS LOS COSTOS DE SUMINISTRO DE MATERIALES (COLORANTE INDICADOR DE PH), EQUIPOS (HERRAMIENTA MENOR, ANDAMIOS, MARTILLO DEMOLEDOR DE BAJO IMPACTO DE 1.5 WATTS, COMPRESOR, PROVISIONAL DE ENERGÍA), CARGUE Y TRANSPORTE DE MATERIALES SOBRANTES A BOTADERO AUTORIZADO Y MANO DE OBRA.</t>
  </si>
  <si>
    <t>DEMOLICIÓN DE MUROS EN MAMPOSTERÍA EN CONCRETO EN SU TOTALIDAD PARA INTERVENCIÓN DE LOS TRABAJOS EN TOPES SÍSMICOS. INCLUYE TODOS LOS COSTOS DE SUMINISTRO DE MATERIALES (COLORANTE INDICADOR DE PH), EQUIPOS (HERRAMIENTA MENOR, ANDAMIOS, MARTILLO DEMOLEDOR DE BAJO IMPACTO DE 1.5 WATTS, COMPRESOR, PROVISIONAL DE ENERGÍA), CARGUE Y TRANSPORTE DE MATERIALES SOBRANTES A BOTADERO AUTORIZADO Y MANO DE OBRA.</t>
  </si>
  <si>
    <t>REGATAS PARA DESCUBRIR EL ACERO PERIMETRALMENTE DE 10 CM DE PROFUNDIDAD Y 10 CM DE ANCHO VERIFICANDO PH EN CONCRETO Y LIMPIEZA SUPERFICIAL DE ACERO DE REFUERZO. ACTIVIDAD ADICIONAL A LA ACTIVIDAD DE DEMOLICIÓN DE RECUBRIMIENTO. INCLUYE TODOS LOS COSTOS DE SUMINISTRO DE MATERIALES (COLORANTE INDICADOR DE PH), EQUIPOS (HERRAMIENTA MENOR, ANDAMIOS, LIMPIEZA AIRE A PRESIÓN, GRATA), CARGUE Y TRANSPORTE DE MATERIALES SOBRANTES A BOTADERO AUTORIZADO Y MANO DE OBRA.</t>
  </si>
  <si>
    <t>REGATAS PARA DESCUBRIR EL ACERO PERIMETRALMENTE DE 5 CM DE PROFUNDIDAD Y 10 CM DE ANCHO APROX. VERIFICANDO PH EN CONCRETO Y LIMPIEZA SUPERFICIAL DE ACERO DE REFUERZO. ACTIVIDAD ADICIONAL A LA ACTIVIDAD DE DEMOLICIÓN DE RECUBRIMIENTO. INCLUYE TODOS LOS COSTOS DE SUMINISTRO DE MATERIALES (COLORANTE INDICADOR DE PH), EQUIPOS (HERRAMIENTA MENOR, ANDAMIOS, PROVISIONAL DE ENERGÍA, LIMPIEZA AIRE A PRESIÓN, GRATA), CARGUE Y TRANSPORTE DE MATERIALES SOBRANTES A BOTADERO AUTORIZADO Y MANO DE OBRA.</t>
  </si>
  <si>
    <t>REGATAS PARA LA COLOCACIÓN DE REFUERZO ADICIONAL EN EL TABLERO 10 CM DE PROFUNDIDAD Y 10 CM DE ANCHO.</t>
  </si>
  <si>
    <t>ANCLAJE EPÓXICO DE VARILLA DE 1/2" SUMINISTRO E INSTALACIÓN EN ALTURA. (incluye la detección de refuerzo para perforacion, la perforacion, limpieza de la perforacion con chorro de aire, suministro de materiales (relleno epoxico ET o equivalente, brocas), equipos, transportes, manejo, almacenamiento, manejo de desperdicios, mano de obra y andamio tubular)</t>
  </si>
  <si>
    <t>ANCLAJE EPÓXICO DE VARILLA DE 3/8"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</si>
  <si>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ANCLAJE EPÓXICO DE VARILLA DE 5/8"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</si>
  <si>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ANCLAJE EPÓXICO DE VARILLA DE 7/8"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</si>
  <si>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NEOPRENO DE 35X25X4,6, DUREZA 60 EN LA CARA POSTERIOR DE CADA TOPE SÍSMICO. SUMINISTRO E INSTALACIÓN. INCLUYE INSTALACIÓN DE NEOPRENOS NUEVOS, Y TODOS LOS COSTOS DE SUMINISTRO DE MATERIALES, EQUIPOS (HERRAMIENTA MENOR, ANDAMIOS), TRANSPORTES, MANEJO, ALMACENAMIENTO, DESPERDICIOS Y MANO DE OBRA.</t>
  </si>
  <si>
    <t>NEOPRENO DE 20X35X4 DUREZA 60 SIN REFUERZO ENTRE LA VIGA Y LA MÉNSULA. SUMINISTRO E INSTALACIÓN. INCLUYE TODOS LOS COSTOS DE SUMINISTRO DE MATERIALES, EQUIPOS, TRANSPORTES, MANEJO, ALMACENAMIENTO, DESPERDICIOS Y MANO DE OBRA.</t>
  </si>
  <si>
    <t>REPARACIÓN DE SOLDADURAS JUNTAS A FILETE, CON REMOCIÓN DE PINTURA EXISTENTE, REMOCIÓN DEL DEFECTO MEDIANTE DISCO DE CORTE DE 1/8" PARA GENERAR BISEL Y LUEGO DISCO DE PULIDO DE 1/4" PARA MEJORAR INCLINACIÓN DE CARAS Y FACILITAR PROCESO DE COLOCACIÓN DE MATERIAL DE APORTE. INCLUYE: GATEO MEDIANTE TUBERÍA Y GATOS HIDRÁULICO DE 100 TON EN 2 PUNTOS PARA SOPORTE DE TRAMOS A REPARAR; REMOCIÓN DE PINTURA, APLICACIÓN DE CORDÓN DE SOLDADURA 7018 X1/8" CON ADECUADA PENETRACIÓN; APLICACIÓN DE CORDÓN DE PRESENTACIÓN EN 5/32", APLICACIÓN DE ANTICORROSIVO A BASE DE CROMATO DE ZINC Y ESMALTE EN 5 MILS; EQUIPO, ANDAMIO, MATERIALES, HERRAMIENTA Y MANO DE OBRA.</t>
  </si>
  <si>
    <t>REPARACIÓN DE SOLDADURAS JUNTAS A TOPE, CON REMOCIÓN DE PINTURA EXISTENTE, REMOCIÓN DEL DEFECTO MEDIANTE DISCO DE CORTE DE 1/8" PARA GENERAR BISEL Y LUEGO DISCO DE PULIDO PARA AMPLIAR EL TAMAÑO DEL MISMO. INCLUYE: GATEO MEDIANTE TUBERÍA Y GATOS HIDRÁULICO DE 100 TON EN 2 PUNTOS PARA SOPORTE DE TRAMOS A REPARAR; REMOCIÓN DE PINTURA, APLICACIÓN DE CORDÓN DE SOLDADURA (PASE A RAÍZ) CON ELECTRODO E-6010 DE 1/8", Y APLICACIÓN DE PASES SUCESIVOS NECESARIOS CON ELECTRO E-7018 DE 1/8" Y 5/32" PARA LLENAR EL BISEL GENERADO HASTA UN MÁXIMO DE 12 MM; APLICACIÓN DE ANTICORROSIVO A BASE DE CROMATO DE ZINC Y ESMALTE EN 5 MILS; EQUIPO, ANDAMIO, MATERIALES, HERRAMIENTA Y MANO DE OBRA.</t>
  </si>
  <si>
    <t>RESTITUCIÓN DE VOLUMEN REGATAS, EN ZONAS DE SANEADO DE REFUERZO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</si>
  <si>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CONSTRUCCIÓN EN TRAMOS DE PLACA DE PISO DE PUENTE E=0,10M CONCRETO FC=21,1 MPA, CONFORMADA CON METALDECK 2", CAL 20. INCLUYE SELLO ELASTOMÉRICO DE JUNTAS ENTRE LÁMINAS, ADHESIVO ESPECIAL PARA EL PEGADO PLÁSTICO DE METALES MONOCOMPONENTE Y LIBRE DE SOLVENTES. INCLUYE INSTALACIÓN DE CONECTORES DE CORTANTE EN ÁNGULO DE 2-1/2"X3/16" H=9CM, EN CADA VALLE Y SELLO ENTRE LÁMINAS.</t>
  </si>
  <si>
    <t>RESTITUCIÓN RECUBRIMIENTO COLUMNAS, EN ZONAS DE ADICIÓN DE REFUERZO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</si>
  <si>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SELLADO DE FISURAS DE ESPESOR MAYOR A 0,5 MM, CON MASILLA ELÁSTICA, SELLANTE DE UN COMPONENTE, CON BASE EN POLIURETANO, CON PROCESO DE CURADO EN PRESENCIA DE HUMEDAD DEL AMBIENTE. MEDIANTE INSTALACIÓN DE BOQUILLAS Y APLICACIÓN DE GEL SELLANTE SUPERFICIAL, RECUBRIMIENTO INHIBIDOR PROTECTOR DE CORROSIÓN MODIFICADO CON RESINA ACRÍLICA DE DOS COMPONENTES QUE IMPIDA LA OXIDACIÓN DEL ACERO DE REFUERZO. INCLUYE TODOS LOS COSTOS DE SUMINISTRO DE MATERIALES, BOQUILLAS, APLICACIÓN, EQUIPOS, TRANSPORTES, MANEJO, ALMACENAMIENTO, DESPERDICIOS Y MANO DE OBRA.</t>
  </si>
  <si>
    <t>SELLADO DE FISURAS ENTRE 0,1 Y 1,0 MM MEDIANTE INYECCIÓN DE RESINA EPÓXICA DE BAJA VISCOSIDAD, ALTA RESISTENCIA, INSENSIBLE A LA HUMEDAD Y ALTO MÓDULO ELÁSTICO SEGÚN NORMA ASTM C-88-1-90 TIPO IV. INCLUYE TODOS LOS COSTOS DE SUMINISTRO DE MATERIALES, APLICACIÓN, EQUIPOS, TRANSPORTES, MANEJO, ALMACENAMIENTO, DESPERDICIOS Y MANO DE OBRA.</t>
  </si>
  <si>
    <t>SELLADO DE FISURAS ESPESOR MENOR A 1 MM MEDIANTE INYECCIÓN DE RESINA EPÓXICA DE BAJA VISCOSIDAD, ALTA RESISTENCIA, INSENSIBLE A LA HUMEDAD Y ALTO MÓDULO ELÁSTICO SEGÚN NORMA ASTM C-88-1-90 TIPO IV . INCLUYE TODOS LOS COSTOS DE SUMINISTRO DE MATERIALES, APLICACIÓN, EQUIPOS, TRANSPORTES, MANEJO, ALMACENAMIENTO, DESPERDICIOS Y MANO DE OBRA.</t>
  </si>
  <si>
    <t>DEMARCACIÓN DE DILATACIÓN MEDIANTE CORTE DEL CONCRETO Y RELLENO CON CINTA O FONDO DE JUNTA EN ESPUMA DE POLIETILENO DE BAJA DENSIDAD DE CELDA CERRADA PREFORMADO, PARA APLICAR MASILLAS EN FRÍO. DE Ø1/4" (6MM).</t>
  </si>
  <si>
    <t>CINTA FLEXIBLE PARA SELLO PRIMARIO DE PVC. BANDA ELABORADA CON RESINAS DE CLORURO DE POLIVINILO TERMOPLÁSTICO. NORMA CRD-C 572-74. SUMINISTRO E INSTALACIÓN. PARA EVITAR LA FILTRACIÓN DE HUMEDAD A TRAVÉS DE LA CONTINUIDAD DE PLACA CONSTRUIDA EN LAS ZONAS DE JUNTA. INCLUYE TODOS LOS COSTOS DE SUMINISTRO DE MATERIALES, EQUIPOS, TRANSPORTES, MANEJO, ALMACENAMIENTO, DESPERDICIOS Y MANO DE OBRA.</t>
  </si>
  <si>
    <t>RECALCE DE COLUMNA EN CONCRETO DE FC= 4000 PSI HECHO EN OBRA AUTOCOMPACTANTE DE BAJA RETRACCIÓN GRAVA FINA NORMA ASTM 1107 Y ASTM C-827 CON A/C &lt;0.45m. INCLUYE TODOS LOS COSTOS DE SUMINISTRO MATERIALES (HERRAMIENTA MENOR, FORMALETA, PARALES, VIBRADORES, CAMISAS PARA CILINDROS-8 UNIDADES, PROVISIONAL DE ENERGÍA), TRANSPORTES, MANEJO, ALMACENAMIENTO, DESPERDICIOS, CARGUE Y TRANSPORTE DE MATERIALES SOBRANTES Y  MANO DE OBRA.</t>
  </si>
  <si>
    <t>CONCRETO DE FC=3500 PSI GRAVA COMÚN ADICIONANDO MICROFIBRA DE POLIPROPILENO PARA CONCRETO Y MORTERO, PARA TABLERO DE PUENTE. SUMINISTRO Y COLOCACIÓN. CONCRETO PREMEZCLADO SEGÚN LA ESPECIFICACIÓN PARTICULAR DEL DISEÑO. INCLUYE TODOS LOS COSTOS DE SUMINISTRO DE MANO DE OBRA, MATERIALES, EQUIPOS, TRANSPORTES, MANEJO, ALMACENAMIENTO, DESPERDICIOS, CARGUE Y TRANSPORTE DE MATERIALES SOBRANTES. PROYECTO EL TUNAL</t>
  </si>
  <si>
    <t>RECALCE Y REFORZAMIENTO DE ZAPATAS, EN ZONAS DE ADICIÓN DE REFUERZO, CON CONCRETO DE FC=3500 PSI GRAVA COMÚN Y MORTERO MODIFICADO CON RESINA ACRÍLICA DE DOS COMPONENTES PARA REPARACIONES ESTRUCTURALES. SUMINISTRO Y COLOCACIÓN. INCLUYE TODOS LOS COSTOS DE SUMINISTRO DE MATERIALES, EQUIPOS, HERRAMIENTA MENOR, ANDAMIOS, LIMPIEZA, ETC.</t>
  </si>
  <si>
    <t>RECALCE Y REFORZAMIENTO DE ZAPATAS, EN ZONAS DE ADICIÓN DE REFUERZO, CON CONCRETO DE FC=3000 PSI GRAVA COMÚN Y MORTERO MODIFICADO CON RESINA ACRÍLICA DE DOS COMPONENTES PARA REPARACIONES ESTRUCTURALES. SUMINISTRO Y COLOCACIÓN. INCLUYE TODOS LOS COSTOS DE SUMINISTRO DE MATERIALES, EQUIPOS, HERRAMIENTA MENOR, ANDAMIOS, LIMPIEZA, ETC.</t>
  </si>
  <si>
    <t>IMPRIMACIÓN CON EMULSIÓN ASFÁLTICA CRR-1 (SUMINISTRO, BARRIDO SUPERFICIE Y RIEGO)</t>
  </si>
  <si>
    <t>REHABILITACIÓN DE PAVIMENTO RÍGIDO: LOSAS EN CONCRETO HIDRÁULICO MR45 E=0.24M PARA TRONCAL</t>
  </si>
  <si>
    <t>MEZCLA ASFÁLTICA DENSA EN CALIENTE MD12 CON CEMENTO ASFÁLTICO 60-70 (SUMINISTRO, EXTENDIDO, NIVELACIÓN Y COMPACTACIÓN MECANICA CON VIBROCOMPACTADOR Y COMPACTADOR DE LLANTAS)</t>
  </si>
  <si>
    <t>MEZCLA ASFÁLTICA EN CALIENTE TIPO DENSO MD10 ASFALTO CONVENCIONAL (CEMENTO ASFÁLTICO 60-70) (SUMINISTRO, EXTENDIDO, NIVELACIÓN Y COMPACTACIÓN MECANICA CON VIBROCOMPACTADOR Y COMPACTADOR DE LLANTAS)</t>
  </si>
  <si>
    <t>MEZCLA ASFÁLTICA EN CALIENTE TIPO DENSO MD10 ASF CONVENCIONAL (CEMENTO ASFÁLTICO 60-70) (SUMINISTRO, EXTENDIDO Y NIVELACIÓN MANUAL Y COMPACTACIÓN MECANICA CON VIBROCOMPACTADOR BENITIN DE 1 TONELADA)</t>
  </si>
  <si>
    <t>MEZCLA ASFALTICA EN CALIENTE TIPO DENSO MD12 ASF CONVENCIONAL CON CEMENTO ASFÁLTICO 60-70 (SUMINISTRO, EXTENDIDO Y NIVELACIÓN MANUAL Y COMPACTACIÓN MECANICA CON VIBROCOMPACTADOR BENITIN DE 1 TONELADA INCLUYE OPERARIO Y COMBUSTIBLE)</t>
  </si>
  <si>
    <t>CONCRETO TREMIE DE 3000 PSI PARA CAISSON D= 1.50M. SUMINISTRO Y COLOCACIÓN. INCLUYE ACELERANTE, ALQUILER DE EQUIPO DE PERFORACIÓN CON OPERARIO, MOTOBOMBA, BENTONITA, MANO DE OBRA, TRANSPORTE Y DISPOSICIÓN FINAL DE ESCOMBROS EN SITIO AUTORIZADO, DISTANCIA DE TRANSPORTE 21 KM Y CAMISA METÁLICA PERDIDA.</t>
  </si>
  <si>
    <t>ALQUILER DE PORTATIL. CARACTERÍSTICAS: PROCESADOR INTEL, CORE I3 4005U, CELERON O SIMILAR, MEMORIA RAM DE 4 GB ( 2 X 2048 MB)DISCO DURO DE 500GB A 7200 RPMPANTALLA LED HP BRIGHTVIEW WIDESCREEN DE ALTA DEFINICIÓN CON 35,6 CM (14") O SIMILAR, HD INTEL GRAPHIC HD4400UNIDAD DE DVD QUEMADORBLUETOOTH</t>
  </si>
  <si>
    <t>CONCRETO TREMIE DE 3000 PSI PARA CAISSON D= 1.20 M. SUMINISTRO E INSTALACIÓN. INCLUYE ACELERANTE, ALQUILER DE EQUIPO DE PERFORACIÓN CON OPERARIO, MOTOBOMBA, MANO DE OBRA, TRANSPORTE Y DISPOSICIÓN FINAL DE ESCOMBROS EN SITIO AUTORIZADO, DISTANCIA DE TRANSPORTE 21 KM Y CAMISA METÁLICA PERDIDA.</t>
  </si>
  <si>
    <t>POSTE METÁLICO AP, H=12M (INC. SUMINISTRO, IZAJE, APLOMADO E INSTALACIÓN. INC. BRAZO SENCILLO Y BASE SEGÚN NORMA AP802)</t>
  </si>
  <si>
    <t>CONCRETO 4000 PSI GRAVA COMÚN PREMEZCLADO PARA TABLERO PUENTE (INCLUYE SUMINISTRO E INSTALACIÓN, BOMBEO DE CONCRETO, ADITIVO PARA PUENTE DE ADHERENCIA DE CONCRETO FRESCO Y ENDURECIDO).</t>
  </si>
  <si>
    <t>NEOPRENO REFORZADO 0.30X0.30X3 CM DOBLE REFUERZO DUREZA 60. SUMINISTRO E INSTALACIÓN. (INCLUYE LIMPIEZA DE LA SUPERFICIE CON CHORRO DE AIRE A PRESIÓN, HERRAMIENTA MENOR Y COMPRESOR).</t>
  </si>
  <si>
    <t>CONCRETO 3000 PSI HECHO EN OBRA PARA MURO (HASTA 3.70 M DE ALTO. INCL. SUMINISTRO E INSTALACIÓN, GEODREN PLANAR _H= 1.0 M, EXCAVACIÓN, RETIRO DE ESCOMBROS, MORTERO, RECEBO COMPACTADO Y ACERO DE REFUERZO)</t>
  </si>
  <si>
    <t>NEOPRENO REFORZADO 0.30X0.30X1 CM DOBLE REFUERZO DUREZA 60. SUMINISTRO E INSTALACIÓN. (INCLUYE LIMPIEZA DE LA SUPERFICIE CON CHORRO DE AIRE A PRESIÓN, HERRAMIENTA MENOR Y COMPRESOR).</t>
  </si>
  <si>
    <t>ACTIVIDADES DE CONSERVACION</t>
  </si>
  <si>
    <t>ACTIVIDADES DE CONSERVACIÓN_</t>
  </si>
  <si>
    <t>PIEDRA RAJÓN PARA PROTECCIÓN DEL CANAL E= 30 CM INCLUYE MORTERO 2500 PSI PARA PEGA E= 10 CM (INCLUYE SUMINISTRO E INSTALACIÓN)</t>
  </si>
  <si>
    <t>GAVIONES - SUMINISTRO Y CONSTRUCCIÓN. INCLUYE RAJÓN, MALLA PARA GAVIONES Y ALAMBRE RECOCIDO.</t>
  </si>
  <si>
    <t>TUBO GALVANIZADO 3". GOTERO. INCLUYE SUMINISTRO E INSTALACIÓN</t>
  </si>
  <si>
    <t>SUELO MECÁNICAMENTE REFORZADO. (SUMINISTRO E INSTALACIÓN, INCLUYE GEOTEXTIL NT 2500, GEOMALLA BIAXIAL BX-60, MATERIAL SELECCIONADO, TRANSPORTE Y DISPOSICIÓN DE ESCOMBROS)</t>
  </si>
  <si>
    <t>CAJA DESARENADORA - SUMINISTRO Y CONSTRUCCIÓN SEGÚN DISEÑO. INCLUYE LADRILLO TOLETE COMÚN, MORTERO 1:3 IMPERMEABILIZADO, CONCRETO DE LIMPIEZA 2500 PSI, PLACA INFERIOR Y ACERO DE REFUERZO.</t>
  </si>
  <si>
    <t>ESTRUCTURA DE DISIPACIÓN COLECTOR DE 1.20 M EN CONCRETO IMPERMEABILIZADO 4000 PSI, SEGÚN DISEÑO. INCLUYE SUMINISTRO, CONSTRUCCIÓN, ACERO DE REFUERZO Y FORMALETA, ENCOFRADO Y DESENCOFRADO.</t>
  </si>
  <si>
    <t>JUNTA DE DILATACIÓN TRAMOS 1.00 M (MOVIMIENTO +/- 25 MM)</t>
  </si>
  <si>
    <t>MEZCLA ASFÁLTICA EN FRÍO. (SUMINISTRO, EXTENDIDO, NIVELACIÓN Y COMPACTACIÓN MECANICA CON VIBROCOMPACTADOR Y COMPACTADOR DE LLANTAS)</t>
  </si>
  <si>
    <t>MEZCLA ASFÁLTICA EN FRÍO. E= 0.05 M - 0.10 M (SUMINISTRO, EXTENDIDO, NIVELACIÓN Y COMPACTACIÓN MECANICA CON VIBROCOMPACTADOR Y COMPACTADOR DE LLANTAS).</t>
  </si>
  <si>
    <t>RETIRO DE TUBERÍA METÁLICA EXISTENTE. INCLUYE TRANSPORTE Y DISPOSICIÓN FINAL.</t>
  </si>
  <si>
    <t>PINTURA RECUBRIMIENTO ELÁSTICO EN RESINA ACRÍLICA APLICADA SOBRE CONCRETO. DOS (2) MANOS. INCLUYE SUMINISTRO Y COLOCACIÓN DE PINTURA.</t>
  </si>
  <si>
    <t>ANCLAJE EPÓXICO DE VARILLA DE 3/4"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</si>
  <si>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SEÑAL ELEVADA BS, TABLERO 3.097M X 2.228M REFLECTIVO DIAMANTE, SOPORTE EN TUBO GALVANIZADO DE 12" EN 7M. CERCHA EN TUBO DE 4" EN 3MM Y 2" EN 2MM. INCLUYE SUMINISTRO E INSTALACIÓN</t>
  </si>
  <si>
    <t>SEÑAL INFORMATIVA SI-05, TABLERO 1.401M X 0.512M REFLECTIVO ALTA INTENSIDAD, PEDESTAL EN ÁNGULO DE 2"X2"X1/4" H= 2.60M EN PINTURA ELECTROSTÁTICA. INCLUYE SUMINISTRO E INSTALACIÓN</t>
  </si>
  <si>
    <t>SEÑAL INFORMATIVA SI-05, TABLERO 1.167M X 0.512M REFLECTIVO ALTA INTENSIDAD, PEDESTAL EN ÁNGULO DE 2"X2"X1/4" H= 2.60M EN PINTURA ELECTROSTÁTICA. INCLUYE SUMINISTRO E INSTALACIÓN</t>
  </si>
  <si>
    <t>SEÑAL INFORMATIVA SI-05, TABLERO 1.190M X 0.512M REFLECTIVO ALTA INTENSIDAD, PEDESTAL EN ÁNGULO DE 2"X2"X1/4" H= 2.60M EN PINTURA ELECTROSTÁTICA. INCLUYE SUMINISTRO E INSTALACIÓN</t>
  </si>
  <si>
    <t>SEÑAL ELEVADA BS, TABLERO 2.414M X 1.380M REFLECTIVO DIAMANTE, SOPORTE EN TUBO GALVANIZADO DE 12" EN 7M. CERCHA EN TUBO DE 4" EN 3MM Y 2" EN 2MM. INCLUYE SUMINISTRO E INSTALACIÓN</t>
  </si>
  <si>
    <t>SEÑAL ELEVADA BS, TABLERO 3.322M X 2.111M REFLECTIVO DIAMANTE, SOPORTE EN TUBO GALVANIZADO DE 12" EN 7M. CERCHA EN TUBO DE 4" EN 3MM Y 2" EN 2MM. INCLUYE SUMINISTRO E INSTALACIÓN</t>
  </si>
  <si>
    <t>REEMPLAZO DE TABLERO SEÑAL ELEVADA BS, POR TABLERO GALVANIZADO CALIBRE 20 3.914M X 1.972M REFLECTIVO DIAMANTE. INCLUYE SUMINISTRO E INSTALACIÓN</t>
  </si>
  <si>
    <t>SEÑAL INFORMATIVA SI-05C, TABLERO 60.64CM X 82.50CM REFLECTIVO ALTA INTENSIDAD, PEDESTAL EN ÁNGULO DE 2"X2"X1/4" H= 2.60M EN PINTURA ELECTROSTÁTICA. INCLUYE SUMINISTRO E INSTALACIÓN</t>
  </si>
  <si>
    <t>SEÑAL INFORMATIVA SI-05C, TABLERO 75.09CM X 82.50CM REFLECTIVO ALTA INTENSIDAD, PEDESTAL EN ÁNGULO DE 2"X2"X1/4" H= 2.60M EN PINTURA ELECTROSTÁTICA. INCLUYE SUMINISTRO E INSTALACIÓN</t>
  </si>
  <si>
    <t>SEÑAL INFORMATIVA SI-05C, TABLERO 76.09CM X 97.51CM REFLECTIVO ALTA INTENSIDAD, PEDESTAL EN ÁNGULO DE 2"X2"X1/4" H= 2.60M EN PINTURA ELECTROSTÁTICA. INCLUYE SUMINISTRO E INSTALACIÓN</t>
  </si>
  <si>
    <t>SEÑAL INFORMATIVA SI-05C, TABLERO 75.01CM X 82.50CM REFLECTIVO ALTA INTENSIDAD, PEDESTAL EN ÁNGULO DE 2"X2"X1/4" H= 2.60M EN PINTURA ELECTROSTÁTICA. INCLUYE SUMINISTRO E INSTALACIÓN</t>
  </si>
  <si>
    <t>SEÑAL INFORMATIVA SI-05, TABLERO 1.119M X 0.512M REFLECTIVO ALTA INTENSIDAD, PEDESTAL EN ÁNGULO DE 2"X2"X1/4" H= 2.60M EN PINTURA ELECTROSTÁTICA. INCLUYE SUMINISTRO E INSTALACIÓN</t>
  </si>
  <si>
    <t>4 DUCTOS D=3" PVC-TDP (NO INCLUYE RELLENOS NI EXCAVACIÓN). SUMINISTRO E INSTALACIÓN.</t>
  </si>
  <si>
    <t>TUBERIA PVC D=14" TIPO U.M. RDE 21 (SUMINISTRO E INSTALACIÓN)</t>
  </si>
  <si>
    <t>CÁMARA DE INSPECCIÓN (30P)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EXCAVACION, ACERO DE REFUERZO, TAPA PARA POZO PLASTICA EN POLIPROPILENO, LADRILLO TOLETE RECOCIDO 24X12X6 Y EQUIPOS)</t>
  </si>
  <si>
    <t>CÁMARA DE INSPECCIÓN (6P)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EXCAVACION, ACERO DE REFUERZO, TAPA PARA POZO PLASTICA EN POLIPROPILENO, LADRILLO TOLETE RECOCIDO 24X12X6 Y EQUIPOS)</t>
  </si>
  <si>
    <t>CÁMARA DE INSPECCIÓN (7P)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EXCAVACIÓN, ACERO DE REFUERZO, TAPA PARA POZO PLÁSTICA EN POLIPROPILENO, LADRILLO TOLETE RECOCIDO 24X12X6 Y EQUIPOS)</t>
  </si>
  <si>
    <t>PILOTE PREEXCAVADO DE DIÁMETRO 30 CM CONCRETO TREMIE DE 4000 PSI (280 KG/CM2) ACELERADO A 2 DÍAS. INCLUYE ACELERANTE, ALQUILER DE EQUIPO DE PERFORACIÓN CON OPERARIO, MOTOBOMBA, BENTONITA, MANO DE OBRA, TRANSPORTE Y DISPOSICIÓN FINAL DE ESCOMBROS EN SITIO AUTORIZADO. DISTANCIA DE TRANSPORTE 21 KM.</t>
  </si>
  <si>
    <t>PILOTE PREEXCAVADO DE DIÁMETRO 45 CM CONCRETO TREMIE 4000 PSI. ACELERADO A 2 DIAS. INCL. ACERO DE 60000 PSI 103.50 KG/M3, TRANSPORTE Y DISPOSICIÓN FINAL DE ESCOMBROS EN SITIO AUTORIZADO. DISTANCIA DE TRANSPORTE 21 KM. MOVILIZACIÓN, MONTAJE Y DESMONTAJE DE EQUIPOS.</t>
  </si>
  <si>
    <t>PILOTE PREEXCAVADO DE DIÁMETRO 45 CM CONCRETO TREMIE 4000 PSI. ACELERADO A 2 DIAS. INCL. ACERO DE 60000 PSI 257 KG/M3, TRANSPORTE Y DISPOSICIÓN FINAL DE ESCOMBROS EN SITIO AUTORIZADO. DISTANCIA DE TRANSPORTE 21 KM. MOVILIZACIÓN, MONTAJE Y DESMONTAJE DE EQUIPOS.</t>
  </si>
  <si>
    <t>APOYO ELASTOMERICO DE 30CM X 30CM X 5CM. DUREZA 60 CON REFUERZOS 1/8" INCLUYE SUMINISTRO E INSTALACIÓN</t>
  </si>
  <si>
    <t>APOYO ELASTOMERICO DE 20CM X 20CM X 5CM. DUREZA 60 CON REFUERZOS 1/8" INCLUYE SUMINISTRO E INSTALACIÓN</t>
  </si>
  <si>
    <t>EXCAVACIÓN PARA CAISSON D=1.50M (INCL. EXCAVACIÓN, CARGUE Y RETIRO DE SOBRANTES)</t>
  </si>
  <si>
    <t>TOTEM H=12M, DESMONTE.INCLUYE TRASLADO Y MONTAJE EN SITIO SELECCIONADO TRANSPORTE DE ESTRUCTURA DE TOTEM SEGUN PLANOS DE DISEÑO, INCLUYE TODOS LOS ACABADOS, LOGOS Y MAPA, SIN RELOJ PARA EXTERIORES DE DOBLE CARA.</t>
  </si>
  <si>
    <t>DESMONTE Y TRASLADO CABINA PARA PAGO. INCLUYE VENTANAS PUNTO DE PAGO. SUMINISTRO E INSTALACION. (VENTANA FIJA MONTANTE Y VIDRIO TEMPLADO DE 6MM V-2 CUERPO DE 1.0MX0.36M); MESON EN ACERO DE 0.43MX2.56M, CAL. 18 4"X8" SATINADO. SOLDADURA PARA ACERO INOXIDABLE Y REFUERZOS EN ACERO INOXIDABLES CAL. 18; PANEL EN LAMINA DE ACERO INOXIDABLE CAL. 18 MURO ANCHO. INCLUYE LAMINA DE 4"X8" PARA PANELES ENTAMBORADOS Y REFUERZOS INTERNOS, PLATINAS DE ANCLAJE, PASAVIDRIOS EN LAMINA CR CAL 18, TORNILLO, PINTURA ELECTROSTATICA Y LIMPIEZA QUIMICA; PUERTA METALICA ENTAMBORADA CAL. 18 DE 4"X8", PINTURA ELECTROSTATICA COLOR GRIS 7014, A= 83M. INCLUYE MARCO EN LAMINA CAL. 18 DESARROLLO 0.20M, VISAGFRAS REDONDAS 3/4", CERRADURA PICO DE LORO, ANCLAJE Y PINTURA ELECTROSTATICA; CAJONES PARA CAMBIOS, MONEDEROS EN ACERO INOXIDABLE 0.20M X 0.20M. EN LAMINA DE ACERO INOXIDABLE CAL. 18 4" X 8" SATINADO Y SOLDADURA PARA ACERO INOXIDABLE.</t>
  </si>
  <si>
    <t>CIELO RASO EN BANDEJA TILE DE 610 MM X 610MM EN ALUZINC PERFORADO PERFIL CLP INCLUYE PERFILES DE FIJACIÓN SISTEMA DE SUSPENSIÓN Y ESPACIO PARA LAMPARAS. SUMINISTRO E INSTALACIÓN.</t>
  </si>
  <si>
    <t>BARANDAS EN ACERO INOXIDABLE PARA VAGÓN (BARANDAS INTERNAS. TUBERIA ACERO INOX. D=2" CAL 16. 1 DIVISORIO HORIZONTAL. H= 0,80M L= 2,00M). SUMINISTRO E INSTALACIÓN.</t>
  </si>
  <si>
    <t>LUCERNARIO EN POLICARBONATO MACIZO DE 3 MM DE ESPESOR COLOR CRISTAL CON SOPORTES EN PERFIL TUBULAR DE 0,25M X 0,25M CADA 1,20M POR ENCIMA Y POR DEBAJO Y CON CONECTOR TIPO OMEGA O EQUIVALENTE CADA 2,05M INCLUYE FLANCHES LATERALES INTERNOS DE POLICARBONATO. SUMINISTRO E INSTALACIÓN.</t>
  </si>
  <si>
    <t>VENTANAS EN ALUMINIO TIPO LENHER DE 1,20M X 0,30M CON ALFAJÍA EN ALUMINIO Y VIDRIO LAMINADO DE 3+3 (6 MM). SUMINISTRO E INSTALACIÓN.</t>
  </si>
  <si>
    <t>VINILO ADHESIVO FABRICADA EN LAMINA DE ALUMINIO PARA SALIDAS LATERALES (275CM X 31,6CM) SEGÚN MANUAL DE IMAGEN DE TRANSMILENIO. SUMINISTRO E INSTALACIÓN.</t>
  </si>
  <si>
    <t>PINTURA ANTIGRAFITI SOBRE MURO DOS (2) MANOS(APLICACIÓN CON BROCHA. RENDIMIENTO APROX. DE 6.0M2 A 10.0M2 POR GALÓN. INCLUYE SUMINISTRO Y COLOCACION DE PINTURA, LAVADO DE LA SUPERFICIE, PINTURA GRIS BASALTO (LÁTEX ACRÍLICO BASE AGUA - PINTURA BASE AGUA CON TECNOLOGÍA ACRÍLICA AVANZADA DE USO EXTERIOR QUE OFRECE PROTECCIÓN A RAYOS ULTRAVIOLETA Y FACTORES CLIMÁTICOS. PARA APLICAR SOBRE CONCRETO, APLICACIÓN CON BROCHA O RODILLO), AGUA, COMBUSTIBLE Y MANO DE OBRA)</t>
  </si>
  <si>
    <t>CONSTRUCCIÓN PIEZA FUNDIDA EN SITIO SIMILAR A SARDINEL BAJO RAMPA. (INCLUYE SUMINISTRO Y COLOCACIÓN DE CONCRETO DE 3000 PSI GRAVA COMÚN, FORMALETA Y MANO DE OBRA)</t>
  </si>
  <si>
    <t>REJILLA PREFABRICADA EN CONCRETO 0,4M X 0,4M. (INCLUYE SUMINISTRO Y COLOCACIÓN, MORTERO DE 2000 PSI Y MANO DE OBRA)</t>
  </si>
  <si>
    <t>NIVELACIÓN DE CAJA DE INSPECCIÓN TIPO VEHICULAR NORMA CODENSA CS 280 H=0,5M (INCLUYE CONCRETO 3000 PSI PREMEZCLADO, LADRILLO TOLETE RECOCIDO 24X12X6. MORTERO 1:4 IMPERMEABILIZADO HECHO EN OBRA. INCL. REPOSICIÓN DE MARCO Y TAPA PREFABRICADA)</t>
  </si>
  <si>
    <t>SUBBASE GRANULAR CLASE C - CAPA GRANULAR - LECHO FILTRANTE E=150 MM (INCLUYE TRANSPORTE Y SUMINISTRO, EXTENDIDO, NIVELACIÓN, HUMEDECIMIENTO Y COMPACTACIÓN)</t>
  </si>
  <si>
    <t>GEODRÉN VIAL H= 1.0M O DRENAFLEX PLANAR H= 1.0M, TUBERÍA DE 100MM (INCLUYE COLOCACIÓN BASE GRANULAR CLASE C, SUMINISTRO Y COLOCACIÓN GEODREN)</t>
  </si>
  <si>
    <t>CONTENEDOR DE RAICES TIPO B24 (TIPO E) DE 2,80M X 1,20M H=1,00 M. (INCLUYE CONSTRUCCIÓN DE MUROS EN LADRILLO TOLETE, COLOCACIÓN DE FILTRO EN GRAVILLA. INCLUYE TIERRA NEGRA)</t>
  </si>
  <si>
    <t>BORDE CONTENEDOR DE RAÍCES A-70 (INCLUYE SUMINISTRO E INSTALACIÓN, INCLUYE BASE DE 3CM EN MORTERO 1:3 HECHO EN OBRA)</t>
  </si>
  <si>
    <t>MURO DE CONTENCIÓN EN CONCRETO 3000 PSI PREMEZCLADO, GRAVA FINA.  CON ADICIÓN DE MICROFIBRA DE POLIPROPILENO, . (Incluye suministro, formaleteo, bombeo, colocación y curado. (No incluye refuerzo)</t>
  </si>
  <si>
    <t>MADERAS</t>
  </si>
  <si>
    <t>DENSIFICACIÓN DE TERRENO CON PILOTES EN MADERA INMUNIZADA DIÁMETRO DE 12 CM (INCLUYE TRANSPORTE)</t>
  </si>
  <si>
    <t>PILOTES DE CONCRETO GRAVA FINA DE 3000 PSI (PREBARRENADOS) CON DIÁMETRO 0.30M (INCLUYE: EXCAVACIÓN, FUNDIDA, LOCALIZACIÓN, PREHUECOS, AGUA DE CARROTANQUES, RETIRO DE LODOS Y DESCABECE DE PILOTES)</t>
  </si>
  <si>
    <t>ACERO ESTRUCTURAL PARA PUENTE PEATONAL TIPO TRANSMILENIO. SUMINISTRO, FABRICACIÓN, TRANSPORTE Y MONTAJE DE ESTRUCTURA METÁLICA CON EL SIGUIENTE ESQUEMA DE PROTECCIÓN Y PINTURA: SISTEMA DE PROTECCIÓN BÁSICA: (GUÍA 6.7.1) GALVANIZADO EN CALIENTE (DE ACUERDO CON GUÍA Y CARTILLA).BARRERA: BARRERA EPÓXICA CON POLIAMIDA DE 1.5 A 2.0 MILS DE PELÍCULA SECA.ACABADO: RECUBRIMIENTO URETANO BRILLANTE TIPO ALIFÁTICO RAL 7045 (GRIS) DE 1.5 A 2.0 MILS.</t>
  </si>
  <si>
    <t>ACERO ESTRUCTURAL PARA PUENTE PEATONAL TIPO TRANSMILENIO. SUMINISTRO, FABRICACIÓN, TRANSPORTE Y MONTAJE DE ESTRUCTURA METÁLICA CON EL SIGUIENTE ESQUEMA DE PROTECCIÓN Y PINTURA: SISTEMA DE PROTECCIÓN BÁSICA: (GUÍA 6.7.2) LIMPIEZA: SP10.PRIMER: IMPRIMANTE EPÓXICO RICO EN ZINC DE 3.5 A 4.0 MILS PELÍCULA SECA.BARRERA: BARRERA EPÓXICA CON CURADOR POLIAMIDA DE 3.5 A 4.0 MILS PELÍCULA SECA.ACABADO: RECUBRIMIENTO URETANO BRILLANTE ALIFÁTICOS DE 2.5 A 3.0 MILS.EL ESPESOR TOTAL DEL SISTEMA DE PROTECCIÓN DEBE SER AL MENOS 10 MILS (DFT)CHORRO ABRASIVO METAL CASI BLANCO.</t>
  </si>
  <si>
    <t>ACERO ESTRUCTURAL PARA ESTACIÓN TIPO TRANSMILENIO. SUMINISTRO, FABRICACIÓN, TRANSPORTE Y MONTAJE DE ESTRUCTURA METÁLICA CON EL SIGUIENTE ESQUEMA DE PROTECCIÓN Y PINTURA: SISTEMA DE PROTECCIÓN BÁSICA: (GUÍA 6.7.1).PINTURA: SISTEMA DE PROTECCIÓN BÁSICA: (GUÍA 6.7.1)GALVANIZADO EN CALIENTE (DE ACUERDO GUÍA Y CARTILLA).BARRERA: BARRERA EPÓXICA CON POLIAMIDA DE 1.5 A 2.0 MILS DE PELÍCULA SECA.ACABADO: RECUBRIMIENTO URETANO BRILLANTE TIPO ALIFÁTICO RAL 7045 (GRIS) DE 1.5 A 2.0 MILS.</t>
  </si>
  <si>
    <t>ACERO ESTRUCTURAL PARA ESTACIÓN TIPO TRANSMILENIO. SUMINISTRO, FABRICACIÓN, TRANSPORTE Y MONTAJE DE ESTRUCTURA METÁLICA CON EL SIGUIENTE ESQUEMA DE PROTECCIÓN Y PINTURA: SISTEMA DE PROTECCIÓN BÁSICA: (GUÍA 6.7.2) LIMPIEZA: SP10.PRIMER: IMPRIMANTE EPÓXICO RICO EN ZINC DE 3.5 A 4.0 MILS PELÍCULA SECA.BARRERA: BARRERA EPÓXICA CON CURADOR POLIAMIDA DE 3.5 A 4.0 MILS PELÍCULA SECA.ACABADO: RECUBRIMIENTO URETANO BRILLANTE ALIFÁTICO DE 2.5 A 3.0 MILS.EL ESPESOR TOTAL DEL SISTEMA DE PROTECCIÓN DEBE SER AL MENOS 10 MILS (DFT)</t>
  </si>
  <si>
    <t>ACERO ESTRUCTURAL PARA ESTACIÓN TIPO TRANSMILENIO. SUMINISTRO, FABRICACIÓN, MONTAJE Y TRANSPORTE DE ESTRUCTURA METÁLICA CON EL SIGUIENTE ESQUEMA DE PROTECCIÓN Y PINTURA: SISTEMA DE PROTECCIÓN ALTERN. ESTACIÓN LIMPIEZA: SP6.PRIMER: IMPRIMANTE EPÓXICO FOSFATO DE ZINC DE 3.0 MILS PELÍCULA SECA.ACABADO: RECUBRIMIENTO ESMALTE URETANO SERIE 36 RAL 7045 (GRIS) DE 3.0 MILS ESPESOR DE PELÍCULA SECA.CHORRO ABRASIVO COMERCIAL.</t>
  </si>
  <si>
    <t>MARCO Y TAPA PARA SUMIDERO 0.52M X 0.90M EAAB NP-023. SUMINISTRO E INSTALACIÓN</t>
  </si>
  <si>
    <t>LIMPIEZA DE CÁRCAMOS (INCLUYE CARGUE, RETIRO Y DISPOSICIÓN FINAL DE SOBRANTES, CON EL 60% DE COLMATACIÓN)</t>
  </si>
  <si>
    <t>ATENCIÓN DE EMERGENCIAS CON MEZCLA ASFÁLTICA EN CALIENTE TIPO DENSO MD12 ASFALTO CONVENCIONAL 80-100 (CEMENTO ASFÁLTICO 80-100) (SUMINISTRO, EXTENDIDO, NIVELACIÓN Y COMPACTACIÓN MECANICA CON VIBROCOMPACTADOR Y COMPACTADOR DE LLANTAS) JORNADA NOCTURNA PARA ACTIVIDADES INMEDIATAS DE JORNADA TAPAHUECOS.</t>
  </si>
  <si>
    <t>PINTURA EN PLASTICO EN FRIO METILMETACRILATO DE A=10 CM PARA LÍNEAS DE DEMARCACIÓN, CON MICROESFERAS Y ESPESOR SECO SEGÚN NORMA NTC 4744. SUMINISTRO Y APLICACIÓN.</t>
  </si>
  <si>
    <t>INSTALACIÓN ADOQUÍN DE ARCILLA TR. LIVIANO 20X10X6CM (INCLUYE BASE 4CM MORTERO 2000 Y ARENA DE SELLO)</t>
  </si>
  <si>
    <t>TRANSPORTE DE ESCOMBROS EN SITIO AUTORIZADO (DISTANCIA DE TRANSPORTE 1 KM). A DISTANCIA MAYOR DEL ACARREO LIBRE (90 M) EN SITIO AUTORIZADO POR LA ENTIDAD AMBIENTAL COMPETENTE.</t>
  </si>
  <si>
    <t>DERECHO DE BOTADERO DE ESCOMBROS EN SITIO AUTORIZADO POR M3 EN SITIO AUTORIZADO POR LA ENTIDAD AMBIENTAL COMPETENTE.</t>
  </si>
  <si>
    <t>RIEGO DE LIGA CON EMULSIÓN ASFÁLTICA CRR-1 - HORARIO NOCTURNO. (SUMINISTRO, BARRIDO SUPERFICIE Y RIEGO)</t>
  </si>
  <si>
    <t>CUADRILLA (2 AYUDANTES) HORARIO NOCTURNO - HR</t>
  </si>
  <si>
    <t>ATENCIÓN DE EMERGENCIAS CON MEZCLA ASFÁLTICA EN CALIENTE TIPO DENSO MD12 ASFALTO CONVENCIONAL 80-100 CON EMULSIÓN CRR-1 (CEMENTO ASFÁLTICO 80-100) (SUMINISTRO, EXTENDIDO, NIVELACIÓN Y COMPACTACIÓN MECANICA CON VIBROCOMPACTADOR Y COMPACTADOR DE LLANTAS) JORNADA NOCTURNA INCLUYE CARGUE Y DISPOSICIÓN DE ESCOMBROS.</t>
  </si>
  <si>
    <t>PINTURA EN PLASTICO EN FRIO METILMETACRILATO DE A=10 CM PARA LÍNEAS DE DEMARCACIÓN, SIN MICROESFERAS Y ESPESOR SECO SEGÚN NORMA NTC 4744. SUMINISTRO Y APLICACIÓN.</t>
  </si>
  <si>
    <t>CUBIERTA LISA TIPO SÁNDWICH DECK, SUM E INST, EN ALUZINC CAL 26 PINTADA AL HORNO POR LAS DOS CARAS COLOR A ELEGIR CON AISLAMIENTO ACÚSTICO EN FIBRA DE VIDRIO DE 30 MM. CON SUS CLIPS DE FIJACIÓN INCL REMATES DE CUBIERTA</t>
  </si>
  <si>
    <t>SUBBASE GRANULAR PEATONAL SBG_PEA. SUMINISTRO, EXTENDIDO MANUAL, NIVELACIÓN, HUMEDECIMIENTO Y COMPACTACIÓN CON VIBROCOMPACTADOR BENITÍN DE 1 TONELADA INCLUYE OPERARIO Y COMBUSTIBLE.</t>
  </si>
  <si>
    <t>MEZCLA ASFÁLTICA EN CALIENTE TIPO DENSO MD20 ASFALTO CONVENCIONAL 80-100 (SUMINISTRO, EXTENDIDO Y NIVELACIÓN MANUAL Y COMPACTACIÓN  MECANICA CON VIBROCOMPACTADOR BENITÍN DE 1 TONELADA Y COMPACTADOR DE LLANTAS INCLUYEN OPERARIO Y COMBUSTIBLE.</t>
  </si>
  <si>
    <t>ESTABILIZACIÓN DE SUBRASANTE CON RAJÓN, INCLUYE EQUIPO DE COMPACTACIÓN (SUMINISTRO, EXTENDIDO A MANO, NIVELACIÓN Y COMPACTACIÓN CON RETROEXCAVADORA SOBRE ORUGA Y BENITÍN DE 1 TONELADA INCLUYEN OPERARIO Y COMBUSTIBLE.</t>
  </si>
  <si>
    <t>SUBBASE GRANULAR CLASE C (SBG_C) (SUMINISTRO, EXTENDIDO MANUAL, NIVELACIÓN, HUMEDECIMIENTO Y COMPACTACIÓN CON VIBROCOMPACTADOR BENITÍN DE 1 TONELADA).</t>
  </si>
  <si>
    <t>BORDILLO PREFABRICADO A80 (SUMINISTRO E INSTALACIÓN. INCLUYE 3CM MORTERO DE PEGA 2000 PSI Y NIVELACIÓN DEL TERRENO CON RELLENO EN MATERIAL SELECCIONADO PROVENIENTE DE EXCAVACIÓN).</t>
  </si>
  <si>
    <t>FRESADO Y REPOSICIÓN DE PAVIMENTO FLEXIBLE E=0.18 M (INCLUYE CARGUE)</t>
  </si>
  <si>
    <t>MURO DE CONTENCIÓN EN CONCRETO 4000 PSI GRAVA COMÚN (PREMEZCLADO. INCLUYE SUMINISTRO, FORMALETEO Y COLOCACIÓN. NO INCLUYE REFUERZO, CURADO, ANDAMIO, CERCHAS, PARALES).</t>
  </si>
  <si>
    <t>ESTABILIZACIÓN DE SUBRASANTE CON RECICLADO DE CONCRETO (INCLUYE DEMOLICIÓN, EXTENDIDO, NIVELACIÓN Y COMPACTACIÓN CON RETROEXCAVADORA SOBRE ORUGA Y COMPACTADOR)</t>
  </si>
  <si>
    <t>TARIFA HORA DE RECOLECCIÓN DE MATERIAL DE MUESTREO EN PLANTA U OBRA. (INCLUYE TRANSPORTE, LABORATORISTA, INSPECTOR, 2 AYUDANTES, HERRAMIENTA MENOR Y LONAS).</t>
  </si>
  <si>
    <t>ALQUILER SEÑAL TEMPORAL MÓVIL ECONÓMICA CON TRÍPODE TIPO SIO - SP - SI - SR DE (100 X 50 CM - 75 X 75 CM - 80 X 50 CM) LÁMINA GALVANIZADA CAL. 20 Y ÁNGULOS DE 1" X 1/2" X 1/8"</t>
  </si>
  <si>
    <t>ALQUILER DE BARRICADA METÁLICA CON SEÑAL DE DESVÍO O VÍA CERRADA DE 2.40 M CINTA GRADO INGENIERÍA SHEETING</t>
  </si>
  <si>
    <t>UNIÓN DE REPARACIÓN EXOTÉRMICA PARA UNIÓN DE CONDUCTORES. CAPACIDAD DE 90 GR. INCLUYE MOLDE, CARGA, CHISPERO, PINZAS Y DEMÁS ACCESORIOS DE INSTALACIÓN. SUMINISTRO E INSTALACIÓN.</t>
  </si>
  <si>
    <t>ESTABILIZACIÓN CON RCD. INCLUYE TRASIEGO INTERNO, NIVELACIÓN Y COMPACTACIÓN.</t>
  </si>
  <si>
    <t>LUMINARIA DE EMERGENCIA LED R2 2.4 W UNV P24255, 120 V C.A. 180 LM. INCLUYE ACCESORIOS DE FIJACIÓN E INSTALACIÓN. NO INCLUYE TUBERÍA NI CABLEADO.</t>
  </si>
  <si>
    <t>CABLE DE COBRE DESNUDO CALIBRE NO.2/0 AWG. ENTERRADO EN TERRENO NATURAL. INCLUYE EXCAVACIÓN, RELLENOS Y COMPACTACIÓN DEL PISO. SUMINISTRO E INSTALACIÓN. DISTANCIA DE TRANSPORTE 28 KM.</t>
  </si>
  <si>
    <t>CANALIZACIÓN SUBTERRÁNEA CON 2 DUCTOS DE 2" PVC DB, ACCESORIOS, EXCAVACIÓN, RELLENOS Y ACABADO (INCLUYE SUMINISTRO E INSTALACIÓN)</t>
  </si>
  <si>
    <t>ACOMETIDA DE TRANSFORMADOR A TABLERO DE MEDIA EN CONDUCTORES DE ALUMINIO, 4 CABLES NO. 4/0 AWG, AISLADOS HFFR PARA 600 V C.A.. INCLUYE CONDUCTORES, CONEXIONES, ACCESORIOS DE MONTAJE, ELEMENTOS DE CONEXIÓN Y DE MARCACIÓN. INCLUYE SUMINISTRO E INSTALACIÓN.</t>
  </si>
  <si>
    <t>ACOMETIDA DE GENERADOR DE EMERGENCIA A TRANSFERENCIA EN CONDUCTORES DE ALUMINIO, 4 CABLES NO. 4/0 AWG, AISLADOS HFFR PARA 600 V C.A. INCLUYE CONDUCTORES, CONEXIONES, ACCESORIOS DE MONTAJE, ELEMENTOS DE CONEXIÓN Y DE MARCACIÓN. INCLUYE SUMINISTRO E INSTALACIÓN.</t>
  </si>
  <si>
    <t>INTERRUPTOR SENCILLO PARA CONTROL DE ALUMBRADO INTERIOR. INCLUYE ACCESORIOS DE INSTALACIÓN.</t>
  </si>
  <si>
    <t>CABLE HFFR NO.10 EN COBRE. SUMINISTRO E INSTALACIÓN. INCLUYE ACCESORIOS DE INSTALACIÓN.</t>
  </si>
  <si>
    <t>SALIDA PARA SONIDO EMT 3/4" (POR EL TECHO DE LA PLATAFORMA). INCLUYE SUMINISTRO E INSTALACIÓN</t>
  </si>
  <si>
    <t>SALIDA EMT 3/4" PARA CCTV POR EL TECHO EN TAQUILLA. INCLUYE SUMINISTRO E INSTALACIÓN</t>
  </si>
  <si>
    <t>BAJANTE EN LÁMINA GALVANIZADA CAL. 22 INSPECCIONABLE, INCLUYE PINTURA EPÓXICA GRIS HUMO PARA RECUBRIMIENTO.</t>
  </si>
  <si>
    <t>VIDRIO</t>
  </si>
  <si>
    <t>VIDRIO TEMPLADO DE 10 MM CON PERFORACIONES DE 1" PARA PERMITIR INTERLOCUCIÓN</t>
  </si>
  <si>
    <t>CONSTRUCCIÓN DE BORDILLO EN CONCRETO MR36 FUNDIDO IN SITU. INCLUYE LA PREPARACIÓN DE LA SUPERFICIE DE APOYO</t>
  </si>
  <si>
    <t>PISO EN MÁRMOL ROYAL VETA. ESPESOR MÍNIMO DE 15 MM</t>
  </si>
  <si>
    <t>ANCLAJE PARA TUBERIA EN CONCRETO PREMEZCLADO DE 3000 PSI GRAVA COMUN (Incluye Suministro, formaleteo y colocacion)</t>
  </si>
  <si>
    <t>TEE PVC SOLDAR DE 1/2". SUMINISTRO EN INSTALACIÓN</t>
  </si>
  <si>
    <t>TUBERÍA CONDUIT PVC D=3/4" (INCLUYE SUMINISTRO E INSTALACIÓN)</t>
  </si>
  <si>
    <t>TORNILLOS A 325. INCLUYE MATERIALES, INSUMOS, HERRAMIENTAS Y EQUIPOS, ANDAMIOS, MANO DE OBRA CALIFICADA Y TODO LO NECESARIO PARA DESARROLLAR LA OBRA.</t>
  </si>
  <si>
    <t>CODO 90° CXE PVC SANITARIA D=6" (INCLUYE SUMINISTRO E INSTALACIÓN).</t>
  </si>
  <si>
    <t>TRAGANTE CÚPULA DE 6" X 4" EN ALUMINIO. INCLUYE SUMINISTRO E INSTALACIÓN</t>
  </si>
  <si>
    <t>TRAGANTE CÚPULA DE 5" X 4" PLÁSTICA. INCLUYE SUMINISTRO E INSTALACIÓN</t>
  </si>
  <si>
    <t>TEE REDUCIDA PVC SOLDAR DE 1" X 1/2". SUMINISTRO E INSTALACIÓN</t>
  </si>
  <si>
    <t>UNIÓN UNIVERSAL D=1" (SUMINISTRO E INSTALACIÓN)</t>
  </si>
  <si>
    <t>VÁLVULA CHEQUE 1" (INCLUYE SUMINISTRO E INSTALACIÓN)</t>
  </si>
  <si>
    <t>FLOTADOR MECÁNICO 1" (INCLUYE SUMINISTRO E INSTALACIÓN)</t>
  </si>
  <si>
    <t>CELDA TRIPLEX CON FUSIBLES 17.5 KV AISLADA EN AIRE. INCLUYE SUMINISTRO E INSTALACIÓN</t>
  </si>
  <si>
    <t>CAJA PARA 2 MEDIDORES DE ENERGÍA TRIFÁSICO 5 AMP. 208 V / 120 V, PARA OPERACIÓN CON CT Y PARA LA CUENTA DE LA ESTACIÓN. SUMINISTRO E INSTALACIÓN. INCLUYE MEDIDOR DE ENERGÍA TRIFÁSICO 20-80 AMP, CAJA CONTADOR TRIFÁSICO PARA 2 MEDIDORES</t>
  </si>
  <si>
    <t>ACOMETIDA DESDE TABLERO DE MEDIA A TABLERO DE TRANSFERENCIA EN CONDUCTORES DE ALUMINIO, 4 CABLES NO. 4/0 AWG, AISLADOS HFFR PARA 600 V C.A. INCLUYE CONDUCTORES, CONEXIONES, ACCESORIOS DE MONTAJE, ELEMENTOS DE CONEXIÓN Y DE MARCACIÓN. INCLUYE SUMINISTRO E INSTALACIÓN.</t>
  </si>
  <si>
    <t>ACOMETIDA DE TABLERO DE TRANSFERENCIA A TDP EN CONDUCTORES DE ALUMINIO, 4 CABLES NO. 4/0 AWG, AISLADOS HFFR PARA 600 V C.A. INCLUYE CONDUCTORES, CONEXIONES, ACCESORIOS DE MONTAJE, ELEMENTOS DE CONEXIÓN Y DE MARCACIÓN. INCLUYE SUMINISTRO E INSTALACIÓN.</t>
  </si>
  <si>
    <t>SALIDA PARA DATOS PCV 3/4" DESDE TORNIQUETE HASTA CAJA DE HALADO. INCLUYE SUMINISTRO E INSTALACIÓN</t>
  </si>
  <si>
    <t>DEMARCACIÓN LÍNEA DE INICIO O FIN CARRIL, A= 0.20M L= 1.0M SEPARACIÓN= 1.0M E= 2.3MM EN PINTURA TERMOPLÁSTICA. INCLUYE SUMINISTRO Y APLICACIÓN CON EQUIPO. INCLUYE MICROESFERAS</t>
  </si>
  <si>
    <t>ENCHAPE DE PISO PIZARRA MULTICOLOR DE 30CM X 60CM ESPESOR 7MM O MAYOR. SUMINISTRO E INSTALACIÓN</t>
  </si>
  <si>
    <t>PISO EN CONCRETO DE 3000 PSI GRAVA COMÚN FUNDIDO EN SITIO</t>
  </si>
  <si>
    <t>PAÑETE LISO O RÚSTICO 1:4 IMPERMEABILIZADO. (INCLUYE SUMINISTRO E INSTALACIÓN HECHO EN OBRA)</t>
  </si>
  <si>
    <t>TUBERIA PVC U.M. EXT CORRUGADO/INT LISO U.M. NORMA NTC 3722-1 D=14" (INCLUYE SUMINISTRO E INSTALACIÓN)</t>
  </si>
  <si>
    <t>LAMINA ALFAJOR DE 6MM PARA TAPA DE TANQUE DE 1.0 M X 1.0 M. SUMINISTRO E INSTALACIÓN.</t>
  </si>
  <si>
    <t>CODO 45° CXE PVC SANITARIA D=6" (INCLUYE SUMINISTRO E INSTALACIÓN).</t>
  </si>
  <si>
    <t>TUBERÍA PVC E.L. PARA SOLDAR DE 1/2" RDE 13.5 315 PSI. SUMINISTRO EN INSTALACIÓN.</t>
  </si>
  <si>
    <t>CODO 90° PVC SOLDAR DE 1/2". SUMINISTRO EN INSTALACIÓN.</t>
  </si>
  <si>
    <t>CAJA DE INSPECCIÓN. MEDIDAS INTERNAS DE 0.3MX0.3M MEDIDAS EXTERNAS 0.50M X 0.50M (H=0.50M). INCLUYE SUMINISTRO Y CONSTRUCCIÓN. INCLUYE MARCO Y TAPA. NO INC. BASE Y CAÑUELA)</t>
  </si>
  <si>
    <t>SALIDA EMT 3/4" PARA CCTV E INFORMADORES POR EL TECHO DE LA PLATAFORMA. INCLUYE SUMINISTRO E INSTALACIÓN</t>
  </si>
  <si>
    <t>SALIDA PARA DISPOSITIVOS DE DETECCIÓN, ALARMA Y SUPERVISIÓN DE EXTINCIÓN DE INCENDIOS HASTA EL PANEL DE CONTROL. INCLUYE TUBERÍA DE 3/4" EMT, UNIÓN Y CURVA CONDUIT EMT DE 3/4", EQUIPOS, ACCESORIOS DE INSTALACIÓN Y CABLEADO FPLP.</t>
  </si>
  <si>
    <t>PANEL DE CONTROL DE ALARMA CONTRA INCENDIOS. INCLUYE SUMINISTRO E INSTALACIÓN, TUBERÍA DE 3/4" EMT, UNIÓN Y CURVA CONDUIT EMT DE 3/4", EQUIPOS, ACCESORIOS DE INSTALACIÓN Y CABLEADO FPLP.</t>
  </si>
  <si>
    <t>PLACA DE CONCRETO DE 3000 PSI GRAVA COMÚN DE 8CM DE ESPESOR CON LÁMINA EN METALDECK 2" CALIBRE 22. (INCLUYE TRANSPORTE, HERRAMIENTA MENOR, MANO DE OBRA)</t>
  </si>
  <si>
    <t>TAPÓN DE PRUEBA PVC SANITARIA D=6" (INCLUYE SUMINISTRO E INSTALACIÓN)</t>
  </si>
  <si>
    <t>SEÑALIZACIÓN PREVENTIVA PARA REDES DE SERVICIOS PÚBLICOS CON CINTA DE 500 MT X 4" PELIGRO CALIBRE 3.5 (INCLUYE SUMINISTRO Y COLOCACIÓN)</t>
  </si>
  <si>
    <t>REDUCCION PVC E.L. D=1" A 1/2" (INCLUYE SUMINISTRO E INSTALACIÓN).</t>
  </si>
  <si>
    <t>REGISTRO DE PASO DIRECTO EN BRONCE DE 1/2". SUMINISTRO EN INSTALACIÓN.</t>
  </si>
  <si>
    <t>TRANSFORMADOR SECO TRIFASICO 150 KVA, 11400 V - 208 / 120 V. EN CELDA PARA TRANSFORMADOR (INCLUYE SUMINISTRO E INSTALACIÓN)</t>
  </si>
  <si>
    <t>MARCO EN LÁMINA COLD ROLLED CAL. 20 ANCLADO A MURO CON CHAZOS EXPANSIVOS DE 1/2" - 3" - HOJA EN LÁMINA CELOSÍA COLD ROLLED CAL. 1894.20</t>
  </si>
  <si>
    <t>TABLERO DE ALUMBRADO Y FUERZA A 208 / 120 VC. A. TRIFÁSICOS 5 HILOS, CON BARRA NEUTRO Y TIERRA, 40 BREAKERS DE 16A MONOFÁSICOS TIPO INDUSTRIAL, 2 BREAKERS TRIFASICOS DE 40A TIPO INDUSTRIAL, 24 CIRCUÍTOS; TTN CON TOTALIZADOR DE 200A. SUMINISTRO E INSTALACIÓN, INCLUYE CONTACTORES Y SELECTORES PARA ALUMBRADOS, DPS Y CONEXIÓN A TIERRA, SEGÚN DISEÑO. PROYECTO AMPLIACIÓN DEL PORTAL TUNAL.</t>
  </si>
  <si>
    <t>TRITUBO PE 100 FOPT DE 40MM (1 1/4") RDE 13.5 MULTF. D= 40 X 40 X 40 MM POLIETILENO DE ALTA DENSIDAD. INCLUYE SUMINISTRO E INSTALACIÓN. NO INCLUYE RELLENO.</t>
  </si>
  <si>
    <t>BANDAS SONORAS REDUCTORAS DE VELOCIDAD DE 3CM DE ALTURA, CONSTRUIDA CON GRAVILLA DE 1/2", PINTURA DE LARGA DURACIÓN BLANCA Y RESINA EPÓXICA</t>
  </si>
  <si>
    <t>DESMONTE Y RETIRO DE REJA DE CERRAMIENTO. INCLUYE DEMOLICIÓN DE CIMENTACIÓN, BASE Y REJA. INCLUYE TRANSPORTE A 21 KM Y DISPOSICIÓN DE MATERIALES EN SITIO AUTORIZADO.</t>
  </si>
  <si>
    <t>BANDEJA PARA INTERCAMBIO DE MONEDAS EN ACERO INOXIDABLE CAL. 18 SOPORTADO CON ÁNGULOS METÁLICOS A ANTEPECHO EN MAMPOSTERÍA. SUMINISTRO E INSTALACIÓN.</t>
  </si>
  <si>
    <t>CANALETA METÁLICA DE 12 CM X 5 CM CON TAPA. SUMINISTRO E INSTALACIÓN. INCLUYE TROQUE EN TAQUILLAS PARA ALOJAR LOS CONDUCTORES DE VOZ, DATOS Y ENERGÍA ENTRE LOS PUESTOS DE LAS TAQUILLAS.</t>
  </si>
  <si>
    <t>CHEVRON 90 CM X 40 CM, REFLECTIVO PRISMÁTICO TIPO VII O SUPERIOR, AMARILLO LIMÓN FLUORESCENTE EN LÁMINA GALVANIZADA, PEDESTAL EN ÁNGULO. SUMINISTRO E INSTALACIÓN.</t>
  </si>
  <si>
    <t>PINTURA ACRÍLICA BASE AGUA (E=15MILS. INCLUYE SUMINISTRO Y APLICACIÓN CON EQUIPO. INCLUYE MICROESFERAS).</t>
  </si>
  <si>
    <t>DEMARCACION LINEA CONTINUA A=0.12M (E=15 MILS, ACRÍLICA BASE AGUA. INC. SUMIN. Y APLIC. CON EQUIPO. INCL. MICROESFERAS)</t>
  </si>
  <si>
    <t>DEMARCACION LINEA CONTINUA A=0.15M (E=15 MILS, ACRÍLICA BASE AGUA. INC. SUMIN. Y APLIC. CON EQUIPO. INCL. MICROESFERAS)</t>
  </si>
  <si>
    <t>PINTURA EN PLASTICO EN FRIO METILMETACRILATO PARA MARCAS VIALES, SIN MICROESFERAS Y ESPESOR SECO SEGÚN NORMA NTC 4744. SUMINISTRO Y APLICACIÓN. (CEBRAS, FLECHAS, PICTOGRAMAS, LINEAS DE PARE, SENDEROS PEATONALES, ACHURADOS, ETC).</t>
  </si>
  <si>
    <t>RECONSTRUCCIÓN POR HILADA PARA CAJA DE INSPECCIÓN SENCILLA PARA CANALIZACIÓN (1.49M X 0.99M) NORMA CODENSA CS275. INCLUYE MORTERO DE PEGA Y PAÑETE IMPERMEABILIZADO DE 2500 PSI, LADRILLO TOLETE RECOCIDO, MORTERO DE PEGA 1:5. (NO INCLUYE MARCO, TAPA, EXCAVACIONES, RELLENOS, TRANSPORTE Y DISPOSICIÓN DE ESCOMBROS).</t>
  </si>
  <si>
    <t>RECONSTRUCCIÓN POR HILADA PARA CAJA DE INSPECCIÓN DE ALUMBRADO PÚBLICO (0.90M X 0.90M) NORMA CODENSA CS274. INCLUYE MORTERO DE PEGA Y PAÑETE IMPERMEABILIZADO DE 2500 PSI, LADRILLO TOLETE RECOCIDO, MORTERO DE PEGA 1:5. (NO INCLUYE MARCO, TAPA, EXCAVACIONES, RELLENOS, TRANSPORTE Y DISPOSICIÓN DE ESCOMBROS).</t>
  </si>
  <si>
    <t>RECONSTRUCCIÓN POR HILADA PARA CAJA DE INSPECCIÓN (2.00M X 2.00M) NORMA CODENSA CS280. INCLUYE MORTERO DE PEGA Y PAÑETE IMPERMEABILIZADO DE 2500 PSI, LADRILLO TOLETE RECOCIDO, MORTERO DE PEGA 1:5. (NO INCLUYE MARCO, TAPA, EXCAVACIONES, RELLENOS, TRANSPORTE Y DISPOSICIÓN DE ESCOMBROS).</t>
  </si>
  <si>
    <t>CONTENEDOR DE RAICES TIPO B22 (TIPO C) (1.60M X 1.60M X 1.60M) INCLUYE MUROS EN CONCRETO GRAVA COMÚN 3000 PSI (210 KG/CM2), SUMINISTRO CONSTRUCCIÓN Y FILTRO EN GRAVILLA 1/2", FORMALETA Y REFUERZO. NO INCLUYE TIERRA NEGRA.</t>
  </si>
  <si>
    <t>DEMARCACIÓN LINEA CONTINUA A= 0.2MT, (E= 15 MILS ACRÍLICA BASE AGUA. INCLUYE SUMINISTRO Y APLICACIÓN CON EQUIPO. INCLUYE MICROESFERAS.</t>
  </si>
  <si>
    <t>SÍMBOLO DE DEMARCACIÓN CORREDOR EXCLUSIVO DE BICICLETA 1.60M X 2.40M (E= 15 MILS. INCLUYE SUMINISTRO Y APLICACIÓN CON EQUIPO. INCLUYE MICROESFERAS.</t>
  </si>
  <si>
    <t>SÍMBOLO DE DEMARCACIÓN CORREDOR EXCLUSIVO DE BICICLETA 0.80M X 1.20M (E= 15 MILS. INCLUYE SUMINISTRO Y APLICACIÓN CON EQUIPO. INCLUYE MICROESFERAS.</t>
  </si>
  <si>
    <t>DEMARCACIÓN DE LETRERO "SOLO BUS" (E= 15 MILS. INCLUYE SUMINISTRO Y APLICACIÓN CON EQUIPO. INCLUYE MICROESFERAS.</t>
  </si>
  <si>
    <t>FLECHA DIRECCIONAL "FRENTE, DERECHA E IZQUIERDA" PARA PAVIMENTO RÍGIDO (E= 15 MILS. ACRÍLICA BASE AGUA. INCLUYE SUMINISTRO Y APLICACIÓN CON EQUIPO. INCLUYE MICROESFERAS.</t>
  </si>
  <si>
    <t>PICTOGRAMA DE CEDA EL PASO EN CICLORRUTA (4 TRIÁNGULOS), (PINTURA ACRÍLICA BASE AGUA (E= 15 MILS. INCLUYE SUMINISTRO Y APLICACIÓN CON EQUIPO. INCLUYE MICROESFERAS.</t>
  </si>
  <si>
    <t>DEMARCACIÓN DE FLECHA DE TERMINACIÓN DE CARRIL (E= 15 MILS. ACRÍLICA BASE AGUA. INCLUYE SUMINISTRO Y APLICACIÓN CON EQUIPO. INCLUYE MICROESFERAS.</t>
  </si>
  <si>
    <t>FLECHA DIRECCIONAL "A LA IZQUIERDA" (E= 15 MILS. ACRÍLICA BASE AGUA. ÁREA: 1.5037 M2 SEGÚN EL MANUAL DE SEÑALIZACIÓN VIAL. SUMINISTRO Y APLICACIÓN CON EQUIPO. INCLUYE MICROESFERAS.</t>
  </si>
  <si>
    <t>DEMARCACIÓN TEXTO PARE. ÁREA: 1.48 M2 (E= 15 MILS, ACRÍLICA BASE AGUA. SUMINISTRO Y APLICACIÓN CON EQUIPO. INCLUYE MICROESFERAS.</t>
  </si>
  <si>
    <t>DEMARCACIÓN DE ACHURADO. AREA: 1.0 M2 (E= 15 MILS, ACRÍLICA BASE AGUA. SUMINISTRO Y APLICACIÓN CON EQUIPO. INCLUYE MICROESFERAS.</t>
  </si>
  <si>
    <t>DEMARCACIÓN DE LINEA LOGARÍTMICA. ÁREA: 0.60 M2 (E= 15 MILS, ACRÍLICA BASE AGUA. SUMINISTRO Y APLICACIÓN CON EQUIPO. INCLUYE MICROESFERAS.</t>
  </si>
  <si>
    <t>DEMARCACION LINEA DE PARE. ÁREA: 0.60 M2 (E= 15 MILS, ACRÍLICA BASE AGUA. SUMINISTRO Y APLICACIÓN CON EQUIPO. INCLUYE MICROESFERAS.</t>
  </si>
  <si>
    <t>DEMARCACION LINEA DE LINEA SENDERO PEATONAL CONTINUA. ÁREA: 0.30 M2 (E= 15 MILS, ACRÍLICA BASE AGUA. SUMINISTRO Y APLICACIÓN CON EQUIPO. INCLUYE MICROESFERAS.</t>
  </si>
  <si>
    <t>DEMARCACION ZONA ANTIBLOQUEO. AREA: 0.30 M2 (E= 15 MILS, ACRILICA BASE AGUA. SUMINISTRO Y APLICACION CON EQUIPO. INCLUYE MICROESFERAS.</t>
  </si>
  <si>
    <t>DEMARCACIÓN DE LINEA DE PARADERO DE BUSES. ÁREA: 5.5775 M2 (E= 15 MILS, ACRÍLICA BASE AGUA. SUMINISTRO Y APLICACIÓN CON EQUIPO. INCLUYE MICROESFERAS.</t>
  </si>
  <si>
    <t>DEMARCACIÓN PICTOGRAMA TRIÁNGULOS CEDA EL PASO. (E= 15 MILS, ACRÍLICA BASE AGUA. SUMINISTRO Y APLICACIÓN CON EQUIPO. INCLUYE MICROESFERAS.</t>
  </si>
  <si>
    <t>DEMARCACION LINEA DE CEDA EL PASO DISCONTINUA. AREA: 0.32M2. (E= 15 MILS, ACRILICA BASE AGUA. SUMINISTRO Y APLICACION CON EQUIPO. INCLUYE MICROESFERAS.</t>
  </si>
  <si>
    <t>DEMARCACION LINEA DE PARADA DE TRANSMILENIO. AREA: 3.96 M2 SEGUN PARAMETROS DE DISEÑO DE TRANSMILENIO (E= 15 MILS, ACRILICA BASE AGUA. SUMINISTRO Y APLICACION CON EQUIPO. INCLUYE MICROESFERAS.</t>
  </si>
  <si>
    <t>TRANSFORMADOR SECO CLASE F TRIFASICO DE 45 KVA, 11.4/0.480-277 KV ZCC 4% (NORMA CODENSA CTS-535) (INCLUYE SUMINISTRO E INSTALACIÓN)</t>
  </si>
  <si>
    <t>REDUCCION PVC E.L. D= 1 1/2" X 1/2" (INCLUYE SUMINISTRO E INSTALACIÓN, SOLDADURA).</t>
  </si>
  <si>
    <t>SENSOR DE MOVIMIENTO 360° PARA LUMINARIA - FOTOCONTROL (SUMINISTRO E INSTALACIÓN)</t>
  </si>
  <si>
    <t>TEE PVC REDUCIDA UM DE 3" X 2" (INCLUYE SUMINISTRO E INSTALACIÓN)</t>
  </si>
  <si>
    <t>VIGA CABEZAL SOBRE PILOTES Y/O COLUMNAS EN CONCRETO PREMEZCLADO DE 3500 PSI (24 Mpa) (Incluye suministro, formaleteo metalico, bombeo, colocacion y curado. No incluye refuerzo)</t>
  </si>
  <si>
    <t>CODO 90° CXC PVC SANITARIA D=2" (INCLUYE SUMINISTRO E INSTALACIÓN)</t>
  </si>
  <si>
    <t>COLUMNA EN CONCRETO DE 3000 PSI, (21 MPa) PREMEZCLADO, GRAVA COMÚN (Incluye suministro, Bombeo formaleteo en madera, colocación y curado, No incluye refuerzo).</t>
  </si>
  <si>
    <t>CABLE MONOPOLAR DE ALUMINIO, HF FR PARA 600V C.A. CALIBRE NO. 4/0 AWG (INCLUYE SUMINISTRO E INSTALACIÓN)</t>
  </si>
  <si>
    <t>VIGAS DE CIMENTACION EN CONCRETO PREMEZCLADO DE 3000  PSI (21 Mpa), GRAVA COMUN (Incluye Sumin., Formaleteo metalico, Colocación y Curado. No incl. Refuerzo).</t>
  </si>
  <si>
    <t>INTERRUPTOR DOBLE PARA ENCENDIDO/APAGADO DE ILUMINACION DE 20 A. (INCLUYE ACCESORIOS DE INSTALACIÓN, FIJACIÓN, CAJA DE SALIDA Y ELEMENTOS DE CONEXIÓN). NO INCLUYE TUBERÍA NI CABLEADO</t>
  </si>
  <si>
    <t>VIGA CABEZAL SOBRE PILOTES Y/O COLUMNAS EN CONCRETO PREMEZCLADO DE 4000 PSI (28Mpa) (Incluye suministro, Formaleteo metalico, bombeo, colocacion y curado. No incluye Refuerzo)</t>
  </si>
  <si>
    <t>DEMOLICION MANUAL DE CAJA SENCILLA CS 274 (INCLUYE DEMOLICIÓN DE PLACA PISO, TAPA, MUROS Y CAÑUELAS Y CARGUE)</t>
  </si>
  <si>
    <t>RETIRO DE TRANSFORMADOR AISLADO EN ACEITE (DE 30 KVA A 225 KVA), 11.400 VC.A./208-120 VC.A. INSTALADO EN POSTE (INCLUYE TRASLADO A SITIO DE ACOPIO).</t>
  </si>
  <si>
    <t>DEMOLICION MANUAL DE CAJA SENCILLA CS 280 (INCLUYE DEMOLICIÓN DE PLACA PISO, TAPA, MUROS Y CAÑUELA Y CARGUE).</t>
  </si>
  <si>
    <t>SALIDA PARA TOMACORRIENTE DOBLE REGULADA MONOFÁSICO CON POLO A TIERRA, 15 A, 120 V TIPO NEMA 5-15R, IP 43. (INCLUYE CAJA DE PASO 5800, CONDUIT PVC 3/4", CONDUCTOR 3X12 AWG-HFFR).</t>
  </si>
  <si>
    <t>INTERRUPTOR SENCILLO CONMUTABLE PARA ENCENDIDO/APAGADO DE ILUMINACIÓN DE 20 A. INCLUYE ACCESORIOS DE INSTALACIÓN, FIJACIÓN, CAJA DE SALIDA Y ELEMENTOS DE CONEXIÓN. NO INCLUYE TUBERÍA NI CABLEADO.</t>
  </si>
  <si>
    <t>RECONSTRUCCIÓN CÁMARA DE INSPECCIÓN T-13 ETB (H=2.3M. INCLUYE BASE, MUROS, CUBIERTA, ARO-BASE Y ARO-TAPA)</t>
  </si>
  <si>
    <t>CODO 90° PVC E.L. D= 3/4" (INCLUYE SUMINISTRO E INSTALACIÓN, SOLDADURA)</t>
  </si>
  <si>
    <t>CONCRETO 2000 PSI GRAVA COMÚN PARA MOJONES O PUNTOS DE CONTROL TOPOGRÁFICO (0.21MX 0.21M X 0.21M) (PREMEZCLADO. INCLUYE SUMINISTRO E INSTALACIÓN.</t>
  </si>
  <si>
    <t>VIGA DE CIMENTACION EN CONCRETO PREMEZCLADO DE 4000 PSI (28 Mpa) GRAVA COMUN (Incluye Sumin., Formaleteo metalico, Colocación y Curado. No incl. Refuerzo).</t>
  </si>
  <si>
    <t>RECONSTRUCCIÓN CÁMARA DE INSPECCIÓN T-13A ETB (H=2.3M. INCLUYE BASE, MUROS, CUBIERTA, ARO-BASE Y ARO-TAPA)</t>
  </si>
  <si>
    <t>RECONSTRUCCIÓN CÁMARA DE INSPECCIÓN T-14 ETB (H=2.3M. INCLUYE BASE, MUROS, CUBIERTA, ARO-BASE Y ARO-TAPA)</t>
  </si>
  <si>
    <t>RECONSTRUCCIÓN CÁMARA DE INSPECCIÓN T-14A ETB (H=2.3M. INCLUYE BASE, MUROS, CUBIERTA, ARO-BASE Y ARO-TAPA)</t>
  </si>
  <si>
    <t>RECONSTRUCCIÓN CÁMARA DE INSPECCIÓN T-16 ETB (H=2.3M. INCLUYE BASE, MUROS, CUBIERTA, ARO-BASE Y ARO-TAPA)</t>
  </si>
  <si>
    <t>RECONSTRUCCIÓN CÁMARA DE INSPECCIÓN T-16A ETB (H=2.3M. INCLUYE BASE, MUROS, CUBIERTA, ARO-BASE Y ARO-TAPA)</t>
  </si>
  <si>
    <t>24 DUCTOS D=4" PVC-TDP (INCLUYE SUMINISTRO E INSTALACIÓN. NO INCLUYE RELLENOS)</t>
  </si>
  <si>
    <t>TEE PVC SOLDAR DE 2". (SUMINISTRO EN INSTALACIÓN)</t>
  </si>
  <si>
    <t>VIGAS Y PLACAS AÉREAS EN CONCRETO PREMEZCLADO DE 3000 PSI (21Mpa), GRAVA COMÚN  (Incluye Suministro, Formaleteo en madera, curado y Colocación. No incluye Refuerzo).</t>
  </si>
  <si>
    <t>VIGAS Y PLACAS AÉREAS EN CONCRETO PREMEZCLADO DE 4000 PSI (28 Mpa) GRAVA COMUN (Incluye suministro, formaleteo en madera, colocacion, andamio, cerchas, parales y curado. No incluye refuerzo)</t>
  </si>
  <si>
    <t>DADO EN CONCRETO DE 3000 PSI, (21 MPa) PREMEZCLADO, GRAVA COMÚN (Incluye suministro, formaleteo en madera, Bombeo, colocación y curado, No incluye refuerzo).</t>
  </si>
  <si>
    <t>VIGAS DE CUBIERTA REFORZADAS EN CONCRETO PREMEZCLADO DE 4000 PSI (Incluye suministro, formaleteo metalico, bombeo, colocacion, andamios y curado. No incluye refuerzo)</t>
  </si>
  <si>
    <t>PICTOGRAMA PEATONAL AMARILLO/NEGRO. (INCLUYE SUMINISTRO E INSTALACIÓN)</t>
  </si>
  <si>
    <t>DEMOLICIÓN MANUAL DE CAJA DE INSPECCIÓN TRIPLE PARA CANALIZACIÓN NORMA CODENSA CS 277 (INCLUYE DEMOLICIÓN DE PLACA PISO, TAPA, MUROS, CAÑUELAS Y CARGUE).</t>
  </si>
  <si>
    <t>REDUCCION PVC E.L. D= 1 1/2" X 1" (SUMINISTRO E INSTALACIÓN)</t>
  </si>
  <si>
    <t>SEÑAL VERTICAL GRUPO PREVENTIVA SR-38 Y SR-39 TIPO RECTÁNGULO (75X25CM) (INCLUYE SUMINISTRO E INSTALACIÓN)</t>
  </si>
  <si>
    <t>DEMARCACION TEXTO VEL MAX 30 KM/H AREA: 4.80 M2. (E=2.3 MM, TERMOPLASTICA INCLUYE SUMINISTRO Y APLICACIÓN CON EQUIPO. INCLUYE MICROESFERAS).</t>
  </si>
  <si>
    <t>NEOPRENO REFORZADO DUREZA 60 PARA TOPES SISMICOS PARA SUPERESTRUCTURAS (INCLUYE SUMINISTRO E INSTALACIÓN).</t>
  </si>
  <si>
    <t>PICTOGRAMA TRIANGULAR POMPEYANO. (E=2.3 MM, TERMOPLÁSTICA.) (INCLUYE SUMINISTRO Y APLICACIÓN CON EQUIPO, INCLUYE MICROESFERAS). AREA DE LA MARCA: 0.35 M2.</t>
  </si>
  <si>
    <t>CINTA FLEXIBLE PARA SELLO DE JUNTAS A=15CM (SUMINISTRO E INSTALACIÓN).</t>
  </si>
  <si>
    <t>VIGAS Y PLACAS AÉREAS EN CONCRETO PREMEZCLADO DE 5000 PSI (34 Mpa) GRAVA COMUN (Incluye suministro, formaleteo en madera, colocacion y curado. No incluye Refuerzo)</t>
  </si>
  <si>
    <t>COLUMNA EN CONCRETO DE 5000 PSI, (35 MPa) PREMEZCLADO, GRAVA COMÚN (Incluye suministro, Bombeo, formaleteo en madera, colocación y curado, No incluye refuerzo).</t>
  </si>
  <si>
    <t>CONCRETO 4000 PSI GRAVA COMÚN PARA COLUMNAS. (PREMEZCLADO. INCLUYE SUMINISTRO, FORMALETEO Y COLOCACIÓN. NO INCL. REFUERZO, CURADO).</t>
  </si>
  <si>
    <t>ENCUESTA DE PERCEPCIÓN CIUDADANA. INCL. FORMATO DE ENCUESTA DE PERCEPCIÓN CIUDADANA, DISEÑO DE MUESTRA Y METODOLOGÍA DE RECOLECCIÓN EN CAMPO, BASE DE DATOS EN FORMATO EXCEL, PRESENTACIÓN DE RESULTADOS.</t>
  </si>
  <si>
    <t>CONCRETO 3000 PSI GRAVA COMÚN PARA PLACAS DE CONTRAPISO (PREMEZCLADO. INCLUYE SUMINISTRO, FORMALETEO Y COLOCACIÓN. NO INCLUYE REFUERZO, CURADO).</t>
  </si>
  <si>
    <t>CONCRETO 3000 PSI (21 MPA) GRAVA COMÚN PARA ANDENES (PREMEZCLADO. INCLUYE SUMINISTRO, FORMALETEO, COLOCACIÓN Y CURADO. NO INCLUYE REFUERZO).</t>
  </si>
  <si>
    <t>CONCRETO MR41 COLOR OCRE PARA RAMPAS Y ESCALERAS (PREMEZCLADO. INCLUYE SUMINISTRO, FORMALETEO, COLOCACIÓN Y CURADO. NO INCLUYE REFUERZO).</t>
  </si>
  <si>
    <t>REGISTRO DE CIERRE 1 1/2" EN PVC. SUMINISTRO EN INSTALACIÓN.</t>
  </si>
  <si>
    <t>TEE PVC SOLDAR DE 3/4". (SUMINISTRO EN INSTALACIÓN)</t>
  </si>
  <si>
    <t>CONDUCTOR MONOPOLAR DE ALUMINIO AISLADO PARA 15 KV-XLPE, SECCIÓN 120 MM2 (INCLUYE SUMINISTRO E INSTALACIÓN)</t>
  </si>
  <si>
    <t>CONDUCTOR MONOPOLAR DE COBRE, AISLADOS PARA 600 V C.A., CALIBRE NO. 2 AWG. (INCLUYE SUMINISTRO E INSTALACIÓN).</t>
  </si>
  <si>
    <t>CIELO RASO RETICULAR PERFILERÍA EN ALUMINIO Y PANELES EN FIBRA MINERAL. SUMINISTRO E INSTALACIÓN.</t>
  </si>
  <si>
    <t>TUBERÍA PVC D=3/4" RDE 21 (SUMINISTRO E INSTALACIÓN)</t>
  </si>
  <si>
    <t>TOMACORRIENTE TRIFÁSICA 32A, 208V, IP44 (INCLUYE CAJA DE PASO 5800, CONDUCTOR 3X10 AWG-HFFR)</t>
  </si>
  <si>
    <t>PISO EN PIEDRA MUÑECA BOGOTANA PULIDA (600X400X60MM). INCLUYE MORTERO 1:4, E=6 CM PROMEDIO (SUMINISTRO E INSTALACIÓN)</t>
  </si>
  <si>
    <t>BORDILLO PREFABRICADO A81 (SUMINISTRO E INSTALACIÓN. INCLUYE 3CM MORTERO DE NIVELACIÓN 2000 PSI)</t>
  </si>
  <si>
    <t>LIQUIDAMBAR H=2.5M (INCLUYE EXCAVACIÓN MANUAL, SIEMBRA, CAJA, TIERRA, ABONO, TUTOR, TRANSPORTE Y DISPOSICIÓN FINAL DE ESCOMBROS EN SITIO AUTORIZADO A 28 KM). SUMINISTRO Y PLANTACION.</t>
  </si>
  <si>
    <t>PALMA PHOENIX H=3.5M (INCLUYE EXCAVACIÓN MANUAL, SIEMBRA, CAJA, TIERRA, ABONO, TUTOR, TRANSPORTE Y DISPOSICIÓN FINAL DE ESCOMBROS EN SITIO AUTORIZADO A 28 KM). SUMINISTRO Y PLANTACION.</t>
  </si>
  <si>
    <t>SALIDA PARA ILUMINACIÓN (SUMINISTRO E INSTALACIÓN)</t>
  </si>
  <si>
    <t>MURO EN LADRILLO PRENSADO LIVIANO DE 24X12X6CM A LA VISTA PARA CULATAS (SUMINISTRO E INSTALACIÓN. INCLUYE MORTERO 2500 PSI, IMPERMEABILIZANTE. NO INCLUYE ESTRUCTURA)</t>
  </si>
  <si>
    <t>VENTANAS FIJAS, BASCULANTES O CORREDIZAS EN ALUMINIO ANODIZADO MATE NATURAL Y VIDRIO LAMINADO DE 3+3MM, PLANO ESMERILADO O SANDBLASTEADOS SEGÚN CORRESPONDA. INCLUYE PERSIANA EN ALUMINIO EXTRUIDO NATURAL MATE O ACERO GALVANIZADO. (SUMINISTRO E INSTALACIÓN)</t>
  </si>
  <si>
    <t>HIEDRA MIAMI (INCLUYE 12 UNIDADES POR M2 Y TRANSPORTE Y DISPOSICIÓN FINAL DE ESCOMBROS A 28 KM). SUMINISTRO Y PLANTACIÓN.</t>
  </si>
  <si>
    <t>CABLE CONDUCTOR MONOPOLAR DE 3X6 + 1X6 + 1X8T AWG AL THWN, 600 V.(ALUMINIO Y COBRE) (INCLUYE SUMINISTRO E INSTALACIÓN)</t>
  </si>
  <si>
    <t>SISTEMA DIGITAL DE INCLINOMETRO COMPLETO PARA 50 MTS, COMPUESTO POR PROBETA, CARRETE, UNIDAD DE LECTURA INALAMBRICA, SOFTWARE DE TRANSFERENCIA DE DATOS, CARGADOR DE BATERIA, GRUAS PARA LA TUBERIA DE 70 MM Y 85 MM. (INCLUYE SUMINISTRO E INSTALAICÓN).</t>
  </si>
  <si>
    <t>CANAL EN LÁMINA GALVANIZADA EN LAMINA GALVANIZADA CAL. 16 DESARROLLO 68 CM CON WASH PRIMER, ANTICORROSIVO Y ACABADO EN PINTURA. INCLUYE ÁNGULO, PLATINA Y SOLDADURA PARA FIJACIÓN. SUMINISTRO E INSTALACIÓN.</t>
  </si>
  <si>
    <t>CANAL EN LÁMINA GALVANIZADA EN LAMINA GALVANIZADA CAL. 16 DESARROLLO 44 CM CON WASH PRIMER, ANTICORROSIVO Y ACABADO EN PINTURA. INCLUYE ÁNGULO, PLATINA Y SOLDADURA PARA FIJACIÓN. SUMINISTRO E INSTALACIÓN.</t>
  </si>
  <si>
    <t>PERFIL METÁLICO TIPO "C" DE SECCIÓN VARIABLE + ATIEZADORES, COMO REMATE, CONSERVANDO LA GEOMETRÍA DE LA CUBIERTA Y SOLDADA A LOS PERFILES LONGITUDINALES EN "H". COLOR RAL 7039 (SUMINISTRO E INSTALACIÓN)</t>
  </si>
  <si>
    <t>PASAMANOS EXTERIOR EN PLATINAS VERTICALES 2" X 5/8" + TOPE, PIE EN LONGITUDINAL, EN TUBULAR DE ACERO D=2" SOLDADO A PLATINAS (SUMINISTRO E INSTALACIÓN)</t>
  </si>
  <si>
    <t>FACHADA EN PANELES DE VIDRIO LAMINADO DE SEGURIDAD EN 3 MÓDULOS VERTICALES CON BORDE PERIMETRAL EN NEOPRENO+ESTRUCTURA METÁLICA EXTERIOR TRAPEZOIDAL, FIJACIÓN A ESTRUCTURA CON BUJES. ESTRUCTURA METÁLICA EXTERIOR Y PERIMETRAL (SUMINISTRO E INSTALACIÓN)</t>
  </si>
  <si>
    <t>CUBIERTA EN TEJA CON AISLAMIENTO EN FIBRA TIPO "SANDWICH DECK" EN ALUZINC 0.5MM, LISO COLOR GRIS UNA CARA EN PANELES 525C, INCLUYE AISLAMIENTO EN POLIURETANO PUR INYECTADO ESPESOR 30MM, CLIPS DE FIJACIÓN Y TODO LO NECESARIO PARA INSTALACIÓN. (SUMINISTRO E INSTALACIÓN)</t>
  </si>
  <si>
    <t>BARANDA EN VIDRIO TEMPLADO 6 MM, H=1.0M Y PASAMANOS CILÍNDRICO EN ACERO INOXIDABLE MATE DE D= 2" TORNIQUETES PLATAFORMAS. (SUMINISTRO E INSTALACIÓN)</t>
  </si>
  <si>
    <t>GRIFERIA DUCHA ANTIVANDÁLICA CON REGADERA TUBULAR. (SUMINISTRO E INSTALACIÓN)</t>
  </si>
  <si>
    <t>GRIFERIA LAVAMANOS TIPO PUSCH. (SUMINISTRO E INSTALACIÓN)</t>
  </si>
  <si>
    <t>RECUBRIMIENTO PARA MESÓN LAVADO PIEZAS EN GRANITO BLANCO GRANO NO.1 FUNDIDO Y PULIDO, ESPESOR 2CM CON DIMENSIONES ANCHO 80CM, ALTO 40CM, SALPICADERO 10CM CON POCETA CONFORMADA Y DILATACIONES EN ALUMINIO. (SUMINISTRO E INSTALACIÓN)</t>
  </si>
  <si>
    <t>GRANITO NATURAL DE LARGOS VARIABLES ENTRE 50 A 80 CM Y ANCHO 40 CM, ESPESOR 1.5 CM, ACABADO PULIDO O SEMIBRILLADO, PARA PISOS DE ACCESO AL PORTAL. (INCLUYE SUMINISTRO E INSTALACIÓN Y CORTES).</t>
  </si>
  <si>
    <t>TUBERÍA HD 3", ACUEDUCTO - (SUMINISTRO E INSTALACIÓN)</t>
  </si>
  <si>
    <t>MESON EN CONCRETO F´C=3000 PSI, DE 60CM X 7CM, PARA LAVAMANOS. INCLUYE SOPORTE METÁLICO ANCLADO A MURO. (SUMINISTRO, FORMALETEO E INSTALACIÓN).</t>
  </si>
  <si>
    <t>MESON EN CONCRETO F´C=3000 PSI, DE 60CM X 7CM, PARA COCINETAS. INCLUYE SOPORTE METÁLICO ANCLADO A MURO. (SUMINISTRO, FORMALETEO E INSTALACIÓN).</t>
  </si>
  <si>
    <t>AFINADO PISOS CON MORTERO 3000 PSI E=3CM. (SUMINISTRO E INSTALACIÓN)</t>
  </si>
  <si>
    <t>CORREA METÁLICA PT 150X100X4 + ELEMENTOS INFERIORES DE SECCIÓN VARIABLE QUE CONFORMAN LA GEOMETRÍA DE LA CUBIERTA, SOLDADO A VIGA TRANSVERSAL. ACERO ESTRUCTURAL PARA ESTACIÓN. (SUMINISTRO, FABRICACIÓN, MONTAJE Y TRANSPORTE DE ESTRUCTURA METÁLICA CON EL SIGUIENTE ESQUEMA DE PROTECCIÓN Y PINTURA: SISTEMA DE PROTECCIÓN: LIMPIEZA SP6, PRIMER: IMPRIMANTE EPÓXICO FOSFATO DE ZINC DE 3.0 MILS PELÍCULA SECA. ACABADO: RECUBRIMIENTO ESMALTE URETANO SERIE 36 RAL 7045(GRIS) DE 3.0 MILS ESPESOR DE PELÍCULA SECA).</t>
  </si>
  <si>
    <t>PERSIANA EN ALUMINIO EXTRUIDO NATURAL MATE O ACERO GALVANIZADO (INCLUYE SUMINISTRO E INSTALACIÓN)</t>
  </si>
  <si>
    <t>ESCALERA ACCESO ASTM A-36 - 3.00M&lt;H&lt;= 4.00M. (INCLUYE SUMINISTRO E INSTALACIÓN)</t>
  </si>
  <si>
    <t>APOYO ELASTOMÉRICO EN NEOPRENO REFORZADO DUREZA 60 PARA APOYO SUPERESTRUCTURA. (SUMINISTRO E INSTALACIÓN).</t>
  </si>
  <si>
    <t>ESPEJO CRISTAL BAÑOS H=1.00M. (SUMINISTRO E INSTALACIÓN)</t>
  </si>
  <si>
    <t>PUERTA EN VIDRIO TEMPLADO DE 10MM Y CONECTORES EN ACERO INOXIDABLE (SUMINISTRO E INSTALACIÓN).</t>
  </si>
  <si>
    <t>DIVISIONES CANTILIVER ANCLADAS A MURO Y PUERTAS SANITARIOS EN ACERO INOXIDABLE, LÍNEA INSTITUCIONAL. (PUERTAS INCLUYEN CERROJO Y GANCHO ROPA). SUMINISTRO E INSTALACIÓN</t>
  </si>
  <si>
    <t>PUERTA METALICA ENRROLLABLE, EN LAMINA DE ACERO GALVANIZADO CALIBRE 18, CON MARCO METALICO. ACABADO EN PINTURA ELECTROSTATICA Y CON SISTEMA ELECTROMECANICO DE FUNCIONAMIENTO (INCLUYE SUMINISTRO E INSTALACIÓN).</t>
  </si>
  <si>
    <t>BARANDA EN VIDRIO TEMPLADO OPALIZADO DE 10MM H=1.00M Y PASAMANOS CILINDRICO EN ACERO INOXIDABLE MATE DE D=1 1/2" EDIFICIO ACCESO (ESCALERAS, RAMPAS, TERRAZAS, TORNIQUETES) (SUMINISTRO E INSTALACIÓN).</t>
  </si>
  <si>
    <t>BARANDA ESCALERAS: PASAMANOS TUBULAR CILINDRICO EN ACERO INOXIDABLE MATE D=2" + VARILLAS DE SECCION CIRCULAR EN ACERO INOXIDABLE D=1/2" + PARAL EN DOBLE PLATINA DE ACERO INOXIDABLE MATE DE 2"X1/4", PERFORACIONES DE 5/8", TORNILLOS GALVANIZADOS DE ANCLAJE AL PISO DE 1/2"X3" ROSCA ORDINARIA TORNILLO EXPANSIVO. (INCLUYE SUMINISTRO E INSTALACIÓN).</t>
  </si>
  <si>
    <t>CABLE MONOPOLAR DE COBRE, HF FR PARA 600V C.A. CALIBRE NO. 8 AWG. (INCLUYE SUMINISTRO E INSTALACIÓN)</t>
  </si>
  <si>
    <t>BARRA DE UNION 5/8". (INCLUYE SUMINISTRO E INSTALACIÓN).</t>
  </si>
  <si>
    <t>BARRICADA METALICA TIPO IDU CON CERRADO REFLECTIVO NARANJA Y BLANCO GRADO INGENIERIA, MEDIDAS: 2.40M X 1.50M - 3 BANDEJAS DE 20CM X 2.40M. TABLERO DE DESVIO DE 60CM. (INCLUYE CABALLETE, SUMINISTRO E INSTALACIÓN)</t>
  </si>
  <si>
    <t>FIBRA ÓPTICA MONOMODO DE 4 HILOS (INCLUYE SUMINISTRO E INSTALACIÓN)</t>
  </si>
  <si>
    <t>RED TELEFONICA EPM</t>
  </si>
  <si>
    <t>CAMARA DE PASO NO. 2 UNE-EPM TELECOMUNICACIONES NORMA TEL NIN-105.(INCLUYE SUMINISTRO E INSTALACIÓN, NO INCLUYE RELLENOS).</t>
  </si>
  <si>
    <t>CARCAMO AGUAS LLUVIAS 0.45 X 0.60 M. (INCLUYE REJILLA) SUMINISTRO E INSTALACIÓN</t>
  </si>
  <si>
    <t>CERRAMIENTO CONTRA IMPACTO IDRD H=5.00 M. (TUBO GALVANIZADO, VARILLA REDONDA, MALLA ESLABONADA Y ÁNGULO. ACABADO SUPERFICIAL EN PINTURA LÍQUIDA RESISTENTE A LA INTEMPERIE, INCLUYE VIGA DE CIMENTACIÓN) (INCLUYE SUMINISTRO E INSTALACIÓN)</t>
  </si>
  <si>
    <t>SEÑALIZACIÓN CON CINTA DE DEMARCACION CALIBRE 3 (INCLUYE SUMINISTRO Y COLOCACIÓN)</t>
  </si>
  <si>
    <t>CONCRETO 3000 PSI (21 MPA) GRAVA COMÚN PARA MATERA (PREMEZCLADO. INCLUYE SUMINISTRO, FORMALETEO, COLOCACIÓN Y CURADO. NO INCLUYE REFUERZO).</t>
  </si>
  <si>
    <t>DEMARCACIÓN LÍNEA DE INICIO O FIN CARRIL, A= 0.20M L= 1.0M SEPARACIÓN= 1.0M E= 2.3MM EN PINTURA TERMOPLÁSTICA. INCLUYE SUMINISTRO Y APLICACIÓN CON EQUIPO. INCLUYE MICROESFERAS.</t>
  </si>
  <si>
    <t>NIPLE 16" ACERO CARBON EXTREMOS BRIDA/CAMPANA CON SALIDA TANGENCIAL PARA PURGA 4" L= 2500MM. SUMINISTRO E INSTALACIÓN</t>
  </si>
  <si>
    <t>CONCRETO 4000 PSI (21 MPA) GRAVA COMÚN PARA BARRERA NEW JERSEY MONODIRECCIONAL DE 0.90M DE ALTURA X 0.375M DE BASE. (PREMEZCLADO. INCLUYE SUMINISTRO, FORMALETEO, COLOCACIÓN Y CURADO. NO INCLUYE REFUERZO).</t>
  </si>
  <si>
    <t>CONCRETO 4000 PSI (21 MPA) GRAVA COMÚN PARA CÁMARA (PREMEZCLADO. INCLUYE SUMINISTRO, FORMALETEO, COLOCACIÓN Y CURADO. NO INCLUYE REFUERZO).</t>
  </si>
  <si>
    <t>CONCRETO 4000 PSI (21 MPA) GRAVA COMÚN PARA CÁRCAMO (PREMEZCLADO. INCLUYE SUMINISTRO, FORMALETEO, COLOCACIÓN Y CURADO. NO INCLUYE REFUERZO).</t>
  </si>
  <si>
    <t>CONTENEDOR DE RAICES TIPO B23 (TIPO D) (2.00M X 2.00M X 1.40M). (INCLUYE FILTRO EN GRAVILLA, TIERRA NEGRA. SUMINISTRO Y CONSTRUCCIÓN).</t>
  </si>
  <si>
    <t>NIPLE 12" ACERO CARBON EXTREMO BRIDA Y EXTREMO LISO PARA CINTURÓN DE CIERRE L= 1500MM. (A) SUMINISTRO E INSTALACIÓN</t>
  </si>
  <si>
    <t>NIPLE 4" ACERO CARBON BRIDA Y EXTREMO LISO L= 300MM. (A) SUMINISTRO E INSTALACIÓN</t>
  </si>
  <si>
    <t>DETECTOR DE DEMANDA PEATONAL (BOTONES) NO INCLUYE CABLES. (INCLUYE SUMINISTRO E INSTALACIÓN).</t>
  </si>
  <si>
    <t>NIPLE 4" ACERO CARBON BRIDA/BRIDA L= 250MM. (A) SUMINISTRO E INSTALACIÓN</t>
  </si>
  <si>
    <t>NIPLE 4" ACERO CARBON BRIDA/EXTREMO LISO L= 200MM. (A) SUMINISTRO E INSTALACIÓN</t>
  </si>
  <si>
    <t>SEÑAL VERTICAL DE TRÁNSITO TIPO SP/SR CON LÁMINA RETRORREFLECTIVA PARA CICLORUTA DE 0.45 M X 0.45 M, INCLUYE POSTE. SUMINISTRO E INSTALACIÓN.</t>
  </si>
  <si>
    <t>GEOMALLA TENSAR BX 1100 PARA REFUERZO DE MATERIALES GRANULARES. (INCLUYE SUMINISTRO E INSTALACIÓN).</t>
  </si>
  <si>
    <t>RELLENO EN RECEBO COMUN (SUMINISTRO E INSTALACIÓN EXTENDIDO MECANICO, HUMEDECIMIENTO, COMPACTACIÓN Y TRANSPORTE A 28 KM).</t>
  </si>
  <si>
    <t>NEOPRENO REFORZADO 30CMX30CMX4" DOBLE REFUERZO DUREZA 60. SUMINISTRO E INSTALACIÓN. (INCLUYE LIMPIEZA DE LA SUPERFICIE CON CHORRO DE AIRE A PRESIÓN, HERRAMIENTA MENOR Y COMPRESOR).</t>
  </si>
  <si>
    <t>NEOPRENO REFORZADO 60CMX15CMX1" DOBLE REFUERZO DUREZA 60. SUMINISTRO E INSTALACIÓN. (INCLUYE LIMPIEZA DE LA SUPERFICIE CON CHORRO DE AIRE A PRESIÓN, HERRAMIENTA MENOR Y COMPRESOR).</t>
  </si>
  <si>
    <t>PIEDRA CASCAJO (RAJÓN) (INCLUYE SUMINISTRO E INSTALACIÓN)</t>
  </si>
  <si>
    <t>DEMOLICION DE CANALIZACION DE REDES DE COMUNICACIONES DUCTOS PVC-TDP (INCLUYE RETIRO Y DISPOSICION DE ESCOMBROS)</t>
  </si>
  <si>
    <t>CÁMARA DE CAIDA D=10" H=1.70M (INCLUYE SUMINISTRO E INSTALACIÓN)</t>
  </si>
  <si>
    <t>CÁMARA DE CAIDA D=12" H=0.75M - 3.00M (INCLUYE SUMINISTRO E INSTALACIÓN)</t>
  </si>
  <si>
    <t>CÁMARA DE CAIDA D=16" H=0.85M - 3.15M (INCLUYE SUMINISTRO E INSTALACIÓN)</t>
  </si>
  <si>
    <t>SEÑALIZACIÓN CON COLOMBINA TUBULAR PLASTICA (INCLUYE SUMINISTRO E INSTALACIÓN)</t>
  </si>
  <si>
    <t>EMPATES DE TUBERÍA EN CCP A CCP 16" LINEAL (INCLUYE ACCESORIOS).SUMINISTRO E INSTALACIÓN</t>
  </si>
  <si>
    <t>EMPATES DE TUBERÍA EN CCP A CCP 24" LINEAL (INCLUYE ACCESORIOS).SUMINISTRO E INSTALACIÓN</t>
  </si>
  <si>
    <t>FLECHA LUMINOSA INTERMITENTE DE 1.10 MTS DE LONGITUD Y 40 CMS DE ANCHO CON ESTRUCTURA EN TUBO CUADRADO DE 1" DE 1.60 CMS DE ALTO. (SUMINISTRO E INSTALACIÓN)</t>
  </si>
  <si>
    <t>GEOMALLA UNIAXIAL RESISTENCIA ÚLTIMA 60KN/MK PARA REFUERZO DE MATERIALES GRANULARES. (INCLUYE SUMINISTRO E INSTALACIÓN)</t>
  </si>
  <si>
    <t>PALMA DE CERA (INCLUYE SIEMBRA Y TIERRA NEGRA, TRANSPORTE Y DISPOSICIÓN FINAL DE ESCOMBROS EN SITIO AUTORIZADO). DISTANCIA DE TRANSPORTE 28 KM. SUMINISTRO Y PLANTACIÓN</t>
  </si>
  <si>
    <t>PMT</t>
  </si>
  <si>
    <t>TOMA DE INFORMACION DE TRANSITO DURANTE LA OBRA (INCLUYE PROCESAMIENTO Y LOGISTICA)</t>
  </si>
  <si>
    <t>JUEGO INFANTIL TIPO M-5A DE TRES PUESTOS, ACABADO SUPERFICIAL EN PINTURA EN POLVO SECO TGIC RESISTENTE A LA INTERPERIE. (INCLUYE SUMINISTRO E INSTALACIÓN)</t>
  </si>
  <si>
    <t>VÁLVULA TIPO MARIPOSA DE Ø 12" CON EXTREMOS LISOS TUBERIA EN PVC, INCLUYE UNIONES (INCLUYE SUMINISTRO E INSTALACIÓN).</t>
  </si>
  <si>
    <t>BARRA DE ACERO GRADO 50 F 2-1/2" (SUMINISTRO E INSTALACIÓN).</t>
  </si>
  <si>
    <t>PERFORACIÓN HORIZONTAL DIRIGIDA PARA DUCTO CCP D=16" (INCLUYE TUBERÍA).SUMINISTRO E INSTALACIÓN</t>
  </si>
  <si>
    <t>PERFORACIÓN HORIZONTAL DIRIGIDA PARA DUCTO CCP D=24" (INCLUYE TUBERÍA).SUMINISTRO E INSTALACIÓN</t>
  </si>
  <si>
    <t>ML/DIAMETRO</t>
  </si>
  <si>
    <t>BORDE CONTENEDOR DE RAICES (2000X120X135) (INCLUYE SUMINISTRO E INSTALACIÓN, INCLUYE BASE DE 3CM EN MORTERO 1:3 HECHO EN OBRA)</t>
  </si>
  <si>
    <t>REDUCCION HD 24" X 16" (SUMINISTRO E INSTALACIÓN)</t>
  </si>
  <si>
    <t>REDUCCION HD 12" X 6" (SUMINISTRO E INSTALACIÓN)</t>
  </si>
  <si>
    <t>VÁLVULA TIPO MARIPOSA DE Ø 12" CON EXTREMOS LISOS TUBERIA EN PVC INCLUYE UNIONES Y TAPA DE SEGURIDAD CIERRE PERMANENTE (INCLUYE SUMINISTRO E INSTALACIÓN).</t>
  </si>
  <si>
    <t>REDUCCION PVC TIPO U.M. 12" X 8" (SUMINISTRO E INSTALACIÓN)</t>
  </si>
  <si>
    <t>REDUCCION PVC TIPO U.M. 6" X 3" (SUMINISTRO E INSTALACIÓN)</t>
  </si>
  <si>
    <t>SEÑAL VERTICAL SR 90X30 , INCLUYE POSTE. SUMINISTRO E INSTALACIÓN</t>
  </si>
  <si>
    <t>RECONSTRUCCIÓN CAJA DE INSPECCIÓN TRIPLE PARA CANALIZACIÓN NORMA CODENSA CS 277 (INCLUYE MUROS , PAÑETE, MARCO Y TAPAS) MEDIDAS EXTERNAS: 2.79M X 1.69M. MEDIDAS INTERNAS: 2.29M X 1.19M. ALTURA 1.85M</t>
  </si>
  <si>
    <t>RECONSTRUCCIÓN CAJA DE INSPECCIÓN DOBLE PARA CANALIZACIÓN NORMA CODENSA CS 276 (INCLUYE MUROS , PAÑETE, MARCO Y TAPAS) MEDIDAS EXTERNAS: 1.79M X 1.49M. MEDIDAS INTERNAS: 1.49M X 1.19M. ALTURA 1.22M</t>
  </si>
  <si>
    <t>RECONSTRUCCIÓN CAJA DE INSPECCIÓN SENCILLA PARA CANALIZACIÓN NORMA CODENSA CS 275 (INCLUYE MUROS , PAÑETE, MARCO Y TAPAS) MEDIDAS EXTERNAS: 1.69M X 1.19M. MEDIDAS INTERNAS: 0.69M X 1.19M. ALTURA 1.22M.</t>
  </si>
  <si>
    <t>VÁLVULA TIPO MARIPOSA DE Ø 4" CON EXTREMOS LISOS TUBERIA EN PVC INCLUYE UNIONES (INCLUYE SUMINISTRO E INSTALACIÓN).</t>
  </si>
  <si>
    <t>RECONSTRUCCIÓN CAJA DE INSPECCIÓN TIPO VEHICULAR (INCLUYE MUROS , PAÑETE, MARCO Y TAPAS) MEDIDAS EXTERNAS: 2.00M X 2.00M. MEDIDAS INTERNAS: 1.50M X 1.50M. ALTURA 1.80M.</t>
  </si>
  <si>
    <t>VÁLVULA TIPO MARIPOSA DE Ø 6" CON EXTREMOS LISOS TUBERIA EN PVC INCLUYE UNIONES (INCLUYE SUMINISTRO E INSTALACIÓN).</t>
  </si>
  <si>
    <t>REDUCCION PVC TIPO U.M. 8"X6". (SUMINISTRO E INSTALACIÓN)</t>
  </si>
  <si>
    <t>ANCLAJE PARA TUBERIA EN CONCRETO PREMEZCLADO DE 4000 PSI GRAVA COMUN (Incluye suministro, formaleteo, colocacion y curado. No incluye refuerzo)</t>
  </si>
  <si>
    <t>TEE PVC U.M. 4" X 4" (SUMINISTRO E INSTALACIÓN)</t>
  </si>
  <si>
    <t>TEE PVC U.M. 6" X 3" (SUMINISTRO E INSTALACIÓN)</t>
  </si>
  <si>
    <t>TEE PVC U.M. 6" X 4" (SUMINISTRO E INSTALACIÓN)</t>
  </si>
  <si>
    <t>VÁLVULA TIPO MARIPOSA DE Ø 6" CON EXTREMOS LISOS TUBERIA EN PVC INCLUYE UNIONES Y TAPA DE SEGURIDAD CIERRE PERMANENTE (INCLUYE SUMINISTRO E INSTALACIÓN).</t>
  </si>
  <si>
    <t>TEE PVC U.M. 6" X 6" (SUMINISTRO E INSTALACIÓN)</t>
  </si>
  <si>
    <t>VÁLVULA TIPO MARIPOSA DE Ø 8" CON EXTREMOS LISOS TUBERIA EN PVC INCLUYE UNIONES (INCLUYE SUMINISTRO E INSTALACIÓN).</t>
  </si>
  <si>
    <t>VÁLVULA TIPO MARIPOSA DE Ø 8" CON EXTREMOS LISOS TUBERIA EN PVC INCLUYE UNIONES Y TAPA DE SEGURIDAD CIERRE PERMANENTE (INCLUYE SUMINISTRO E INSTALACIÓN).</t>
  </si>
  <si>
    <t>CABEZAL EN CONCRETO PREMEZCLADO DE 4000 PSI (28Mpa) GRAVA COMUN (Incluye suministro, formaleteo metalico, colocacion y curado. No incluye refuerzo)</t>
  </si>
  <si>
    <t>TEE PVC U.M. 8" X 6" (SUMINISTRO E INSTALACIÓN)</t>
  </si>
  <si>
    <t>TEE PVC U.M. 8" X 8" (SUMINISTRO E INSTALACIÓN)</t>
  </si>
  <si>
    <t>NIPLE 24" ACERO CARBON EXTREMOS ESPIGO/CAMPANA L= 3000MM CON SALIDA PARA BOCA DE ACCESO 24" (ACERO). SUMINISTRO E INSTALACIÓN.</t>
  </si>
  <si>
    <t>BAJANTE DE ALIMENTACION DE LONGITUD=6M, D=2", GALVANIZADA (INCLUYE CODO DE ACOMETIDA). (INCLUYE SUMINISTRO E INSTALACIÓN)</t>
  </si>
  <si>
    <t>TUBERÍA EN ACERO Ø24" CON UNIONES ESPIGO/CAMPANA CON EMPAQUE DE CAUCHO. REVEST.INTERIOR Y RECUBR EXT. EN MORTERO CEMENTO. L= 6.00M PRESIÓN TRABAJO 150 PSI. SUMINISTRO E INSTALACIÓN</t>
  </si>
  <si>
    <t>TUBERIA PVC U.M. EXT CORRUGADO/INT LISO U.M. NORMA NTC 3722-1 D=24" (INCLUYE SUMINISTRO E INSTALACIÓN)</t>
  </si>
  <si>
    <t>TUBERIA PVC U.M. EXT CORRUGADO/INT LISO U.M. NORMA NTC 3722-1 D=27" (INCLUYE SUMINISTRO E INSTALACIÓN)</t>
  </si>
  <si>
    <t>TUBERIA PVC U.M. EXT CORRUGADO/INT LISO U.M. NORMA NTC 3722-1 D=30" (INCLUYE SUMINISTRO E INSTALACIÓN)</t>
  </si>
  <si>
    <t>TUBERIA PVC U.M. EXT CORRUGADO/INT LISO U.M. NORMA NTC 3722-1 D=36" (INCLUYE SUMINISTRO E INSTALACIÓN)</t>
  </si>
  <si>
    <t>SEÑAL VERTICAL DE PEDESTAL SITP 1-2 RUTAS H=3.75. (INCLUYE CENEFA, FABRICACIÓN, SUMINISTRO E INSTALACIÓN).</t>
  </si>
  <si>
    <t>CONCRETO 6000 PSI GRAVA COMÚN PARA TAPAS CÁMARA (PREMEZCLADO. INCLUYE SUMINISTRO, FORMALETEO Y COLOCACIÓN. NO INCLUYE REFUERZO).</t>
  </si>
  <si>
    <t>NIPLE 16" ACERO CARBON EXTREMOS BRIDA/CAMPANA L= 2000MM CON SALIDA PARA VENTOSA 2" Y BY-PASS Ø=2". (SUMINISTRO E INSTALACIÓN).</t>
  </si>
  <si>
    <t>TAPA CIRCULAR DE SEGURIDAD PARA TRÁFICO PESADO D= 0.60M. SUMINISTRO E INSTALACIÓN</t>
  </si>
  <si>
    <t>NIPLE 16" ACERO CARBON EXTREMOS BRIDA/CAMPANA L= 2000MM CON SALIDA PARA VENTOSA 2"(ACERO). (SUMINISTRO E INSTALACIÓN).</t>
  </si>
  <si>
    <t>NIPLE 16" ACERO CARBON EXTREMOS ESPIGO/BRIDA L= 2000MM CON SALIDA PARA VENTOSA 2"(ACERO). (SUMINISTRO E INSTALACIÓN).</t>
  </si>
  <si>
    <t>NIPLE 16" ACERO CARBON EXTREMOS ESPIGO/BRIDA L= 2000MM CON SALIDA PARA VENTOSA 2" Y BY-PASS Ø=2". (SUMINISTRO E INSTALACIÓN).</t>
  </si>
  <si>
    <t>CAÑUELA TIPO CU 004 (SUMINISTRO E INSTALACIÓN. INCLUYE 3CM MORTERO 1:5)</t>
  </si>
  <si>
    <t>CERRAMIENTO EN MALLA ELECTROSOLDADA H= 1.50M CALIBRE 10.5 HUECO DE 2". SUMINISTRO E INSTALACIÓN.</t>
  </si>
  <si>
    <t>TUBERIA PVC U.M. EXT CORRUGADO/INT LISO U.M. NORMA NTC 3722-1 D=48" (INCLUYE SUMINISTRO E INSTALACIÓN)</t>
  </si>
  <si>
    <t>VÁLVULA 1 1/2" PARA EXPULSIÓN DE AIRE (SUMINISTRO E INSTALACIÓN)</t>
  </si>
  <si>
    <t>MALLA DE PUESTA A TIERRA PARA EQUIPOS AEREOS EN POSTE COMO SECCIONALIZADORES, RECONECTADORES Y GRUPOS DE MEDIDA MT, RESISTIVIDAD DE TERRENO DE 24.62 OMNIOS-M. (INCLUYE SISTEMA DE PUESTA A TIERRA, POZOS CAPACITIVOS, TRATAMIENTO DE SUELO TIPO HIDROSOLTA, CABLE 2/0 CU DESNUDO, CONECTOTRES CERTIFICADOS.) ( INCLUYE SUMINISTRO E INSTALACIÓN).</t>
  </si>
  <si>
    <t>MALLA DE PUESTA A TIERRA PARA EQUIPOS AEREOS EN POSTE COMO SECCIONALIZADORES, RECONECTADORES Y GRUPOS DE MEDIDA MT, RESISTIVIDAD DE TERRENO DE 39.6 OMNIOS-M. (INCLUYE SISTEMA DE PUESTA A TIERRA, POZOS CAPACITIVOS, TRATAMIENTO DE SUELO TIPO HIDROSOLTA, CABLE 2/0 CU DESNUDO, CONECTOTRES CERTIFICADOS.) ( INCLUYE SUMINISTRO E INSTALACIÓN).</t>
  </si>
  <si>
    <t>NIPLE 16" ACERO CARBON EXTREMOS ESPIGO/CAMPANA L= 3000MM CON SALIDA BRIDADA PARA BOCA DE ACCESO 16" Y SALIDA PARA VENTOSA 2"(ACERO). (SUMINISTRO E INSTALACIÓN)</t>
  </si>
  <si>
    <t>MALLA DE PUESTA A TIERRA PARA EQUIPOS AEREOS EN POSTE COMO SECCIONALIZADORES, RECONECTADORES Y GRUPOS DE MEDIDA MT, RESISTIVIDAD DE TERRENO DE 25.15 OMNIOS-M. (INCLUYE SISTEMA DE PUESTA A TIERRA, POZOS CAPACITIVOS, TRATAMIENTO DE SUELO TIPO HIDROSOLTA, CABLE 2/0 CU DESNUDO, CONECTOTRES CERTIFICADOS.) ( INCLUYE SUMINISTRO E INSTALACIÓN).</t>
  </si>
  <si>
    <t>NIPLE 16" ACERO CARBON EXTREMOS ESPIGO/CAMPANA L= 3000MM CON SALIDA PARA BOCA DE ACCESO 16" (ACERO). (SUMINISTRO E INSTALACIÓN)</t>
  </si>
  <si>
    <t>MALLA DE PUESTA A TIERRA PARA EQUIPOS AEREOS EN POSTE COMO SECCIONALIZADORES, RECONECTADORES Y GRUPOS DE MEDIDA MT, RESISTIVIDAD DE TERRENO DE 42.42 OMNIOS-M. (INCLUYE SISTEMA DE PUESTA A TIERRA, POZOS CAPACITIVOS, TRATAMIENTO DE SUELO TIPO HIDROSOLTA, CABLE 2/0 CU DESNUDO, CONECTOTRES CERTIFICADOS.) ( INCLUYE SUMINISTRO E INSTALACIÓN).</t>
  </si>
  <si>
    <t>NIPLE 4" DE ACERO SCH-40 S/C EXTREMOS LISO, L=360MM. (SUMINISTRO E INSTALACIÓN)</t>
  </si>
  <si>
    <t>NIPLE 24" ACERO CARBON EXTREMOS LISOS CON SALIDA PARA PITÓMETRO 1" Y DOS SALIDAS 1 1/2". L= 2000 MM. SUMINISTRO E INSTALACIÓN</t>
  </si>
  <si>
    <t>TEE PVC U.M. 12" X 6" (SUMINISTRO E INSTALACIÓN)</t>
  </si>
  <si>
    <t>TUBERIA PVC U.M. EXT CORRUGADO/INT LISO U.M. NORMA NTC 3722-1 D=33". (INCLUYE SUMINISTRO E INSTALACIÓN)</t>
  </si>
  <si>
    <t>TEE PVC U.M. 12" X 4" (SUMINISTRO E INSTALACIÓN)</t>
  </si>
  <si>
    <t>TUBERIA PVC U.M. EXT CORRUGADO/INT LISO U.M. NORMA NTC 3722-1 D=42". (INCLUYE SUMINISTRO E INSTALACIÓN)</t>
  </si>
  <si>
    <t>REDUCCION CONCENTRICA HD EXTREMO LISO 12"X4" (SUMINISTRO E INSTALACIÓN)</t>
  </si>
  <si>
    <t>UNIÓN JUNTA DE DESMONTAJE Ø 12 (A) (SUMINISTRO E INSTALACIÓN)</t>
  </si>
  <si>
    <t>UNIÓN JUNTA DE DESMONTAJE Ø 16 (A) (SUMINISTRO E INSTALACIÓN)</t>
  </si>
  <si>
    <t>TAPON PVC TIPO U.M. D=2" (SUMINISTRO E INSTALACIÓN)</t>
  </si>
  <si>
    <t>NIPLE 16" ACERO CARBON EXTREMOS BRIDA/EXTREMO LISO PARA CINTURON DE CIERRE L=1500MM (A). (ACERO). SUMINISTRO E INSTALACIÓN</t>
  </si>
  <si>
    <t>UNIÓN JUNTA DE DESMONTAJE Ø 24 (A) (SUMINISTRO E INSTALACIÓN)</t>
  </si>
  <si>
    <t>VÁLVULA DE COMPUERTA DE Ø 4" (A) CON SELLO EN BRONCE. (SUMINISTRO E INSTALACIÓN)</t>
  </si>
  <si>
    <t>VENTOSA DE DOBLE ACCIÓN DE Ø 2" DE BRIDA (A). (SUMINISTRO E INSTALACIÓN)</t>
  </si>
  <si>
    <t>CODO CCP EN ACERO D=16" ENTRE 67.5° Y 90° L= 1.25M X 1.25M CON REVESTIMIENTO INTERIOR Y EXTERIOR EN MORTERO DE CEMENTO. INCLUYE UNIONES (ESPIGO CAMPANA), EMPAQUES DE CAUCHO, MORTERO PARA UNIÓN. PRESIÓN DE TRABAJO = 150 PSI. (NO INCLUYE MATERIALES PARA ANCLAJE). SUMINISTRO E INSTALACIÓN</t>
  </si>
  <si>
    <t>CODO EN ACERO Ø=4" (INCLUYE SUMINISTRO E INSTALACIÓN)</t>
  </si>
  <si>
    <t>SEÑAL DOBLE DE 0.75X0.75M REFLECTIVO ALTA DENSIDAD TIPO IV EN LÁMINA GALVANIZADA, PEDESTAL EN ÁNGULO SP/SR/SI. SUMINISTRO E INSTALACIÓN.</t>
  </si>
  <si>
    <t>CODO EN ACERO D=16" ENTRE 45° Y 67.5° JUNTA ESPIGO-CAMPANA CON EMPAQUE CAUCHO. REVESTIMIENTO INTERIOR Y EXTERIOR EN MORTERO DE CEMENTO. L=0.85X0.85M PRESIÓN TRABAJO 150 PSI</t>
  </si>
  <si>
    <t>SEÑAL DOBLE DE 60 CM, REFLECTIVO ALTA DENSIDAD TIPO IV EN LAMINA GALVANIZADA, PEDESTAL EN ANGULO SP/SR/SI. (INCLUYE SUMINISTRO E INSTALACIÓN)</t>
  </si>
  <si>
    <t>SEÑAL VERTICAL REGLAMENTARIA CICLORUTA (D= 45 CM) CON PLAQUETA. INCLUYE POSTE. SUMINISTRO E INSTALACIÓN.</t>
  </si>
  <si>
    <t>SEÑAL VERTICAL INFORMATIVA CICLORUTA (D= 45CMX45CM) CON PLAQUETA. INCLUYE POSTE. SUMINISTRO E INSTALACIÓN.</t>
  </si>
  <si>
    <t>SEÑAL VERTICAL GRUPO DE REGLAMENTARIAS TIPO CIRCULO (D= 60CM). INCLUYE POSTE. SUMINISTRO E INSTALACIÓN.</t>
  </si>
  <si>
    <t>MALLA DE PUESTA A TIERRA PARA CENTRO DE TRANSFORMACION SUBTERRANEO RED DISTRIBUCION O ALUMBRADO PUBLICO, RESISTIVIDAD DE TERRENO DE 24.62 O-M. (INCLUYE SISTEMA DE PUESTA A TIERRA, POZOS CAPACITIVOS, TRATAMIENTO DE SUELO TIPO HIDROSOLTA, CABLE 2/0 CU DESNUDO, CONECTORES CERTIFICADOS.) (INCLUYE SUMINISTRO E INSTALACIÓN).</t>
  </si>
  <si>
    <t>SEÑAL VERTICAL GRUPO DE REGLAMENTARIAS TIPO CIRCULO (D= 60CM). CON PLAQUETA INCLUYE POSTE. SUMINISTRO E INSTALACIÓN.</t>
  </si>
  <si>
    <t>MALLA DE PUESTA A TIERRA PARA CENTRO DE TRANSFORMACION SUBTERRANEO RED DISTRIBUCION O ALUMBRADO PUBLICO, RESISTIVIDAD DE TERRENO DE 39.6 O-M. (INCLUYE SISTEMA DE PUESTA A TIERRA, POZOS CAPACITIVOS, TRATAMIENTO DE SUELO TIPO HIDROSOLTA, CABLE 2/0 CU DESNUDO, CONECTORES CERTIFICADOS.) (INCLUYE SUMINISTRO E INSTALACIÓN).</t>
  </si>
  <si>
    <t>MALLA DE PUESTA A TIERRA PARA CENTRO DE TRANSFORMACIÓN SUBTERRÁNEO RED DISTRIBUCIÓN O ALUMBRADO PUBLICO, RESISTIVIDAD DE TERRENO DE 25.15 O-M. (INCLUYE SISTEMA DE PUESTA A TIERRA, POZOS CAPACITIVOS, TRATAMIENTO DE SUELO TIPO HIDROSOLTA, CABLE 2/0 CU DESNUDO, CONECTORES CERTIFICADOS.) (INCLUYE SUMINISTRO E INSTALACIÓN).</t>
  </si>
  <si>
    <t>MALLA DE PUESTA A TIERRA PARA CENTRO DE TRANSFORMACIÓN SUBTERRÁNEO RED DISTRIBUCIÓN O ALUMBRADO PUBLICO, RESISTIVIDAD DE TERRENO DE 42.42 O-M. (INCLUYE SISTEMA DE PUESTA A TIERRA, POZOS CAPACITIVOS, TRATAMIENTO DE SUELO TIPO HIDROSOLTA, CABLE 2/0 CU DESNUDO, CONECTORES CERTIFICADOS.) (INCLUYE SUMINISTRO E INSTALACIÓN).</t>
  </si>
  <si>
    <t>MALLA DE PUESTA A TIERRA PARA CAJAS DE MANIOBRA SEMISUMERGIBLE EN CAJA CS 290, RESISTIVIDADES DE TERRENO ENTRE (24.62 Y 42.42) OMNIOS-M. (INCLUYE SISTEMA DE PUESTA A TIERRA, POZOS CAPACITIVOS, TRATAMIENTO DE SUELO TIPO HIDROSOLTA, CABLE 2/0 CU DESNUDO, CONECTORES CERTIFICADOS.) ( INCLUYE SUMINISTRO E INSTALACIÓN).</t>
  </si>
  <si>
    <t>BARRERA RELLENABLE (2.00X0.55X1.00M) CON CINTA REFLECTIVA (INCLUYE SUMINISTRO E INSTALACIÓN)</t>
  </si>
  <si>
    <t>3 DUCTOS DE D=4" Y 3 DUCTOS DE D=6" PVC-TDP (INCLUYE SUMINISTRO E INSTALACIÓN. NO INCLUYE RELLENOS)</t>
  </si>
  <si>
    <t>DEMOLICION DE POZO, DIAMETRO INTERIOR D=1.20M, DIAMETRO EXTERIOR D=1.70M, H=1.50M (INCLUYE CARGUE, RETIRO DE MATERIAL, TRANSPORTE Y DISPOSICIÓN FINAL DE ESCOMBROS EN SITIO AUTORIZADO).</t>
  </si>
  <si>
    <t>DEMOLICIÓN DE PLACA (INCLUYE CARGUE, RETIRO DE MATERIAL, TRANSPORTE Y DISPOSICIÓN FINAL DE ESCOMBROS EN SITIO AUTORIZADO).</t>
  </si>
  <si>
    <t>TAPA VALVULA TIPO CHOROTE TRAFICO PESADO (INCLUYE SUMINISTRO E INSTALACIÓN)</t>
  </si>
  <si>
    <t>CÁMARA DE CAIDA D=8" H=1.86M (INCLUYE SUMINISTRO E INSTALACIÓN)</t>
  </si>
  <si>
    <t>POSTE TIPO MASTIL T1X (3.80M) EN TUBO SCH 40 GALVANIZADO Y PINTADO. SUMINISTRO E INSTALACIÓN.</t>
  </si>
  <si>
    <t>SEÑAL VERTICAL GRUPO I (60X60CM) CON PLAQUETA INCLUYE POSTE (INCLUYE SUMINISTRO E INSTALACIÓN)</t>
  </si>
  <si>
    <t>TUBERIA PVC U.M. EXT CORRUGADO/INT LISO U.M. NORMA NTC 3722-1 D=39" (INCLUYE SUMINISTRO E INSTALACIÓN)</t>
  </si>
  <si>
    <t>ENTIBADO TIPO H&gt; 8.50 M. SUMINISTRO E INSTALACIÓN.</t>
  </si>
  <si>
    <t>APOYO FIJO EN NEOPRENO DE 0.30M X 0.50M X 0.072M, DUREZA 60 REFORZADO CON 2 PLATINAS DE 1/4" - EJE 1. SUMINISTRO E INSTALACIÓN</t>
  </si>
  <si>
    <t>APOYO FIJO EN NEOPRENO DE 0.40M X 0.60M X 0.047M, DUREZA 60 REFORZADO CON 2 PLATINAS DE 1/4" - EJES 2,3, 4 Y 5. SUMINISTRO E INSTALACIÓN</t>
  </si>
  <si>
    <t>APOYO MÓVIL EN NEOPRENO DE 0.30M X 0.50M X 0.072M, DUREZA 60 REFORZADO CON 2 PLATINAS DE 1/4" - EJE 6. SUMINISTRO E INSTALACIÓN</t>
  </si>
  <si>
    <t>RECUBRIMIENTO DE TALUDES CON MALLA Y MORTERO 1:4 DE E= 3CM (INCLUYE SUMINISTRO, EQUIPOS, MATERIALES Y MANO DE OBRA)</t>
  </si>
  <si>
    <t>CODO G.RAD. PVC 22.50° TIPO U.M. D=4" (SUMINISTRO E INSTALACIÓN)</t>
  </si>
  <si>
    <t>CELOSÍA 40MM. CORTASOL EN ALUZINC 0.50M LISO SIN TENSOR COLOR ESTÁNDAR. SUMINISTRO E INSTALACIÓN.</t>
  </si>
  <si>
    <t>VÁLVULA DE CHEQUE 4" (150PSI) EXTREMOS BRIDADOS (SUMINISTRO E INSTALACIÓN)</t>
  </si>
  <si>
    <t>VÁLVULA VENTOSA HD COMBINADA TRIPLE ACCIÓN (TRIPLE EFECTO) D=3" EXTREMO BRIDA CLASE 150 (Suministro e instalacion)</t>
  </si>
  <si>
    <t>VÁLVULA COMPUERTA ELÁSTICA EXTREMOS BRIDADOS D=3" 150 PSI (SUMINISTRO E INSTALACIÓN)</t>
  </si>
  <si>
    <t>UNIÓN JUNTA DE DESMONTAJE TIPO DRESSER Ø 4" 150 PSI (SUMINISTRO E INSTALACIÓN)</t>
  </si>
  <si>
    <t>CAJA EN CONCRETO PARA DERIVACIÓN DE 2.40 M X 2.40 M X 2.20 M. E= 0.20M. INCLUYE MARCO Y TAPA CAJA INSPECCIÓN CS 275. (SUMINISTRO Y CONSTRUCCIÓN)</t>
  </si>
  <si>
    <t>PINTURA DE TRÁFICO ESPESOR SECO 4MILS PARA SEÑALIZACIÓN DE PISO EN PUERTA CORREDIZA SENCILLA, SEGÚN MANUAL DE IMAGEN DE TRANSMILENIO - INCLUYE SUMINISTRO Y APLICACIÓN</t>
  </si>
  <si>
    <t>PINTURA DE TRÁFICO ESPESOR SECO 4MILS PARA SEÑALIZACIÓN DE PISO EN PUERTA CORREDIZA TELESCÓPICA, SEGÚN MANUAL DE IMAGEN DE TRANSMILENIO - INCLUYE SUMINISTRO Y APLICACIÓN</t>
  </si>
  <si>
    <t>RUTEROS MONTANTE RUTA FÁCIL EN VINILO CON ADHESIVO EN VINILO FUNDIDO 32CM X 16CM SOBRE IMPRESIÓN. SEGÚN MANUAL DE IMAGEN TRANSMILENIO. SUMINISTRO E INSTALACIÓN</t>
  </si>
  <si>
    <t>BAJANTE DE ALIMENTACIÓN D=2"EN TUBERÍA METÁLICA (INCLUYE CURVA EMT 2" PARA ACOMETIDA). (INCLUYE SUMINISTRO E INSTALACIÓN)</t>
  </si>
  <si>
    <t>RECOLECCIÓN DE TACHONES DE CONCRETO EN LAS TRONCALES (1.75M X 0.25M X 0.15M)</t>
  </si>
  <si>
    <t>YEE REDUCIDA PVC SANITARIA 4" X 3" (INCLUYE SUMINISTRO E INSTALACIÓN)</t>
  </si>
  <si>
    <t>COLUMNAS DE GRAVA F= 0.60M (INCLUYE EXCAVACIÓN Y MATERIAL DE GRAVA ENTRE 2" Y 3/4" DESGASTE LOS ÁNGELES MENOR AL 20%, TRANSPORTE, SUMINISTRO, PILOTEADORA Y COLOCACIÓN).</t>
  </si>
  <si>
    <t>SIFÓN PVC 135° D=3" (INCLUYE SUMINISTRO E INSTALACIÓN)</t>
  </si>
  <si>
    <t>SIFÓN PVC 135° D=4" (INCLUYE SUMINISTRO E INSTALACIÓN)</t>
  </si>
  <si>
    <t>ACOMETIDA EN CONDUCTORES DE ALUMINIO 4X(1X2/0) AWG AISLADO HFFR 600 V C.A. INCLUYE CONDUCTORES, CONEXIONES Y ACCESORIOS DE MONTAJE Y MARCACIÓN (INCLUYE SUMINISTRO Y MONTAJE)</t>
  </si>
  <si>
    <t>TUBERIA PVC PRESION E.L. PARA SOLDAR D=1 1/4" RDE 21 PSI 200 (INCLUYE SUMINISTRO E INSTALACIÓN)</t>
  </si>
  <si>
    <t>FOTOCELDA CON BASE (SUMINISTRO E INSTALACIÓN)</t>
  </si>
  <si>
    <t>PINTURA DEMARCACIÓN CÁRCAMOS (SUMINISTRO E INSTALACIÓN)</t>
  </si>
  <si>
    <t>SALIDA DE DATOS PARA CAMARAS EXTERIORES EN POSTE (INCLUYE SUMINISTRO E INSTALACIÓN)</t>
  </si>
  <si>
    <t>CONCRETO GRAVA COMÚN DE 3000 PSI (210 KG/CM2) GRAVA COMÚN PARA PLACA. SUMINISTRO Y COLOCACIÓN (INCLUYE FORMALETA, SUMINISTRO, COLOCACIÓN Y CURADO). NO INCLUYE REFUERZO.</t>
  </si>
  <si>
    <t>JARDINERÍA DE PORTE BAJO. INCLUYE SUMINISTRO, SIEMBRA, TIERRA NEGRA Y ABONO. EN BOLSA DE 7" A 15" DE ALTURA DE 10CM A 20CM</t>
  </si>
  <si>
    <t>LUMINARIA LED I, 16 LED, RA03SIM, 21W, 4000°K 100-227 V. (INCLUYE LUMINARIA, CABLES Y ELEMENTOS DE CONEXIÓN, OBRAS COMPLEMENTARIAS Y ACCESORIOS. INCLUYE SUMINISTRO, INSTALACIÓN, PRUEBAS Y PUESTA EN FUNCIONAMIENTO).</t>
  </si>
  <si>
    <t>JARDINERÍA DE PORTE ALTO. INCLUYE SUMINISTRO, SIEMBRA, TIERRA NEGRA Y ABONO. EN BOLSA DE 26" DE ALTURA DE 50CM A 80CM</t>
  </si>
  <si>
    <t>POSTE METALICO GALVANIZADO EN CALIENTE H=14M CON BRAZO SENCILLO (INCLUYE SUMINISTRO, IZAJE, APLOMADO E INSTALACIÓN).</t>
  </si>
  <si>
    <t>POSTE METALICO GALVANIZADO EN CALIENTE H=14M CON BRAZO DOBLE PROPOSITO DE 1.5M. (INCLUYE SUMINISTRO, IZAJE, APLOMADO E INSTALACIÓN).</t>
  </si>
  <si>
    <t>APOYO DESLIZANTE (SLIDE FLON) DESPLAZAMIENTO TOTAL 220MM, CARGA 230 TF. DE 50X50X6CM SEGÚN PLANO</t>
  </si>
  <si>
    <t>POSTE METALICO GALVANIZADO EN CALIENTE H=14M CON BRAZO TRIPLE PROPOSITO DE 1.5M. (INCLUYE SUMINISTRO, IZAJE, APLOMADO E INSTALACIÓN).</t>
  </si>
  <si>
    <t>CABLE DE 4X1/0 AWG TTU CU+1X6T (INCLUYE SUMINISTRO E INSTALACIÓN)</t>
  </si>
  <si>
    <t>BAJANTE GALVANIZADA TIPO PESADO CONDUIT L=6M, Ø=2". (SUMINISTRO E INSTALACIÓN)</t>
  </si>
  <si>
    <t>CABLE DE 4X2 AWG TTU CU+1X6T (INCLUYE SUMINISTRO E INSTALACIÓN)</t>
  </si>
  <si>
    <t>UPS 2KVA. INCLUYE SUMINISTRO E INSTALACIÓN</t>
  </si>
  <si>
    <t>VIGA CAJON PREESFORZADA EN CONCRETO PREMEZCLADO DE 5000 PSI (34 Mpa) GRAVA COMUN (Incluye suministro, cimbra de soporte, forza andamios, forza acero losa, formaleteo metalico, curado y colocacion. No incluye refuerzo)</t>
  </si>
  <si>
    <t>TUBERIA CONDUIT GALVANIZADA IMC D=3" (INCLUYE SUMINISTRO E INSTALACIÓN, ACCESORIOS DE FIJACIÓN).</t>
  </si>
  <si>
    <t>EMPATE ORTOGONAL PVC - PVC 12"X12" (INCLUYE SUMINISTRO E INSTALACIÓN DE TEE HD, 3 UNIONES RÁPIDAS, TUBERÍA RDE 21)</t>
  </si>
  <si>
    <t>EMPATE ORTOGONAL PVC - PVC 8"X8" (INCLUYE SUMINISTRO E INSTALACIÓN DE TEE HD, 3 UNIONES RÁPIDAS, TUBERÍA RDE 21)</t>
  </si>
  <si>
    <t>CABLE DE 3X4/0 XLPE-15-KV-AL (INCLUYE SUMINISTRO E INSTALACIÓN)</t>
  </si>
  <si>
    <t>CAJA METÁLICA DE PASO 30CMX30CMX10CM (INCLUYE SUMINISTRO E INSTALACIÓN)</t>
  </si>
  <si>
    <t>LUMINARIA RALED IV 128 LED, RA02SII, 200W. COMPLETA PARA ALUMBRADO PÚBLICO. INCLUYE LUMINARIA, CABLES Y ELEMENTOS DE CONEXIÓN , OBRAS COMPLEMENTARIAS Y ACCESORIOS. (SUMINISTRO, INSTALACIÓN, PRUEBAS PUESTA EN FUNCIONAMIENTO).</t>
  </si>
  <si>
    <t>PUESTA A TIERRA PARA CENTRO D3E TRANSFORMACION SUBTERRANEO PARCIALMENTE SUMERGIBLE CON CUATRO PUNTOS A TIERRA. INCLUYE SUMINISTRO, TRANSPORTE Y CONSTRUCCION, VARILLA COOPER WELD 5/8" 2,44MM, CUARENTA METROS DE CABLE DE COBRE DESNUDO 2/0 AWG, CAJAS DE INSPECCION DEL SISTEMA DE PUESTA A TIERRA, SOLDADURA EXOTERMICA Y TERMINALES.</t>
  </si>
  <si>
    <t>RETIRO DE POSTES DE MT (INCLUYE TRASLADO A SITIO DE ACOPIO, RETIRO DE POSTE, RETENIDAS, ESTRUCTURAS DE AMARRE Y SOPORTE DE RED AÉREA).</t>
  </si>
  <si>
    <t>CAJA DE EMPALME PARA FIBRA ÓPTICA (INCLUYE SUMINISTRO E INSTALACIÓN)</t>
  </si>
  <si>
    <t>COLUMNA EN CONCRETO DE 4000 PSI, (28 MPa) PREMEZCLADO, GRAVA COMÚN (Incluye suministro, Grúa Telescópica, Bombeo, formaleteo metálico, colocación y curado, No incluye refuerzo).</t>
  </si>
  <si>
    <t>VIGA CABEZAL EN CONCRETO PREMEZCLADO DE 4000 PSI (28 Mpa) GRAVA COMUN (Incluye grua telescopica, bombeo, suministro, formaleteo metalico, colocacion y curado. No incluye refuerzo)</t>
  </si>
  <si>
    <t>2 DUCTOS DE 3" EN TUBERÍA IMC, TIPO PESADO, CON CERTIFICADO DE PRODUCTO RETIE (INCLUYE SUMINISTRO E INSTALACIÓN, ACCESORIOS DE FIJACIÓN).</t>
  </si>
  <si>
    <t>MODULO DE TOMACORRIENTES, INCLUYE 1 TOMACORRIENTE TRIFASICO, 1 TOMACORRIENTE BIFASICO Y 2 TOMACORRIENTES MONOFASICOS. (INCLUYE SUMINISTRO E INSTALACIÓN)</t>
  </si>
  <si>
    <t>POSTE METALICO H=21M. INCLUYE CANASTILLA Y BRAZO SENCILLO. (INC. SUMINISTRO, IZAJE, APLOMADO E INSTALACIÓN. INC. BRAZO SENCILLO Y BASE EN CONCRETO Y BASE GRANULAR B-600)</t>
  </si>
  <si>
    <t>PROYECTOR LED PRO 600W 5000K, 120-277V, 6000 LM, CON DIFUSOR DE VIDRIO PLANO (INCLUYE ACCESORIOS DE FIJACION) (INCLUYE SUMINISTRO E INSTALACIÓN).</t>
  </si>
  <si>
    <t>TRAGANTE CÚPULA DE 4" X 3" PLÁSTICA. (INCLUYE SUMINISTRO E INSTALACIÓN).</t>
  </si>
  <si>
    <t>MATERIAL GRANULAR TIPO B-400 PROVENIENTE DE CENTROS DE TRATAMIENTO Y/O APROVECHAMIENTO DE RCD (INCLUYE SUMINISTRO, EXTENDIDO, NIVELACIÓN, HUMEDECIMIENTO Y COMPACTACIÓN CON VIBROCOMPACTADOR)</t>
  </si>
  <si>
    <t>ACOMETIDA EN BAJA TENSIÓN EN CONDUCTORES ALUMINIO 6X150 MM^2 + 1X70 MM^2, THHN, 600 V, INCLUYE CONECTORES, ACCESORIOS, ELEMENTOS DE MARCACION Y FIJACION (INCLUYE SUMINISTRO E INSTALACIÓN) DESDE TRANSFORMADOR HACIA TABLERO SISTEMA CONTRA INCENDIO.</t>
  </si>
  <si>
    <t>ACOMETIDA EN MEDIA TENSIÓN EN CONDUCTORES 3X120 MM^2, XLPE, 15KV,133%, +1 NO. 2 CU DESNUDO, CON CONOS DE ALIVIO, TERMINALES Y ACCESORIOS (INCLUYE SUMINISTRO E INSTALACIÓN) DESDE CELDA DE MEDIDA A CELDA DE PROTECCION.</t>
  </si>
  <si>
    <t>(DOVELAS) ACERO LISO PARA TRANSFERENCIA DE LOSAS D= 1 1/2" (NO INCLUYE CANASTILLA). SUMINISTRO E INSTALACIÓN.</t>
  </si>
  <si>
    <t>(DOVELAS) ACERO LISO PARA TRANSFERENCIA DE LOSAS D= 1" (NO INCLUYE CANASTILLA). SUMINISTRO E INSTALACIÓN.</t>
  </si>
  <si>
    <t>PERFILES DE ACERO A36. INCLUYE MANO DE OBRA, FABRICACIÓN, TRANSPORTE Y MONTAJE. INCLUYE RECUBRIMIENTO TRICAPA, ANTICORROSIVO, PINTURA EPÓXICA Y ESMALTE URETANO, ACCESORIOS E INSTALACIÓN SEGÚN DETALLE EN PLANOS Y ESPECIFICACIONES TÉCNICAS.</t>
  </si>
  <si>
    <t>CONCRETO 3500 PSI GRAVA COMÚN PARA CONSTRUCCIÓN DE CAISSON DE 2.00M DE DIÁMETRO (INCLUYE EXCAVACIÓN MANUAL, SUMINISTRO DE CAMISA METÁLICA PERDIDA E= 3/8" FORMALETEO Y COLOCACIÓN. SUMIN DE CONCRETO PREMEZCLADO. NO INCL. REFUERZO, CURADO).</t>
  </si>
  <si>
    <t>CURADO DE ELEMENTOS DE CONCRETO (SUMINISTRO Y APLICACIÓN)</t>
  </si>
  <si>
    <t>ALQUILER DE ESTRUCTURA METÁLICA PARA SOPORTE PROVISIONAL DE VIGAS DE PUENTE VEHICULAR. INCLUYE MANO DE OBRA, EQUIPOS Y MATERIALES.</t>
  </si>
  <si>
    <t>MONTAJE Y DESMONTAJE DE ESTRUCTURA METÁLICA EN ALQUILER PARA SOPORTE PROVISIONAL DE VIGAS DE PUENTE VEHICULAR. INCLUYE CARGUE, DESCARGUE Y TRANSPORTE DESDE BODEGA; MONTAJE Y DESMONTAJE, CARGUE Y DESMONTE, CARGUE, DESCARGUE Y TRANSPORTE A BODEGA.</t>
  </si>
  <si>
    <t>PILOTE D=100 CM CON CONCRETO TREMIE DE 4000 PSI. (INCL. EXCAVACIÓN, CARGUE, MOVILIZACIÓN, MONTAJE Y DESMONTAJE EQUIPO Y CONCRETO)</t>
  </si>
  <si>
    <t>BRIDA CIEGA EN ACERO D= 16". PRESIÓN DE TRABAJO= 150 PSI.</t>
  </si>
  <si>
    <t>TEE PVC U.M. 8" X 4" (SUMINISTRO E INSTALACIÓN)</t>
  </si>
  <si>
    <t>BRIDA CIEGA EN ACERO (HD), PN 10, D= 2". PRESIÓN DE TRABAJO= 150 PSI. SUMINISTRO E INSTALACIÓN.</t>
  </si>
  <si>
    <t>BRIDA CIEGA EN ACERO (HD), PN 10, D= 4". PRESIÓN DE TRABAJO= 150 PSI. SUMINISTRO E INSTALACIÓN.</t>
  </si>
  <si>
    <t>BRIDA CIEGA EN ACERO (HD), PN 10, D= 12". PRESIÓN DE TRABAJO= 150 PSI. SUMINISTRO E INSTALACIÓN.</t>
  </si>
  <si>
    <t>PASO ESCALERA DE GATO EN POLIPROPILENO DE ALTO IMPACTO CON ALMA DE ACERO S/NS-07. SUMINISTRO E INSTALACIÓN.</t>
  </si>
  <si>
    <t>ELEMENTO DE VENTILACIÓN PARA CÁMARA DE ACCESORIOS EN HG D= 4". (INCLUYE SUMINISTRO E INSTALACIÓN).</t>
  </si>
  <si>
    <t>BARRERAS Y DEMARCACIÓN VIAL</t>
  </si>
  <si>
    <t>CERRAMIENTO ANTICOLADO, INCLUYE PERFIL TUBULAR 3" ALTURA 2.50 M EMBEBIDOS EN CONCRETO CON SEPARACIÓN ENTRE TUBOS DE 19 CM, EXCAVACIÓN, VIGA DE PISO (0.45 M X 0.20 M). SUMINISTRO E INSTALACIÓN</t>
  </si>
  <si>
    <t>FRESADO PAVIMENTO ASFÁLTICO (INCLUYE CARGUE) INCLUYE AGUA, PUNTAS. NO INCLUYE TRANSPORTE DE MAQUINARIA, TRANSPORTE DEL FRESADO NI DISPOSICIÓN FINAL).</t>
  </si>
  <si>
    <t>Nuevo - Carrera 7a</t>
  </si>
  <si>
    <t>COLUMNA EN CONCRETO DE 3000 PSI, (21 MPa) PREMEZCLADO, GRAVA COMÚN (Incluye suministro, Grúa Telescópica, Bombeo, formaleteo metálico, colocación y curado, No incluye refuerzo).</t>
  </si>
  <si>
    <t>Nuevo - Recurrente DTM</t>
  </si>
  <si>
    <t>CAÑUELA TIPO FUNDIDA EN SITIO 1000X300X225 CON CONCRETO 3000 PSI HECHO EN OBRA (SUMINISTRO Y CONSTRUCCIÓN. INCLUYE CONCRETO DE 3000 PSI HECHO EN OBRA, IMPERMEABILIZANTE PARA CONCRETO).</t>
  </si>
  <si>
    <t>GESTION SOCIAL</t>
  </si>
  <si>
    <t>ALQUILER KIT DE EMERGENCIAS (INCLUYE EXTINTOR DE 10 LBS, CAMILLA EN POLIETILENO PRIMEROS AUXILIOS, INMOVILIZADOR CABEZA, CONO DE H= 1.0M Y BOTIQUÍN.</t>
  </si>
  <si>
    <t>VALLA DE 3.00 M X 6.00 M CON ESTRUCTURA METÁLICA - ESTRUCTURA TIPO VALLA EN CERCHA + BANNER. INCLUYE SUMINISTRO E INSTALACIÓN. IMPRESIÓN 720 DPI; TINTAS PARA EXTERIORES.</t>
  </si>
  <si>
    <t>VALLA MÓVIL DE 1.20M X 1.20M EN LÁMINA GALVANIZADA CALIBRE 20, ÁNGULO EN HIERRO DE 2 X 1-1/8" IMPRESO EN VINILO ADHESIVO. INCLUYE SUMINISTRO E INSTALACIÓN. IMPRESIÓN 720 DPI; TINTAS PARA EXTERIORES.</t>
  </si>
  <si>
    <t>GEOMEMBRANA LISA HDPE 30 MILS. (SUMINISTRO E INSTALACIÓN).</t>
  </si>
  <si>
    <t>ARENA DE RÍO PARA EMBOQUILLADO (INCLUYE SUMINISTRO, BARRIDO PARA SELLADO DE JUNTAS Y COMPACTACIÓN)</t>
  </si>
  <si>
    <t>GEODREN CON TUBERÍA CIRCULAR 100MM H=0.5 O DRENAFLEX CON TUBERÍA CIRCULAR 100MM H=0.5. SUMINISTRO E INSTALACION.</t>
  </si>
  <si>
    <t>CUADRILLA (OFICIAL + 4 AYUDANTES) HORARIO NOCTURNO INCLUYE PRESTACIONES</t>
  </si>
  <si>
    <t>CUADRILLA (2 AYUDANTES) HORARIO NOCTURNO - JR</t>
  </si>
  <si>
    <t>CUADRILLA (OFICIAL + AYUDANTES) HORARIO NOCTURNO INCLUYE PRESTACIONES</t>
  </si>
  <si>
    <t>CUADRILLA (OFICIAL + 2 AYUDANTES) HORARIO NOCTURNO</t>
  </si>
  <si>
    <t>CUADRILLA (OFICIAL + 2 AYUDANTES) HORARIO NOCTURNO INCLUYE PRESTACIONES</t>
  </si>
  <si>
    <t>CUADRILLA (3 OFICIAL + 6 AYUDANTES) HORARIO NOCTURNO</t>
  </si>
  <si>
    <t>CUADRILLA (OFICIAL + AYUDANTES) HORARIO NOCTURNO</t>
  </si>
  <si>
    <t>LOSA DE CONCRETO MR45 (SUMINISTRO, FORMALETEADO, COLOCACIÓN, CURADO, JUNTAS Y ACABADO. INCLUYE CANASTILLA PASA JUNTA.</t>
  </si>
  <si>
    <t>CURADO DE LOSAS DE CONCRETO - HORARIO NOCTURNO. (SUMINISTRO Y APLICACIÓN)</t>
  </si>
  <si>
    <t>CANASTILLA PASAJUNTAS - HORARIO NOCTURNO. (INCLUYE SUMINISTRO Y FIJACIÓN)</t>
  </si>
  <si>
    <t>CORTE DE PAVIMENTO (HORARIO NOCTURNO) - INCLUYE EQUIPO: CORTADORA DE CONCRETO INCLUYE OPERARIO Y COMBUSTIBLE. INCLUYE DISCO DIAMANTADO ASFALTO-CONCRETO 350 MM, AGUA Y MANO DE OBRA.</t>
  </si>
  <si>
    <t>SELLADO DE JUNTAS EN PAVIMENTO FLEXIBLE - HORARIO NOCTURNO (INCLUYE LIMPIEZA, SUMINISTRO E INSTALACIÓN DE FONDO Y EMULSIÓN ASFÁLTICA CRR-1)</t>
  </si>
  <si>
    <t>EXC. CONFORMACION DE SUBRASANTE</t>
  </si>
  <si>
    <t>EXCAVACIÓN MANUAL EN MATERIAL COMÚN. HORARIO NOCTURNO. INCLUYE CARGUE.</t>
  </si>
  <si>
    <t>BASE GRANULAR CLASE B (BG_B) - HORARIO NOCTURNO. (SUMINISTRO, EXTENDIDO MANUAL, HUMEDECIMIENTO Y COMPACTACIÓN)</t>
  </si>
  <si>
    <t>FRESADO PAVIMENTO ASFÁLTICO - HORARIO NOCTURNO. (INCLUYE CARGUE) INCLUYE AGUA, PUNTAS. NO INCLUYE TRANSPORTE DE MAQUINARIA, TRANSPORTE DEL FRESADO NI DISPOSICIÓN FINAL).</t>
  </si>
  <si>
    <t>IMPRIMACIÓN CON EMULSIÓN ASFÁLTICA CRL-0 - HORARIO NOCTURNO. (SUMINISTRO, BARRIDO SUPERFICIE Y RIEGO)</t>
  </si>
  <si>
    <t>MEZCLA ASFÁLTICA EN CALIENTE TIPO DENSO MD20 ASFALTO CONVENCIONAL 60-70 - HORARIO NOCTURNO. (SUMINISTRO, EXTENDIDO, NIVELACIÓN Y COMPACTACIÓN MECANICA CON VIBROCOMPACTADOR Y COMPACTADOR DE LLANTAS)</t>
  </si>
  <si>
    <t>MEZCLA ASFÁLTICA EN CALIENTE TIPO DENSO MD10 ASFALTO CONVENCIONAL - HORARIO NOCTURNO. (CEMENTO ASFÁLTICO 80-100) (SUMINISTRO, EXTENDIDO, NIVELACIÓN Y COMPACTACIÓN MECANICA CON VIBROCOMPACTADOR Y COMPACTADOR DE LLANTAS)</t>
  </si>
  <si>
    <t>EXCAVACIÓN MECÁNICA EN MATERIAL COMÚN - HORARIO NOCTURNO. (INCLUYE CARGUE)</t>
  </si>
  <si>
    <t>BASE GRANULAR BG-A - HORARIO NOCTURNO. (SUMINISTRO, EXTENDIDO, NIVELACIÓN, HUMEDECIMIENTO Y COMPACTACIÓN CON VIBROCOMPACTADOR BENITIN DE 1 TONELADA)</t>
  </si>
  <si>
    <t>DEMOLICIÓN PAVIMENTO ASFÁLTICO. HORARIO NOCTURNO. (INCLUYE CARGUE). NO INCLUYE TRANSPORTE Y DISPOSICIÓN FINAL DE SOBRANTES.</t>
  </si>
  <si>
    <t>DEMOLICIÓN PAVIMENTO ASFÁLTICO - HORARIO NOCTURNO. (ESPESOR VARIABLE. INCLUYE CARGUE). NO INCLUYE TRANSPORTE Y DISPOSICIÓN FINAL DE SOBRANTES.</t>
  </si>
  <si>
    <t>MEZCLA ASFÁLTICA EN CALIENTE TIPO DENSO MD12 CON CEMENTO ASFÁLTICO 60-70 - HORARIO NOCTURNO. (SUMINISTRO, EXTENDIDO Y NIVELACIÓN MANUAL Y COMPACTACIÓN MECANICA CON VIBROCOMPACTADOR BENITIN DE 1 TONELADA INCLUYE OPERARIO Y COMBUSTIBLE)</t>
  </si>
  <si>
    <t>DEMOLICIÓN PISOS DE CONCRETO - HORARIO NOCTURNO. (INCLUYE CARGUE). NO INCLUYE TRANSPORTE Y DISPOSICIÓN FINAL DE SOBRANTES.</t>
  </si>
  <si>
    <t>FRESADO Y REPOSICIÓN DE PAVIMENTO FLEXIBLE E=0.18 M - HORARIO NOCTURNO. (INCLUYE CARGUE)</t>
  </si>
  <si>
    <t>REPLANTEO GENERAL - HORARIO NOCTURNO</t>
  </si>
  <si>
    <t>REPOSICIÓN DE LOSA DE CONCRETO MR45 E=0.20 M - HORARIO NOCTURNO. INCLUYE ACERO DE REFUERZO, DEMOLICIÓN DE PISOS DE CONCRETO, TRANSPORTE Y DISPOSICIÓN FINAL DE ESCOMBROS.</t>
  </si>
  <si>
    <t>ACERO DE REFUERZO - HORARIO NOCTURNO. (INCLUYE SUMINISTRO, FIGURADO Y FIJACIÓN)</t>
  </si>
  <si>
    <t>LOSA DE CONCRETO MR45 - HORARIO NOCTURNO. (SUMINISTRO, FORMALETEADO, COLOCACIÓN, CURADO, JUNTAS Y ACABADO. INCLUYE CANASTILLA PASA JUNTA.</t>
  </si>
  <si>
    <t>BASE GRANULAR CLASE A (BG_A)- HORARIO NOCTURNO. (SUMINISTRO, EXTENDIDO, NIVELACIÓN, HUMEDECIMIENTO Y COMPACTACIÓN CON VIBROCOMPACTADOR)</t>
  </si>
  <si>
    <t>INSTALACION Y PUESTA EN SERVICIO DE CONTROLADOR DE TRAFICO C900 EN LA CIUDAD DE BOGOTÁ, (INCLUYE TRANSPORTE DE CONTROLADOR DESDE LA SDM HASTA LUGAR DE INSTALACIÓN EN BOGOTÁ, MANO DE OBRA E IVA, NO INCLUYE SUMINISTRO DE CONTROLADOR.</t>
  </si>
  <si>
    <t>DEFENSA VIAL METÁLICA DOBLE CRESTA EN ACERO LAMINADO EN FRÍO, VIGAS EN FORMA DOBLE HONDA O W, PARALES Y SEPARADORES METÁLICOS - APLICA NORMAS AASTHO M-180/NTC3755, NTC3783, ARTÍCULO 730 Y 740 DEL INVIAS Y MANUAL DE SEÑALIZACIÓN DEL MINISTERIO DE TRANSPORTE.</t>
  </si>
  <si>
    <t>PROYECTO ESPECÍFICO</t>
  </si>
  <si>
    <t>LEVANTAMIENTO TOPOGRAFICO_</t>
  </si>
  <si>
    <t>LEVANTAMIENTO TOPOGRÁFICO A TODO COSTO. NIVEL DE COMPLEJIDAD ALTO. INCLUYE PERSONAL, EQUIPOS, COSTOS OPERACIONALES, PROCESAMIENTO Y ENTREGA DE LA INFORMACIÓN, TODOS LOS COSTOS INDIRECTOS E IVA.</t>
  </si>
  <si>
    <t>LEVANTAMIENTO TOPOGRÁFICO A TODO COSTO. NIVEL DE COMPLEJIDAD MEDIO. INCLUYE PERSONAL, EQUIPOS, COSTOS OPERACIONALES, PROCESAMIENTO Y ENTREGA DE LA INFORMACIÓN, TODOS LOS COSTOS INDIRECTOS E IVA.</t>
  </si>
  <si>
    <t>LEVANTAMIENTO TOPOGRÁFICO A TODO COSTO. NIVEL DE COMPLEJIDAD BAJO. INCLUYE PERSONAL, EQUIPOS, COSTOS OPERACIONALES, PROCESAMIENTO Y ENTREGA DE LA INFORMACIÓN, TODOS LOS COSTOS INDIRECTOS E IVA.</t>
  </si>
  <si>
    <t>PROTECCIÓN A ALCANTARILLAS (INCLUYE SUMINISTRO Y COLOCACIÓN DE BOLSAS DE LONA Y GEOTEXTIL NT 1600 O SIMILAR).</t>
  </si>
  <si>
    <t>PROTECCIÓN A SUMIDEROS CON POLISOMBRA 47% (INCLUYE SUMINISTRO Y COLOCACIÓN DE POLISOMBRA 47% ASEGURADO CON PUNTILLA GRAPA).</t>
  </si>
  <si>
    <t>PROTECCIÓN A ÁRBOLES (INCLUYE SUMINISTRO Y COLOCACIÓN DE DURMIENTES DE 2.90M X 0.04M X 0.04M Y POLISOMBRA AL 47% DE TAL MANERA QUE GARANTICE LA PROTECCIÓN AL INDIVIDUO VEGETAL.</t>
  </si>
  <si>
    <t>Nuevo - DTM</t>
  </si>
  <si>
    <t>INSTALACIÓN DE TUBERÍA PVC U.M. EXT CORRUGADO/INT LISO U.M. NORMA NTC 3722-1 D=ENTRE 0" HASTA 10" (INCLUYE TRANSPORTE)</t>
  </si>
  <si>
    <t>INSTALACIÓN DE TUBERÍA PVC U.M. EXT CORRUGADO/INT LISO U.M. NORMA NTC 3722-1 D=ENTRE 12" HASTA 24" (INCLUYE TRANSPORTE)</t>
  </si>
  <si>
    <t>INSTALACIÓN DE TUBERÍA PVC U.M. EXT CORRUGADO/INT LISO U.M. NORMA NTC 3722-1 D=MÁS DE 24" (INCLUYE TRANSPORTE)</t>
  </si>
  <si>
    <t>TACHÓN EN CONCRETO L=0.40M HI=0.15M, HS=0.08M (INCLUYE SUMINISTRO E INSTALACIÓN) INCLUYE PEGANTE EPÓXICO Y EQUIPOS PARA LA INSTALACIÓN Y ANCLAJE.</t>
  </si>
  <si>
    <t>MANTENIMIENTO CORRECTIVO ESPACIO PÚBLICO EN ADOQUÍN DE CONCRETO SOBRE MORTERO. INCL. RETIRO Y LIMPIEZA ADOQUÍN E INSTALAR EL MISMO. EMBOQUILLADA CON ARENA CEMENTO 5:1.</t>
  </si>
  <si>
    <t>INSTALACIÓN ADOQUÍN DE CONCRETO 20X10X6CM (INCLUYE BASE 4CM MORTERO 2000 Y ARENA DE SELLO)</t>
  </si>
  <si>
    <t>MANTENIMIENTO CORRECTIVO ESPACIO PUBLICO LOSETA A-50 SOBRE MORTERO. INCL. RETIRO LOSETA E INSTALAR LA MISMA.</t>
  </si>
  <si>
    <t>RETIRO Y REINSTALACIÓN DE SARDINEL TIPO A10 (INSTALACIÓN. NO INCLUYE MATERIAL DE BASE)</t>
  </si>
  <si>
    <t>RETIRO O REINSTALACIÓN DE SARDINEL TIPO A10 (INSTALACIÓN. NO INCLUYE MATERIAL DE BASE)</t>
  </si>
  <si>
    <t>CONEXIONES KIT SILLA YEE 250 X 200 PVC. SUMINISTRO E INSTALACIÓN.</t>
  </si>
  <si>
    <t>CONEXIONES KIT SILLA YEE 315 X 200 PVC. SUMINISTRO E INSTALACIÓN.</t>
  </si>
  <si>
    <t>CONEXIONES KIT SILLA YEE 400 X 200 PVC. SUMINISTRO E INSTALACIÓN.</t>
  </si>
  <si>
    <t>CONEXIONES KIT SILLA YEE 450 X 200 PVC. SUMINISTRO E INSTALACIÓN.</t>
  </si>
  <si>
    <t>JUNTAS DE DILATACIÓN PARA PUENTES PEATONALES TIPO TRANSMILENIO CON LÁMINA GALVANIZADA (JUNTA TIPO 1). FABRICACIÓN EN TALLER PARA TRABAJOS DE MANTENIMIENTO EN PUENTE PEATONAL CON PMT APROBADO. SUMINISTRO Y CONSTRUCCIÓN. (INCLUYE SUMINISTRO, FABRICACIÓN EN TALLER, ADECUACIÓN DE ESTRUCTURA EXISTENTE E INSTALACIÓN DE JUNTA EN PUNTO CRÍTICO DEL PUENTE EN LÁMINA GALVANIZADA). ELEMENTO INSTALADO DE 2.50 M X 0.90 M.</t>
  </si>
  <si>
    <t>BANDAS SONORAS REDUCTORAS DE VELOCIDAD DE 2CM DE ALTURA, CONSTRUIDA CON GRAVILLA DE 1/2", PINTURA DE LARGA DURACIÓN BLANCA Y RESINA EPÓXICA.</t>
  </si>
  <si>
    <t>JUNTAS DE DILATACIÓN PARA PUENTES PEATONALES TIPO TRANSMILENIO CON NEOPRENO (JUNTA TIPO 2 DOBLE NEOPRENO). SUMINISTRO Y CONSTRUCCIÓN. FABRICACIÓN EN TALLER PARA TRABAJOS DE MANTENIMIENTO EN PUENTE PEATONAL CON PMT APROBADO. (INCLUYE SUMINISTRO, FABRICACIÓN EN TALLER, ADECUACIÓN DE ESTRUCTURA EXISTENTE E INSTALACIÓN DE JUNTA EN PUNTO CRÍTICO DEL PUENTE).</t>
  </si>
  <si>
    <t>JUNTAS DE DILATACIÓN PARA PUENTES PEATONALES TIPO TRANSMILENIO CON NEOPRENO (JUNTA TIPO 3 NEOPRENO). SUMINISTRO Y CONSTRUCCIÓN. FABRICACIÓN EN TALLER PARA TRABAJOS DE MANTENIMIENTO EN PUENTE PEATONAL CON PMT APROBADO. (INCLUYE SUMINISTRO, FABRICACIÓN EN TALLER, ADECUACIÓN DE ESTRUCTURA EXISTENTE E INSTALACIÓN DE JUNTA EN PUNTO CRÍTICO DEL PUENTE EN NEOPRENO).</t>
  </si>
  <si>
    <t>RETIRO DE PISO EN LAMINA ALFAJOR</t>
  </si>
  <si>
    <t>DEMARCACION METROS LINEALES EN PINTURA TIPO TRAFICO BASE SOLVENTE COLOR BLANCO Y/O AMARILLA. LINEA 0.12M Y 16 MILS (INCLUYE SUMINISTRO Y APLICACION CON EQUIPO. INCLUYE MICROESFERAS TIPO DROP ON PARA LINEAS DE BORDE Y DE CARRIL).</t>
  </si>
  <si>
    <t>DEMARCACIÓN EN PINTURA TIPO TRAFICO BASE SOLVENTE COLOR BLANCO. LINEA 0.20M Y 16 MILS (INCLUYE SUMINISTRO Y APLICACIÓN CON EQUIPO. INCLUYE MICROESFERAS TIPO DROP ON PARA LINEAS DE CARRIL).</t>
  </si>
  <si>
    <t>LAVADO DE ESTRUCTURA EN CONCRETO Y/O METÁLICAS CON ANDAMIO CERTIFICADO. INCLUYE ALQUILER DE HIDROLAVADORA A GASOLINA PRESIÓN 3200 PSI. INCLUYE PLANTA ELÉCTRICA, AGUA Y MANO DE OBRA.</t>
  </si>
  <si>
    <t>MARCO REJILLA SUMIDERO LATERAL 100 X 65 (SUMINISTRO E INSTALACIÓN)</t>
  </si>
  <si>
    <t>LIMPIEZA MANUAL DE SUMIDERO TIPO ST-1 , ST-2. INCLUYE CARGUE, RETIRO Y DISPOSICIÓN FINAL DE ESCOMBROS.</t>
  </si>
  <si>
    <t>RECONSTRUCCIÓN DE LA TAPA DE SUMIDERO SL-100. CONCRETO 3000 PSI HECHO EN OBRA (INCLUYE DEMOLICIÓN DE LA PLACA DE CONCRETO EXISTENTE. INCLUYE ANCLAJES, ACERO DE REFUERZO, FORMALETA, ADHESIVO ESTRUCTURAL, CURADO, MARCO Y REJILLA) ALTURA=20 CM.</t>
  </si>
  <si>
    <t>DESINSTALACIÓN DE SEPARADOR TIPO TRANSMILENIO (BLOQUE CANALIZADOR AMARILLO, INCLUYE CORTE DE ANCLAJES, CARGUE Y DISPOSICIÓN FINAL.</t>
  </si>
  <si>
    <t>TRATAMIENTO Y DISPOSICIÓN FINAL DE RESIDUOS PELIGROSOS.</t>
  </si>
  <si>
    <t>CERRAMIENTO NYLOFOR 3D PRO ALTURA 2.00 M FABRICADA EN ALAMBRE DE ACERO GALVANIZADO DE 5MM, RECUBIERTO CON PINTURA DE POLIÉSTER VERDE, DE 4.75 MM DE DIÁMETRO.CONCRETO DE 3000 PSI. INCLUYE MANO DE OBRA PARA CERRAMIENTO NYLOFOR 3D PRO ALTURA 2.00 M. INCLUYE EXCAVACIÓN PARA BASE, FUNDIDA EN CONCRETO HECHO EN OBRA, ARMADO DE LA ESTRUCTURA, HUECOS DE 200 X 50 MM, NIVELACIÓN E INSTALACIÓN.</t>
  </si>
  <si>
    <t>COLLAR DE DERIVACIÓN DE 4" X 1/2". SUMINISTRO E INSTALACION. (INCLUYE TALADRO ROTOPERCUTOR 3/4", PLANTA ELÉCTRICA 4KW).</t>
  </si>
  <si>
    <t>CÁRCAMO DE PROTECCION EN TUBERÍA Ø 12" NORMA EAAB NS-090 version 2 V.2 (incluye Formaleta, Concreto de 2000 y 3000 PSI, Acero de Refuerzo, curado y Manijas en varilla lisa de 1").</t>
  </si>
  <si>
    <t>INSTALACIÓN DE TUBERÍA PVC D=12" TIPO U.M. RDE 21 (Solo incluye la mano de obra)</t>
  </si>
  <si>
    <t>RELLENO EN GRAVILLA FINA DIÁMETRO 1/2” MEZCLADO CON RESMA DE LÁTEX EN PROPORCIÓN DE GRAVILLA FINA 58-65 KG/M2 Y RESINE LÁTEX 7 A 8 KG/M2 ESPESOR APROXIMADO E: 0.07 M.</t>
  </si>
  <si>
    <t>DEMOLICIÓN Y REPOSICIÓN DE TAPAS PARA POZO (en concreto).</t>
  </si>
  <si>
    <t>INSTALACION CODO HD DE 22.5° O 45°, EXTREMO LISO PARA PVC D= 8” (SOLO INCLUYE MANO DE OBRA).</t>
  </si>
  <si>
    <t>ESTOPEROLES METÁLICOS CON ESPIGO. INCLUYE SUMINISTRO E INSTALACIÓN.</t>
  </si>
  <si>
    <t>BLOQUE DE RELLENO TIPO GEO BLOQUE EN POLIESTIRENO EXPANDIDO CON ICOPOR. (INCLUYE SUMINISTRO E INSTALACIÓN).</t>
  </si>
  <si>
    <t>PERFORACIÓN PARA ANCLAJE DE VARILLA DE D=1 1/4" INCLUYE ADHESIVO ESTRUCTURAL. SUMINISTRO E INSTALACIÓN. INCLUYE LA PERFORACIÓN, LIMPIEZA DE LA PERFORACIÓN CON CHORRO DE AIRE, SUMINISTRO DE BROCAS, EQUIPOS, TRANSPORTES, MANEJO, ALMACENAMIENTO, MANO DE OBRA. PARA UTILIZAR EN LOSAS DE CONCRETO.</t>
  </si>
  <si>
    <t>ANCLAJE EPÓXICO DE VARILLA DE 5/8"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t>
  </si>
  <si>
    <t xml:space="preserve">ANCLAJE EPÓXICO DE VARILLA DE 3/4"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</si>
  <si>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 xml:space="preserve">ANCLAJE EPÓXICO DE VARILLA DE 1/4"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</si>
  <si>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 xml:space="preserve">ANCLAJE EPÓXICO DE VARILLA DE 1/2"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</si>
  <si>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TAPAS PARA POZO DE INSPECCIÓN. SUMINISTRO E INSTALACIÓN.</t>
  </si>
  <si>
    <t>PERFORACIÓN PARA ANCLAJE DE VARILLA DE 1" INCLUYE ADHESIVO ESTRUCTURAL. SUMINISTRO E INSTALACIÓN. INCLUYE LA PERFORACIÓN, LIMPIEZA DE LA PERFORACIÓN CON CHORRO DE AIRE, SUMINISTRO DE BROCAS, EQUIPOS, TRANSPORTES, MANEJO, ALMACENAMIENTO MANO DE OBRA.</t>
  </si>
  <si>
    <t>REPARADUCTO PVC D=4" - DUCTO TELEFÓNICO. SUMINISTRO E INSTALACIÓN</t>
  </si>
  <si>
    <t>DEMOLICIÓN MANUAL DE TAPA EXISTENTE DE POZO DE INSPECCIÓN Y REPOSICIÓN TAPA PARA POZO DE D= 0.70 M. SUMINISTRO E INSTALACIÓN.</t>
  </si>
  <si>
    <t>AVISO PUNTO IDU 1.50M X 0.90M (MATERIAL DE IMPRESIÓN VINILO PARA EXTERIORES. INCLUYE SUMINISTRO E INSTALACIÓN).</t>
  </si>
  <si>
    <t>CARTELERA TIPO PUNTO IDU DE 1.00M X 1.00M EN ALUMINIO ANODIZADO, CON PAÑO COLOR GRIS, CENEFA SUPERIOR, PUERTAS CORREDIZAS, LOGO INSTITUCIONAL. INCLUYE SUMINISTRO E INSTALACION.</t>
  </si>
  <si>
    <t>CORTE DE VARILLA DE DIÁMETRO VARIADO ENTRE 1/2" A 1 1/4".</t>
  </si>
  <si>
    <t>LOSA DE CONCRETO MR45 ACELERADO A 3 DÍAS (SUMINISTRO, FORMALETEADO, COLOCACIÓN Y ACABADO. NO INCLUYE ACERO, CURADO Y JUNTAS).</t>
  </si>
  <si>
    <t>LOSA DE CONCRETO MR50 ACELERADO A 3 DÍAS (SUMINISTRO, FORMALETEADO, COLOCACIÓN Y ACABADO. NO INCLUYE ACERO, CURADO Y JUNTAS).</t>
  </si>
  <si>
    <t>GEOCELDA HDPE PERFORADA, ALTURA 15 CM (SUMINISTRO E INSTALACIÓN).</t>
  </si>
  <si>
    <t>MANEJO DE AGUAS (INCLUYE MOTOBOMBA CON COMBUSTIBLE Y OPERADOR)</t>
  </si>
  <si>
    <t>GEODREN CON TUBERÍA CIRCULAR 100 MM H=1.0 O DRENAFLEX CON TUBERÍA CIRCULAR 100 MM H=1.0 (SUMINISTRO E INSTALACIÓN).</t>
  </si>
  <si>
    <t>PENDONES ELABORADOS EN BANNER, CON UNA DIMENSIÓN DE 1.00 M DE ANCHO POR 1.50 M DE LARGO. IMPRESIÓN A FULL COLOR SEGÚN DISEÑOS DE OJALETES.</t>
  </si>
  <si>
    <t>ALQUILER BASTÓN LUMINOSO 5 FUNCIONES GRANDE ST -900 -1 55 X 4.5 CM RECARGABLE.</t>
  </si>
  <si>
    <t>EXCAVACIÓN MECÁNICA EN MATERIAL DE ROCA PARA CONFORMACIÓN DE LA SUBRASANTE (EXCAVACIÓN, PERFORACIÓN, REMOCIÓN, CARGUE)</t>
  </si>
  <si>
    <t>EXCAVACIÓN MECÁNICA EN MATERIAL COMÚN PARA CONFORMACIÓN DE LA SUBRASANTE CON RETROEXCAVADORA (EXCAVACIÓN, REMOCIÓN Y CARGUE)</t>
  </si>
  <si>
    <t>EXCAVACIONES VARIAS SIN CLASIFICAR CON RETROEXCAVADORA (INCLUYE: EXCAVACIÓN, REMOCIÓN Y CARGUE)</t>
  </si>
  <si>
    <t>EXCAVACIONES VARIAS SIN CLASIFICAR CON RETROCARGADOR (INCLUYE: EXCAVACIÓN, REMOCIÓN Y CARGUE)</t>
  </si>
  <si>
    <t>CANALIZACIÓN SUBTERRÁNEA CON 1 DUCTO DE 2 " PVC DB, ACCESORIOS, EXCAVACIÓN, RELLENOS Y ACABADO (INCLUYE SUMINISTRO E INSTALACIÓN)</t>
  </si>
  <si>
    <t>CANALIZACIÓN SUBTERRÁNEA CON 1 DUCTO DE 3" PVC TDP, ACCESORIOS, EXCAVACIÓN, RELLENOS Y ACABADO (INCLUYE SUMINISTRO E INSTALACIÓN)</t>
  </si>
  <si>
    <t>CANALIZACIÓN SUBTERRÁNEA CON 1 DUCTO DE 4" PVC TDP, ACCESORIOS, EXCAVACIÓN, RELLENOS Y ACABADO (INCLUYE SUMINISTRO E INSTALACIÓN)</t>
  </si>
  <si>
    <t>CANALIZACIÓN SUBTERRÁNEA CON 2 DUCTOS DE 3" PVC TDP, ACCESORIOS, EXCAVACIÓN, RELLENOS Y ACABADO (INCLUYE SUMINISTRO E INSTALACIÓN)</t>
  </si>
  <si>
    <t>CANALIZACIÓN SUBTERRÁNEA CON 3 DUCTOS DE 3" PVC TDP, ACCESORIOS, EXCAVACIÓN, RELLENOS Y ACABADO (INCLUYE SUMINISTRO E INSTALACIÓN)</t>
  </si>
  <si>
    <t>REDUCTOR DE VELOCIDAD TIPO RESALTO PARABOLICO DE 4 METROS DE ANCHO. EN CONCRETO PREMEZCLADO 4000 PSI  (280 Kg/cm2) GRAVA COMÚN.  SUMINISTRO E INSTALACION. (INCLUYE FORMALETA,  REFUERZO, CURADO Y PINTURA).</t>
  </si>
  <si>
    <t>CAJA DE PASO SENCILLA PARA SEMAFORIZACIÓN PARA ANDÉN, MEDIDAS INTERNAS (60 CM X 50 CM), MEDIDAS EXTERNAS (75 CM X 85 CM) , ALTURA: 70 CM. INCLUYE BASE, FILTRO, MUROS EN LADRILLO PRECOCIDO, PAÑETE, BORDILLO PERIMETRAL, MARCO Y TAPA SEGÚN ESPECIFICACIONES DE LA SDM.</t>
  </si>
  <si>
    <t>CAJA DE PASO SENCILLA PARA SEMAFORIZACIÓN (60 CM X 50 CM, ALTURA 120CM) PARA CALZADA . INCLUYE BASE, FILTRO, MUROS EN LADRILLO PRECOCIDO, PAÑETE, BORDILLO PERIMETRAL, MARCO Y TAPA SEGÚN ESPECIFICACIONES DE LA SDM.</t>
  </si>
  <si>
    <t>CAJA DE PASO SENCILLA PARA SEMAFORIZACIÓN (70 CM X 120 CM, ALTURA 120CM) PARA ANDÉN . INCLUYE BASE, FILTRO, MUROS EN LADRILLO PRECOCIDO, PAÑETE, BORDILLO PERIMETRAL, MARCO Y TAPA SEGÚN ESPECIFICACIONES DE LA SDM.</t>
  </si>
  <si>
    <t>BANDAS SONORAS REDUCTORAS DE VELOCIDAD DE 5CM DE ALTURA POR 10CM DE ANCHO, CONSTRUIDA CON GRAVILLA DE 1/2", PINTURA DE LARGA DURACIÓN BLANCA Y RESINA EPÓXICA</t>
  </si>
  <si>
    <t>DEMARCACIÓN LINEA DISCONTINUA A=0.10 M (E=2.3 MM,TERMOPLÁSTICA. INCLUYE SUMINISTRO Y APLICACIÓN CON EQUIPO. INCLUYE MICROESFERA</t>
  </si>
  <si>
    <t>DEMARCACIÓN LINEA CONTINUA BLANCA O AMARILLA A=0.12 M (E=2.3 MM, TERMOPLÁSTICA. INCLUYE SUMINISTRO Y APLICACIÓN CON EQUIPO. INCLUYE MICROESFERAS)</t>
  </si>
  <si>
    <t>DEMARCACIÓN LINEA CONTINUA BLANCA O AMARILLA A=0.10 M (E=2.3 MM, TERMOPLÁSTICA. INCLUYE SUMINISTRO Y APLICACIÓN CON EQUIPO. INCLUYE MICROESFERAS)</t>
  </si>
  <si>
    <t>DEMARCACIÓN LINEA CONTINUA BLANCA O AMARILLA A=0.15 M (E=2.3 MM, TERMOPLÁSTICA. INCLUYE SUMINISTRO Y APLICACIÓN CON EQUIPO. INCLUYE MICROESFERAS)</t>
  </si>
  <si>
    <t>TACHA REFLECTIVA UNIDIRECCIONAL BLANCA/ROJA (INCLUYE SUMINISTRO E INSTALACIÓN)</t>
  </si>
  <si>
    <t>SEÑAL VERTICAL INFORMATIVA SI-27C (70 CM X 100 CM). INCLUYE SUMINISTRO E INSTALACION.</t>
  </si>
  <si>
    <t>SEÑAL VERTICAL PREVENTIVA SP-47B TIPO PENTÁGONO CON FLECHA. (INCLUYE SUMINISTRO E INSTALACION).</t>
  </si>
  <si>
    <t>POSTE TIPO MENSULA T2 (2.50M) EN TUBO SCH 40 GALVANIZADO Y PINTADO. INCLUYE SUMINISTRO E INSTALACIÓN.</t>
  </si>
  <si>
    <t>PEDESTAL EN CONCRETO DE 3000 PSI PARA EQUIPO DE CONTROL C800VK, ARMARIO PEQUEÑO (0.33 M X 0.60 M X 0.70 M) . CONSTRUCCIÓN. CON CUATRO DUCTOS PESADOS DE PVC TIPO DB D= 2".</t>
  </si>
  <si>
    <t>TRANSPORTE DE MATERIAL FRESADO PROVENIENTE DE SITIO DE OBRA AL SITIO DISPUESTO PARA MEZCLAS, ESTABILIZAR O DEJAR EN PATIOS DE ACOPIO DEL IDU.</t>
  </si>
  <si>
    <t>PERFORACIÓN PARA ANCLAJE DE VARILLA DE 1". NO INCLUYE ADHESIVO ESTRUCTURAL. INCLUYE LA PERFORACIÓN, LIMPIEZA DE LA PERFORACIÓN CON CHORRO DE AIRE, SUMINISTRO DE BROCAS, EQUIPOS, TRANSPORTES, MANEJO, ALMACENAMIENTO MANO DE OBRA.</t>
  </si>
  <si>
    <t>PERFORACIÓN PARA ANCLAJE DE VARILLA DE D=1 1/4" NO INCLUYE ADHESIVO ESTRUCTURAL. INCLUYE LA PERFORACIÓN, LIMPIEZA DE LA PERFORACIÓN CON CHORRO DE AIRE, SUMINISTRO DE BROCAS, EQUIPOS, TRANSPORTES, MANEJO, ALMACENAMIENTO, MANO DE OBRA. PARA UTILIZAR EN LOSAS DE CONCRETO.</t>
  </si>
  <si>
    <t>PILOTES DE CONCRETO GRAVA COMÚN DE 2000 PSI (PREBARRENADOS) CON DIÁMETRO 0.30 M (INCLUYE: EXCAVACIÓN, FUNDIDA, LOCALIZACIÓN, PREHUECOS, AGUA DE CARROTANQUES, RETIRO DE LODOS Y DESCABECE DE PILOTES)</t>
  </si>
  <si>
    <t>INSTALACIÓN DE MATERIAL DE FRESADO. (EXTENDIDO Y COMPACTACIÓN CON VIBROCOMPACTADOR).</t>
  </si>
  <si>
    <t>PEDESTAL EN CONCRETO DE 3000 PSI PARA EQUIPO DE CONTROL (1.20 M X 0.93 M X 0.65 M)</t>
  </si>
  <si>
    <t>MODULO DE PAGO PARA TAQUILLA EXTERIOR PARA ESTACIONES DEL SISTEMA TRANSMILENIO EN ACERO INOXIDABLE 304 B CONTRA ÁCIDOS Y VIDRIO, CON DIVISIONES INTERNAS CON PUERTA PARA DIVIDIR Y ESTRUCTURA METÁLICA PARA PISO DE 7.95 M X 3.68 M PARA SOPORTAR LA MADERA TEKA. (INCLUYE FABRICACIÓN, TRANSPORTE Y MONTAJE. NO INCLUYE OBRAS DE MAMPOSTERÍA).</t>
  </si>
  <si>
    <t>5 DUCTOS D=3" PVC-TDP (NO INCLUYE RELLENOS NI EXCAVACIÓN). SUMINISTRO E INSTALACIÓN.</t>
  </si>
  <si>
    <t>MEDICIÓN DE LA RESISTENCIA AL DESLIZAMIENTO EN ESTRUCTURA DE PAVIMENTO RÍGIDOS Y FLEXIBLES (COEFICIENTE DE FRICCIÓN) CON EQUIPO DE ALTO RENDIMIENTO. INCLUYE MOVILIZACIÓN, TOMA DE INFORMACIÓN, PROCESAMIENTO, ANÁLISIS Y ENTREGA DE RESULTADOS. NO INCLUYE VEHÍCULO ESCOLTA.</t>
  </si>
  <si>
    <t>Km-Car</t>
  </si>
  <si>
    <t>MEDICIÓN DEL PERFIL TRANSVERSAL (AHUELLAMIENTO) Y DE LA REGULARIDAD SUPERFICIAL (IRI) EN PAVIMENTOS RÍGIDOS Y FLEXIBLES CON EQUIPO DE ALTO RENDIMIENTO. INCLUYE MOVILIZACIÓN, TOMA DE INFORMACIÓN, PROCESAMIENTO, ANÁLISIS Y ENTREGA DE RESULTADOS. NO INCLUYE VEHÍCULO ESCOLTA.</t>
  </si>
  <si>
    <t>Nuevo - Proyecto</t>
  </si>
  <si>
    <t>REPOSICIÓN DE SELLO DE JUNTAS DE PAVIMENTO DE CONCRETO HIDRÁULICO, ANCHO HASTA DE 5/8" (16 MM). (INCLUYE LIMPIEZA, SUMINISTRO E INSTALACIÓN DE FONDO Y SELLANTE).</t>
  </si>
  <si>
    <t>REPOSICIÓN DE SELLO DE JUNTAS DE PAVIMENTO DE CONCRETO HIDRÁULICO, ANCHO HASTA DE 7/8" (16 MM). (INCLUYE LIMPIEZA, SUMINISTRO E INSTALACIÓN DE FONDO Y SELLANTE).</t>
  </si>
  <si>
    <t>REPOSICIÓN DE SELLO DE JUNTAS DE PAVIMENTO DE CONCRETO HIDRÁULICO, ANCHO HASTA DE 1 1/4" (32 MM). (INCLUYE LIMPIEZA, SUMINISTRO E INSTALACIÓN DE FONDO Y SELLANTE).</t>
  </si>
  <si>
    <t>RETIRO DE SELLO EXISTENTE DE JUNTAS DE PAVIMENTO DE CONCRETO HIDRÁULICO (INCLUYE DISCO DIAMANTADO ASFALTO-CONCRETO 350 MM, AGUA Y MANO DE OBRA).</t>
  </si>
  <si>
    <t>MATERIAL ADECUADO. SUMINISTRO, EXTENDIDO MANUAL, NIVELACIÓN, HUMEDECIMIENTO Y COMPACTACIÓN.</t>
  </si>
  <si>
    <t>MATERIAL TOLERABLE. SUMINISTRO, EXTENDIDO MANUAL, NIVELACIÓN, HUMEDECIMIENTO Y COMPACTACIÓN.</t>
  </si>
  <si>
    <t>PRUEBAS DE CARGA ESTÁTICA PUENTES</t>
  </si>
  <si>
    <t>PRUEBAS DE CARGA</t>
  </si>
  <si>
    <t>PRUEBA DE CARGA DINÁMICA PARA PUENTE PEATONAL METÁLICO TIPO TRANSMILENIO (INCLUYE: EJECUCIÓN DE LAS PRUEBAS MEDIANTE NIVELACIÓN DE PRECISIÓN Y TRANSPORTE DE EQUIPOS DE MEDIDA A OBRA).</t>
  </si>
  <si>
    <t>PRUEBA DE CARGA ESTÁTICA PARA PUENTE PEATONAL METÁLICO TIPO TRANSMILENIO (INCLUYE: EJECUCIÓN DE LAS PRUEBAS MEDIANTE NIVELACIÓN DE PRECISIÓN Y TRANSPORTE DE EQUIPOS DE MEDIDA A OBRA).</t>
  </si>
  <si>
    <t>PROTECCIÓN A ALCANTARILLAS CON POLISOMBRA 47%. (INCLUYE SUMINISTRO Y COLOCACIÓN DE POLISOMBRA 47%)</t>
  </si>
  <si>
    <t>REHABILITACIÓN RED DE ALCANTARILLADO CON TECNOLOGÍA CIPP, CON RESINA DE GRP CURADA CON RAYOS UV, INCLUYE EQUIPOS, MATERIALES, TRANSPORTES Y PERSONAL. DIÁMETRO 8”.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</si>
  <si>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10”.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</si>
  <si>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12”.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</si>
  <si>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14”. ESPESOR 3,50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</si>
  <si>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16”. ESPESOR 4.20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</si>
  <si>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18”. ESPESOR 4.20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</si>
  <si>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20”. ESPESOR 4.90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</si>
  <si>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24”. ESPESOR 5.60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</si>
  <si>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27”. ESPESOR 6.30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</si>
  <si>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30”. ESPESOR 7.00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</si>
  <si>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36”. ESPESOR 9.10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</si>
  <si>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40”. ESPESOR 9.80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</si>
  <si>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42”. ESPESOR 10.50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</si>
  <si>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CANAL DE DRENAJE PREFABRICADO EN POLYCONCRETO, PD-150V, CLASE DE CARGA D400, INCLUYE REJILLA, LONG=1000 MM, H= 270 MM, ANCHO= 200MM, EN COLOR NATURAL, (NO INCLUYE: EXCAVACIÓN, CONCRETO, DRENAJE, RELLENOS, TAPAS O ACCESORIOS)</t>
  </si>
  <si>
    <t>CANAL DE INSPECCIÓN DE DRENAJE PREFABRICADO EN POLYCONCRETO , PD-150V, CLASE DE CARGA D400, INCLUYE REJILLA, LONG=500 MM, H= 270 MM, ANCHO= 200MM, EN COLOR NATURAL, (NO INCLUYE: EXCAVACIÓN, CONCRETO, DRENAJE, RELLENOS, TAPAS O ACCESORIOS)</t>
  </si>
  <si>
    <t>SUMIDERO PARA CANAL DE DRENAJE PREFABRICADO EN POLYCONCRETO CON REJA DE FUNDICIÓN, PD-150V, CLASE DE CARGA D400, LONG=500MM, H= 575 MM, ANCHO= 180 MM, EN COLOR NATURAL, (NO INCLUYE: EXCAVACIÓN, CONCRETO, DRENAJE, RELLENOS, TAPAS O ACCESORIOS)</t>
  </si>
  <si>
    <t>CANAL DE DRENAJE PREFABRICADO EN POLYCONCRETO, RD-200V, CLASE DE CARGA F900, INCLUYE REJILLA, LONG=1000MM, H= 530 MM, ANCHO= 260 MM, EN COLOR NATURAL, (NO INCLUYE: EXCAVACIÓN, CONCRETO, DRENAJE, RELLENOS, TAPAS O ACCESORIOS)</t>
  </si>
  <si>
    <t>CANAL DE INSPECCIÓN DE DRENAJE PREFABRICADO EN POLYCONCRETO, RD-200V, CLASE DE CARGA F900, INCLUYE REJILLA, LONG=660 MM, H= 530 MM, ANCHO= 260 MM, EN COLOR NATURAL, (NO INCLUYE: EXCAVACIÓN, CONCRETO, DRENAJE, RELLENOS, TAPAS O ACCESORIOS)</t>
  </si>
  <si>
    <t>NIPLE HD Ø4" BRIDA B16.5 X LISO LONG. 816 MM. CON PASAMURO Z=665MM(INCLUYE SUMINISTRO E INSTALACIÓN)</t>
  </si>
  <si>
    <t>NIPLE HD Ø4" BRIDA B16.5 X LISO LONG. 1274 MM. CON PASAMURO Z=824MM(INCLUYE SUMINISTRO E INSTALACIÓN)</t>
  </si>
  <si>
    <t>NIPLE HD Ø4" BRIDA B16.5 X LISO LONG. 500 MM. CON PASAMURO Z=310MM (INCLUYE SUMINISTRO E INSTALACIÓN)</t>
  </si>
  <si>
    <t>NIPLE HD Ø4" BRIDA B16.5 X LISO LONG. 1020 MM. CON PASAMURO Z=820MM (INCLUYE SUMINISTRO E INSTALACIÓN)</t>
  </si>
  <si>
    <t>PIEZA ESPECIAL CCP Ø24" LISOXLISO CL 300 LONGITUD 4000MM CON (1) SALIDA VERTICAL SOBRE LOMO DE Ø3" LONGITUD 200MM DE LA CAJA EXTERNA DEL TUBO A BRIDA B.16.5 Y (2) RUANAS PASAMURO Ø24" E=1" HA SOLDADAS. (INCLUYE SUMINISTRO E INSTALACIÓN).</t>
  </si>
  <si>
    <t>PIEZA ESPECIAL CCP Ø18" CL300 TIPO NIPLE LISO-BRIDA LONGITUD= 2300MM, (1) RUANA PASAMURO Ø18" HA E=1" SOLDADA A DISTANCIA Z=0.85M (1) AMPLIACIÓN Ø18"A Ø24" LONGITUD=450MM SOLDADA A 1150MM DE LA BRIDA Ø18", CON (1) SALIDA VERTICAL SOBRE LOMO DE Ø2" LISO BRIDAB.16.5 SOLDADA A 0.25M DE LA CARA DE LA BRIDA Ø18". (INCLUYE SUMINISTRO E INSTALACIÓN).</t>
  </si>
  <si>
    <t>TUBO EN ACERO F 20" CON UNIONES ESPIGO / CAMPANA CON EMPAQUE DE CAUCHO, CON REVESTIMIENTO INTERIOR Y RECUBRIMIENTO EXTERIOR EN MORTERO DE CEMENTO. FABRICADO DE CONFORMIDAD CON LA NORMA AWWA C 200 A PARTIR DE LÁMINA ASTM A 36 DE ESPESOR 4MM. L=6,00M. PRESIÓN DE TRABAJO HASTA = 250 PSI. (INCLUYE SUMINISTRO E INSTALACIÓN).</t>
  </si>
  <si>
    <t>TUBO EN ACERO F 24" CON UNIONES ESPIGO / CAMPANA CON EMPAQUE DE CAUCHO, CON REVESTIMIENTO INTERIOR Y RECUBRIMIENTO EXTERIOR EN MORTERO DE CEMENTO. FABRICADO DE CONFORMIDAD CON LA NORMA AWWA C 200 A PARTIR DE LÁMINA ASTM A 36 DE ESPESOR 6MM. L=6,00M. PRESIÓN DE TRABAJO HASTA = 250 PSI. (INCLUYE SUMINISTRO E INSTALACIÓN).</t>
  </si>
  <si>
    <t>CODO EN ACERO F 18" ENTRE 5° Y 22½° JUNTA ESPIGO / CAMPANA CON EMPAQUE DE CAUCHO, CON REVESTIMIENTO INTERIOR Y RECUBRIMIENTO EXTERIOR EN MORTERO DE CEMENTO. L=0,4 X 0,4M. PRESIÓN DE TRABAJO HASTA = 250 PSI . (INCLUYE SUMINISTRO E INSTALACIÓN).</t>
  </si>
  <si>
    <t>CODO EN ACERO F 18" ENTRE 22½° Y 45° JUNTA ESPIGO / CAMPANA CON EMPAQUE DE CAUCHO, CON REVESTIMIENTO INTERIOR Y RECUBRIMIENTO EXTERIOR EN MORTERO DE CEMENTO. L=0,60 X 0,60M. PRESIÓN DE TRABAJO HASTA = 250 PSI. (INCLUYE SUMINISTRO E INSTALACIÓN).</t>
  </si>
  <si>
    <t>CODO EN ACERO F 18" ENTRE 45° Y 67½° JUNTA ESPIGO / CAMPANA CON EMPAQUE DE CAUCHO, CON REVESTIMIENTO INTERIOR Y RECUBRIMIENTO EXTERIOR EN MORTERO DE CEMENTO. L=0,90 X 0,90M. (INCLUYE SUMINISTRO E INSTALACIÓN).</t>
  </si>
  <si>
    <t>CODO EN ACERO F 18" ENTRE 45° Y 67½° JUNTA ESPIGO / CAMPANA CON EMPAQUE DE CAUCHO, CON REVESTIMIENTO INTERIOR Y RECUBRIMIENTO EXTERIOR EN MORTERO DE CEMENTO. L=1,35 X 1,35M. PRESIÓN DE TRABAJO HASTA = 250 PSI. (INCLUYE SUMINISTRO E INSTALACIÓN).</t>
  </si>
  <si>
    <t>CODO EN ACERO F 20" ENTRE 5° Y 22½° JUNTA ESPIGO / CAMPANA CON EMPAQUE DE CAUCHO, CON REVESTIMIENTO INTERIOR Y RECUBRIMIENTO EXTERIOR EN MORTERO DE CEMENTO. L=0,4 X 0,4M. PRESIÓN DE TRABAJO HASTA = 250 PSI. (INCLUYE SUMINISTRO E INSTALACIÓN).</t>
  </si>
  <si>
    <t>CODO EN ACERO F 20" ENTRE 22½° Y 45° JUNTA ESPIGO / CAMPANA CON EMPAQUE DE CAUCHO, CON REVESTIMIENTO INTERIOR Y RECUBRIMIENTO EXTERIOR EN MORTERO DE CEMENTO. L=0,65 X 0,65M. PRESIÓN DE TRABAJO = 250 PSI. (INCLUYE SUMINISTRO E INSTALACIÓN).</t>
  </si>
  <si>
    <t>CODO EN ACERO F 24" ENTRE 5° Y 22½° JUNTA ESPIGO / CAMPANA CON EMPAQUE DE CAUCHO, CON REVESTIMIENTO INTERIOR Y RECUBRIMIENTO EXTERIOR EN MORTERO DE CEMENTO. L=0,45 X 0,45M. PRESIÓN DE TRABAJO HASTA = 250 PSI . (INCLUYE SUMINISTRO E INSTALACIÓN).</t>
  </si>
  <si>
    <t>CODO EN ACERO F 24" ENTRE 22½° Y 45° JUNTA ESPIGO / CAMPANA CON EMPAQUE DE CAUCHO, CON REVESTIMIENTO INTERIOR Y RECUBRIMIENTO EXTERIOR EN MORTERO DE CEMENTO. L=0,80 X 0,80M. PRESIÓN DE TRABAJO = 250 PSI. (INCLUYE SUMINISTRO E INSTALACIÓN).</t>
  </si>
  <si>
    <t>CODO EN ACERO F 24" ENTRE 45° Y 67½° JUNTA ESPIGO / CAMPANA CON EMPAQUE DE CAUCHO, CON REVESTIMIENTO INTERIOR Y RECUBRIMIENTO EXTERIOR EN MORTERO DE CEMENTO. L=1,20 X 1,20M. PRESIÓN DE TRABAJO = 250 PSI. (INCLUYE SUMINISTRO E INSTALACIÓN).</t>
  </si>
  <si>
    <t>CINTURÓN DE CIERRE HA Ø24" E=1/4" (INCLUYE SUMINISTRO E INSTALACIÓN).</t>
  </si>
  <si>
    <t>TUBERÍA HG Ø1 1/2". (INCLUYE SUMINISTRO E INSTALACIÓN).</t>
  </si>
  <si>
    <t>REJILLA METÁLICA EN LAMINA COLD ROLL CALIBRE 16 0,25MX0,15M, CON ANGEO METÁLICO PARA VENTILACIÓN. (INCLUYE SUMINISTRO E INSTALACIÓN).</t>
  </si>
  <si>
    <t>UNIÓN DE DESMONTAJE AUTOPORTANTE HD Ø4" BRIDA B16.5. (INCLUYE SUMINISTRO E INSTALACIÓN).</t>
  </si>
  <si>
    <t>SALIDA PARA ILUMINACIÓN, TUBO PVC 3/4" (LONG= 3M) (INCLUYE SUMINISTRO E INSTALACIÓN).</t>
  </si>
  <si>
    <t>SALIDA PARA MOTORES PUERTAS, TUBO EMT 3/4", (LONG=10M) (INCLUYE SUMINISTRO E INSTALACIÓN).</t>
  </si>
  <si>
    <t>SALIDA PARA PUBLICIDAD, TUBO EMT 3/4", (LONG= 10M) (INCLUYE SUMINISTRO E INSTALACIÓN).</t>
  </si>
  <si>
    <t>SALIDA PARA CCTV E INFORMADORES, TUBO EMT 3/4", (LONG=10M) (INCLUYE SUMINISTRO E INSTALACIÓN).</t>
  </si>
  <si>
    <t>PLANTACIÓN DE ÁRBOL LIQUIDÁMBAR H=1.5MT (INCLUYE EXCAVACIÓN MANUAL, SIEMBRA, CAJA, TIERRA ABONADA, TUTOR, TRANSPORTE Y DISPOSICIÓN FINAL DE ESCOMBROS EN SITIO AUTORIZADO (DISTANCIA DE TRANSPORTE 28 KM). SUMINISTRO Y PLANTACIÓN</t>
  </si>
  <si>
    <t>ADAPTADOR TERMINAL CAMPANA PVC D=6" (SUMINISTRO E INSTALACIÓN)</t>
  </si>
  <si>
    <t>PLANTACIÓN DE PENNISETUM (INCLUYE 16 UNIDADES POR M2) (INCLUYE TRANSPORTE Y DISPOSICIÓN FINAL DE ESCOMBROS EN SITIO AUTORIZADO (DISTANCIA DE TRANSPORTE 28 KM). SUMINISTRO Y PLANTACIÓN</t>
  </si>
  <si>
    <t>PLANTACIÓN DE LIRIOPE (INCLUYE 16 UNIDADES POR M2) (INCLUYE TRANSPORTE Y DISPOSICIÓN FINAL DE ESCOMBROS EN SITIO AUTORIZADO (DISTANCIA DE TRANSPORTE 28 KM). SUMINISTRO Y PLANTACIÓN</t>
  </si>
  <si>
    <t>PLANTACIÓN DE CLAVEL CHINO (INCLUYE 16 UNIDADES POR M2) (INCLUYE TRANSPORTE Y DISPOSICIÓN FINAL DE ESCOMBROS EN SITIO AUTORIZADO (DISTANCIA DE TRANSPORTE 28 KM). SUMINISTRO Y PLANTACIÓN</t>
  </si>
  <si>
    <t>CONCRETO 5000 PSI GRAVA COMÚN PARA CÁMARA (PREMEZCLADO. INCLUYE SUMINISTRO, FORMALETEO, COLOCACIÓN Y CURADO. NO INCLUYE REFUERZO).</t>
  </si>
  <si>
    <t>ZAPATA EN CONCRETO PREMEZCLADO DE 4000 PSI (28Mpa), GRAVA COMÚN (Incluye bombeo, Sumin., Formaleteo en madera, Colocación y Curado. No incl. Refuerzo).</t>
  </si>
  <si>
    <t>DADO DE CIMENTACION EN CONCRETO 4000 PSI, (28 Mpa) GRAVA COMÚN. Premezclado. Incluye Sumin, Formaleteo en madera, Bombeo, Colocación y curado. (No incl. Refuerzo).</t>
  </si>
  <si>
    <t>PRUEBA DE CARGA ESTÁTICA Y DINÁMICA PARA PUENTE PEATONAL EN ESTRUCTURA METÁLICA Y CONCRETO REFORZADO. (INCL. LOGÍSTICA, EQUIPOS Y PERSONAL PARA TOMA INFORMACIÓN, PROCESAMIENTO Y ENTREGA INFORME FINAL.</t>
  </si>
  <si>
    <t>Nuevo Troncal Caracas</t>
  </si>
  <si>
    <t>PISO EN PORCELANATO COLOR GRIS OSCURO TIPO BARI PLUS, ACABADO PULIDO, FORMATO 0,60 CM X 0,60 CM LÍNEA CONVENCIONAL. (INCLUYE SUMINISTRO E INSTALACIÓN).</t>
  </si>
  <si>
    <t>BOLSA DE LONA RELLENA DE ARENA DE PEÑA. (INCLUYE SUMINISTRO E INSTALACIÓN).</t>
  </si>
  <si>
    <t>RETIRO DE SEÑAL VERTICAL CON ENTREGA A ALMACÉN DE LA SDM (APLICA PARA SEÑALES SENCILLAS Y DÚPLEX) (INCLUYE RETIRO DE PEDESTAL Y TABLERO. INCLUYE DEMOLICIÓN DE PISO, RETIRO Y DISPOSICIÓN FINAL DE ESCOMBROS)</t>
  </si>
  <si>
    <t>REUBICACIÓN DE SEÑALES VERTICALES (APLICA PARA RETIRO Y REINSTALACIÓN DE SEÑALES SENCILLAS Y DÚPLEX. INCLUYE DEMOLICIÓN DE PISO, RETIRO Y DISPOSICIÓN FINAL DE ESCOMBROS)</t>
  </si>
  <si>
    <t>PINO ROMERON H=1.5M (INCLUYE EXCAVACIÓN MANUAL, SIEMBRA, CAJA, TIERRA, ABONO, TUTOR, TRANSPORTE Y DISPOSICIÓN FINAL DE ESCOMBROS EN SITIO AUTORIZADO A 28 KM). SUMINISTRO Y PLANTACIÓN.</t>
  </si>
  <si>
    <t>Nuevo - DTP</t>
  </si>
  <si>
    <t>APIQUE MANUAL HASTA 2 M DE 1.5 M X 1.5 M - RELLENO Y ADECUACIÓN DEL SITIO - INCLUYE TRANSPORTE</t>
  </si>
  <si>
    <t>BOLSACRETO 1.20M X 2.40M X 0.40M. SUMINISTRO E INSTALACIÓN. INCLUYE MORTERO 1:3 HECHO EN OBRA.</t>
  </si>
  <si>
    <t>CANAL DE INICIO / FIN DE DRENAJE PREFABRICADO EN POLYCONCRETO , PD-150V, CLASE DE CARGA D400, INCLUYE REJILLA, LONG=500 MM, H= 270 MM, ANCHO= 200MM, EN COLOR NATURAL. INCLUYE TAPA CIEGA (NO INCLUYE: EXCAVACIÓN, CONCRETO, DRENAJE, RELLENOS U OTROS ACCESORIOS)</t>
  </si>
  <si>
    <t>CANAL DE INICIO / FIN DE DRENAJE PREFABRICADO EN POLYCONCRETO, RD-200V, CLASE DE CARGA F900, INCLUYE REJILLA, LONG=660 MM, H= 530 MM, ANCHO= 260 MM, EN COLOR NATURAL. INCLUYE TAPA CIEGA (NO INCLUYE: EXCAVACIÓN, CONCRETO, DRENAJE, RELLENOS, U OTROS ACCESORIOS)</t>
  </si>
  <si>
    <t>LOSETA PODOTACTIL EN POLIPROPILENO. ANCHO 0,40M. ACABADOS SEGÚN NORMA NTC 5610. DEC. 308/2018. INCLUYE LIMPIEZA Y ALISTAMIENTO DE SUPERFICIE. INCLUYE TODOS LOS ELEMENTOS DE COLOCACIÓN, FIJACIÓN Y MANO DE OBRA. SUMINISTRO E INSTALACIÓN.</t>
  </si>
  <si>
    <t>RETIRO Y LAVADO DE SUPERFICIE DE BIOCAPAS MEDIANTE PRODUCTO LIMPIADOR NEW O SIMILAR. LIMPIADOR PARA CONCRETO-LADRILLO</t>
  </si>
  <si>
    <t>APLICACIÓN DE CAPA INHIBIDORA DE CORROSIÓN POR IMPREGNACIÓN (FORMULACIÓN MEJORADA) MÁS RECUBRIMIENTO PROTECTOR EPÓXICO APLICABLE EN ELEMENTOS DE CONCRETO Y METAL BAJO AGUA.</t>
  </si>
  <si>
    <t>APLICACIÓN DE CONCRETO DE 28 MPA CON ADICIÓN DE FIBRA AL 40% PARA RECUPERACIÓN DE CAPA CEMENTINA CON ESPESOR DE 6CM.</t>
  </si>
  <si>
    <t xml:space="preserve">Nuevo Proyecto </t>
  </si>
  <si>
    <t>ADOQUIN DE CONCRETO COLOR 20X10X8CM (SUMINISTRO E INSTALACIÓN. INCLUYE BASE 4CM, MORTERO 2000 PSI Y ARENA DE SELLO)</t>
  </si>
  <si>
    <t>PIEZA DE REMATE FUNDIDA EN SITIO PARA CAÑUELA TIPO A121 DE 0.3X0.5X0.4 M EN CONCRETO DE 3000 PSI (INCLUYE SUMINISTRO E INSTALACIÓN)</t>
  </si>
  <si>
    <t>ACOMETIDA EN BAJA TENSIÓN EN CONDUCTORES CU 3X6+8 AWG, 600 V (INCLUYE SUMINISTRO E INSTALACIÓN TUBERIA PVC 3" Y CABLES)</t>
  </si>
  <si>
    <t>ACOMETIDA EN BAJA TENSIÓN EN CONDUCTORES CU 3X4+8 AWG, 600 V (INCLUYE SUMINISTRO E INSTALACIÓN TUBERIA PVC 3" Y CABLES)</t>
  </si>
  <si>
    <t>ACOMETIDA EN MEDIA TENSIÓN EN CONDUCTORES ALUMINIO 3X185 MM^2, XLPE, 15KV, 133%, +1 NO. 2 CU DESNUDO, CON CONOS DE ALIVIO, TERMINALES Y ACCESORIOS (INCLUYE SUMINISTRO E INSTALACIÓN TUBERIA PVC 3" Y CABLES)</t>
  </si>
  <si>
    <t>REUBICACION DE SONORIZADORES PARA INVIDENTES (INCLUYE DESMONTE).</t>
  </si>
  <si>
    <t>REUBICACION DE DETECTOR DE DEMANDA PEATONAL (BOTONES) NO INCLUYE CABLES. (INCLUYE DESMONTE).</t>
  </si>
  <si>
    <t>PINTURA EN PLASTICO EN FRIO METILMETACRILATO DE A=20CM PARA LINEAS DE DEMARCACIÓN, CON MICROESFERAS Y ESPESOR SECO SEGÚN NORMA NTC 4744. SUMINISTRO Y APLICACIÓN.</t>
  </si>
  <si>
    <t>SEPARADORES TIPO TRANSMILENIO DELINEADOR TIPO C EN POLIETILENO (1M X 0.15M X 0.8M) Y 2 TORNILLOS EN ACERO INOXIDABLE DE 1/2" DE ANCHO Y 4 TORNILLOS DE 1/2" DE LARGO. SUMINISTRO E INSTALACION.</t>
  </si>
  <si>
    <t>SEMAFORO (3X200) S2. LENTES DE POLICARBONATO DE 8" BICICLETAS LUCES, SISTEMA DE ILUMINACIÓN A LEDS, COMPATIBILIDAD C800/900, FIJACION A MENSULA. INCLUYE ELEMENTOS DE FIJACION.</t>
  </si>
  <si>
    <t>ACOMETIDA EN BAJA TENSIÓN EN CONDUCTORES CU 2X8+8 AWG, 600 V (INCLUYE SUMINISTRO E INSTALACIÓN TUBERIA PVC 3" Y CABLES)</t>
  </si>
  <si>
    <t>ACOMETIDA EN BAJA TENSIÓN EN CONDUCTORES CU 1X8+8 AWG, 600 V (INCLUYE SUMINISTRO E INSTALACIÓN TUBERIA PVC 3" Y CABLES)</t>
  </si>
  <si>
    <t>PUESTA A TIERRA PARA BARRAJES PREFORMADOS DE BAJA TENSION CS340</t>
  </si>
  <si>
    <t>NIVELACIÓN DE CÁMARA ETB T-16 H= 0.30M (DIMENSIONES INTERNAS LARGO:2,66M, ANCHO:2,66M, ALTO 1,80M SEGÚN NORMA ETB) (INCLUYE DEMOLICION, TRANSPORTE Y DISPOSICION DE ESCOMBROS, SUMINISTROS E INSTALACIÓN BLOQUE, CONCRETO PLACA SUPERIOR, REFUERZO,MORTERO, ARO Y TAPA ETB).</t>
  </si>
  <si>
    <t>NIVELACIÓN DE CÁMARA ETB T-18 H= 0.30M (DIMENSIONES INTERNAS LARGO:2,20M, ANCHO:2,20M, ALTO 1,80M SEGÚN NORMA ETB) ((INCLUYE DEMOLICION, TRANSPORTE Y DISPOSICION DE ESCOMBROS, SUMINISTROS E INSTALACIÓN BLOQUE, CONCRETO PLACA SUPERIOR, REFUERZO,MORTERO, ARO Y TAPA ETB).</t>
  </si>
  <si>
    <t>NIVELACIÓN DE CAJA SENCILLA DE PASO ETB H= 0.30M (DIMENSIONES INTERNAS LARGO:0,53M, ANCHO:0,53M, ALTO 1,08M SEGÚN NORMA ETB) (INCLUYE DEMOLICION, TRANSPORTE Y DISPOSICION DE ESCOMBROS, SUMINISTROS E INSTALACIÓN BLOQUE, MORTERO, MARCO Y TAPA).</t>
  </si>
  <si>
    <t>LOSETA ACHURADO TIPO A20 ( INCLUYE SUMINISTRO E INSTALACIÓN.INCLUYE BASE 4CM MORTERO 1:5 Y ARENA DE SELLO)</t>
  </si>
  <si>
    <t>TRANSFORMADOR SEMISUMERGIBLE 115 KVA 11.4 /0.208-0.120 KV DYN5. (SUMINISTRO E INSTALACIÓN)</t>
  </si>
  <si>
    <t>RETIRO DE TELÉFONOS PÚBLICOS (INCLUYE DESCONEXIÓN, DEMOLICIÓN CONCRETO, EXCAVACIÓN, RELLENO CON MATERIAL DE LA EXCAVACIÓN Y DISPOSICIÓN FINAL)</t>
  </si>
  <si>
    <t>ACOMETIDA EN BAJA TENSIÓN EN CONDUCTORES CU 3X2/0 + 1X2 AWG, 600 V (INCLUYE SUMINISTRO E INSTALACIÓN TUBERIA PVC 3" Y CABLES).</t>
  </si>
  <si>
    <t>TRANSFORMADOR SEMISUMERGIBLE 150 KVA 11.4 /0.208-0.120 KV DYN5. (SUMINISTRO E INSTALACIÓN)</t>
  </si>
  <si>
    <t>SECCIONADOR O CAJA DE MANIOBRA DE 6 VÍAS, E-S 600, D200, SERIE 15 KV. SUMINISTRO E INSTALACIÓN</t>
  </si>
  <si>
    <t>CONDUCTOR MONOPOLAR DE ALUMINIO, AISLADO PARA 15 KV - XLPE, SECCION 95 MM2. (INCLUYE SUMINISTRO E INSTALACIÓN).</t>
  </si>
  <si>
    <t>ACOMETIDA EN BAJA TENSIÓN EN CONDUCTORES 3X8+8 AWG (INCLUYE SUMINISTRO E INSTALACIÓN).</t>
  </si>
  <si>
    <t>RETIRO DE RED AÉREA (INCLUYE TRANSPORTE Y DISPOSICIÓN DE SOBRANTES)</t>
  </si>
  <si>
    <t>SECCIONADOR O CAJA DE MANIOBRA DE 4 VÍAS, E-S 600, D200, SERIE 15 KV. SUMINISTRO E INSTALACIÓN</t>
  </si>
  <si>
    <t>TUBERÍA EN POLIETILENO DE 1" (INCLUYE SUMINISTRO E INSTALACIÓN HASTA DOS UNIONES Y 10 M DE TUBERÍA)</t>
  </si>
  <si>
    <t>NIVELACIÓN DE CÁMARA DOBLE TIPO 2"F1" COLOMBIA TELECOMUNICACIONES (DIMENSIONES INTERNAS LARGO: 1.56M, ANCHO:0,50M, ALTO 0,90M SEGÚN NORMA TELECOM) (INCLUYE DEMOLICIÓN, TRANSPORTE Y DISPOSICIÓN DE ESCOMBROS, SUMINISTROS E INSTALACIÓN BLOQUE, MORTERO, MARCO Y TAPA).</t>
  </si>
  <si>
    <t>PILOTE D=0.70 M DE CONCRETO TREMIE 4000 PSI (28 MPA) (INCL. EXCAVACIÓN, CARGUE, MOVILIZACIÓN, MONTAJE, DESCABECE Y DESMONTAJE EQUIPO).</t>
  </si>
  <si>
    <t>ACOMETIDA EN BAJA TENSIÓN EN CONDUCTORES 3X4+6 AWG (INCLUYE SUMINISTRO E INSTALACIÓN).</t>
  </si>
  <si>
    <t>ACOMETIDA EN BAJA TENSIÓN EN CONDUCTORES 3X2+4 AWG (INCLUYE SUMINISTRO E INSTALACIÓN).</t>
  </si>
  <si>
    <t>CONCRETO 4000 PSI GRAVA COMÚN PARA TOPE SÍSMICO (PREMEZCLADO. INCLUYE SUMIN., FORMALETEO Y COLOCACIÓN. NO INCL. REFUERZO, CURADO).</t>
  </si>
  <si>
    <t>NIVELACIÓN DE CAMARA TIPO "D" COLOMBIA TELECOMUNICACIONES (DIMENSIONES INTERNAS LARGO:1,90M, ANCHO:1,06M, ALTO:1,60M SEGÚN NORMA TELECOM)(INCLUYE DEMOLICION, TRANSPORTE Y DISPOSICION DE ESCOMBROS, SUMINISTROS E INSTALACIÓN BLOQUE, MORTERO, MARCO Y TAPA).</t>
  </si>
  <si>
    <t>TUBERÍA FLEXIBLE DE ALTA DENSIDAD NEGRA. TUBO Ø6", TUBERÍA PEAD, PE100, SDR17, DN50, PE.</t>
  </si>
  <si>
    <t>NIVELACIÓN DE CÁMARA ETB T-18A H= 0.30M (DIMENSIONES INTERNAS LARGO:2,20M, ANCHO:2,20M, ALTO 1,80M SEGÚN NORMA ETB) (INCLUYE DEMOLICION, TRANSPORTE Y DISPOSICION DE ESCOMBROS, SUMINISTROS E INSTALACIÓN BLOQUE, CONCRETO PLACA SUPERIOR, REFUERZO,MORTERO, ARO Y TAPA ETB).</t>
  </si>
  <si>
    <t>NIVELACIÓN DE CAMARA TIPO "JC" COLOMBIA TELECOMUNICACIONES (DIMENSIONES INTERNAS LARGO:2,12M, ANCHO:1,26M, ALTO:1,60M SEGÚN NORMA TELECOM)(INCLUYE DEMOLICION, TRANSPORTE Y DISPOSICION DE ESCOMBROS, SUMINISTROS E INSTALACIÓN BLOQUE, CONCRETO PLACA SUPERIOR, REFUERZO,MORTERO, ARO Y TAPA ).</t>
  </si>
  <si>
    <t>NIVELACIÓN DE CAMARA TIPO "F1" COLOMBIA TELECOMUNICACIONES (DIMENSIONES INTERNAS LARGO:0,69M, ANCHO:0,56M, ALTO 0,90M) (INCLUYE DEMOLICION, TRANSPORTE Y DISPOSICION DE ESCOMBROS, SUMINISTROS E INSTALACIÓN BLOQUE, MORTERO, MARCO Y TAPA).</t>
  </si>
  <si>
    <t>NIVELACIÓN DE CAMARA TIPO "F2" COLOMBIA TELECOMUNICACIONES (DIMENSIONES INTERNAS LARGO:0,41M, ANCHO:0,36M, ALTO:0,90M SEGÚN NORMA TELECOM) (INCLUYE DEMOLICION, TRANSPORTE Y DISPOSICION DE ESCOMBROS, SUMINISTROS E INSTALACIÓN BLOQUE, MORTERO, MARCO Y TAPA).</t>
  </si>
  <si>
    <t>ACOMETIDA DOMICILIARIA DE 1" CON COLLAR DE DERIVACION DE 4" X 1/2". SUMINISTRO E INSTALACION. (INCLUYE TUBERIA PF, REGISTROS Y ACCESORIOS, LONGITUD PROMEDIO DE 6.5M, INCLUYE CAJILLA EN POLIPROPILENO PARA MEDIDOR).</t>
  </si>
  <si>
    <t>RECONSTRUCCIÓN CAJA DE INSPECCIÓN DOBLE PARA CANALIZACIÓN RED ETB (DIMENSIONES INTERNAS LARGO:1,02M, ANCHO:0,60M, ALTO:0,81M SEGÚN NORMA ETB) (INCLUYE MUROS , PAÑETE, MARCO Y TAPAS)</t>
  </si>
  <si>
    <t>EMPATES DE TUBERÍA EN PVC A PEAD 6" LINEAL SEGÚN NORMA NS-023 (INCLUYE ACCESORIOS). SUMINISTRO E INSTALACIÓN.</t>
  </si>
  <si>
    <t>RENIVELACIÓN DE ACOMETIDA DOMICILIARIA.</t>
  </si>
  <si>
    <t>TRANSFORMADOR SEMISUMERGIBLE 75 KVA 11.4 /0.208-0.120 KV DYN5. (SUMINISTRO E INSTALACIÓN)</t>
  </si>
  <si>
    <t>RECONSTRUCCIÓN CAJA DE INSPECCIÓN SENCILLA PARA CANALIZACIÓN RED ETB (DIMENSIONES INTERNAS LARGO:0,53M, ANCHO:0,53M, ALTO 1,08M SEGÚN NORMA ETB) (INCLUYE MUROS , PAÑETE, MARCO Y TAPAS)</t>
  </si>
  <si>
    <t>NIVELACIÓN DE CÁMARA ETB T-13A H= 0.30M (DIMENSIONES INTERNAS LARGO:2,55M, ANCHO:1,85M, ALTO 1,80M SEGÚN NORMA ETB) (INCLUYE DEMOLICION, TRANSPORTE Y DISPOSICION DE ESCOMBROS, SUMINISTROS E INSTALACIÓN BLOQUE, CONCRETO PLACA SUPERIOR, REFUERZO,MORTERO, ARO Y TAPA ETB).</t>
  </si>
  <si>
    <t>LAVADO Y MANTENIMIENTO DE SEÑAL VERTICAL (SP-SR-SI), SENCILLA O DUPLEX.</t>
  </si>
  <si>
    <t>TRANSFORMADOR SEMISUMERGIBLE 45 KVA 11.4 /0.208-0.120 KV DYN5. (SUMINISTRO E INSTALACIÓN)</t>
  </si>
  <si>
    <t>CONCRETO 3000 PSI GRAVA COMÚN PARA PIEZA REMATE TIPO HOMBROS PARA RAMPA (PREMEZCLADO. INCLUYE SUMIN., BOMBEO CON AUTOBOMBA, FORMALETEO Y COLOCACIÓN. NO INCL. REFUERZO, CURADO).</t>
  </si>
  <si>
    <t>TRANSFORMADOR SEMISUMERGIBLE 225 KVA 11.4 /0.208-0.120 KV DYN5. (SUMINISTRO E INSTALACIÓN)</t>
  </si>
  <si>
    <t>ADOQUÍN DE CONCRETO A26 (20X10X6) CM (SUMINISTRO E INSTALACIÓN. INCLUYE BASE 3CM ARENA NIVELACIÓN Y ARENA DE SELLO)</t>
  </si>
  <si>
    <t>NIVELACIÓN DE CÁMARA ETB T-16A H= 0.30M (DIMENSIONES INTERNAS LARGO:2,66M, ANCHO:2,66M, ALTO 1,80M SEGÚN NORMA ETB) (INCLUYE DEMOLICION, TRANSPORTE Y DISPOSICION DE ESCOMBROS, SUMINISTROS E INSTALACIÓN BLOQUE, CONCRETO PLACA SUPERIOR, REFUERZO,MORTERO, ARO Y TAPA ETB).</t>
  </si>
  <si>
    <t>TUBERÍA FLEXIBLE DE ALTA DENSIDAD NEGRA. TUBO Ø4", TUBERÍA PEAD, PE100, SDR17, DN50, PE.</t>
  </si>
  <si>
    <t>TUBERÍA FLEXIBLE DE ALTA DENSIDAD NEGRA. TUBO Ø8", TUBERÍA PEAD, PE100, SDR17, DN50, PE.</t>
  </si>
  <si>
    <t>OTROS</t>
  </si>
  <si>
    <t>CAJA PARA VALVULAS GN EN MAMPOSTERÍA 0,5M X 0,5M X 0,7M (INCLUYE SUMINISTRO DE MATERIALES E INSTALACIÓN)</t>
  </si>
  <si>
    <t>CENEFA EN LOSETA PREFABRICADA A58 GUIA (20X20X6) CM. SUMINISTRO E INSTALACIÓN. (INCLUYE 4CM DE MORTERO 1:5 HECHO EN OBRA PARA BASE Y ARENA DE PEÑA PARA SELLO)</t>
  </si>
  <si>
    <t>BLOQUE DE CONCRETO ESTRUCTURAL (0.12X0.2X0.4)M PARA CONTENEDOR DE RAICES (INCLUYE SUMINISTRO E INSTALACIÓN, GROUTING 14 MPA Y GRAFIL D=6 MM PARA REFUERZO HORIZONTAL)</t>
  </si>
  <si>
    <t>NIVELACIÓN DE CÁMARA ETB T-14A H= 0.30M (DIMENSIONES INTERNAS LARGO:2,55M, ANCHO:2,24M, ALTO 1,80M SEGÚN NORMA ETB) (INCLUYE DEMOLICION, TRANSPORTE Y DISPOSICION DE ESCOMBROS, SUMINISTROS E INSTALACIÓN BLOQUE, CONCRETO PLACA SUPERIOR, REFUERZO,MORTERO, ARO Y TAPA ETB).</t>
  </si>
  <si>
    <t>CENEFA EN LOSETA PREFABRICADA A57 TÁCTIL ALERTA (20X20X6) CM. SUMINISTRO E INSTALACIÓN. (INCLUYE 4CM DE MORTERO 1:5 HECHO EN OBRA PARA BASE Y ARENA DE PEÑA PARA SELLO)</t>
  </si>
  <si>
    <t>LUMINARIA LED 103W, 48 LED. 120-227 V. (INCLUYE LUMINARIA, CABLES Y ELEMENTOS DE CONEXIÓN, OBRAS COMPLEMENTARIAS Y ACCESORIOS. INCLUYE SUMINISTRO, INSTALACIÓN, PRUEBAS Y PUESTA EN FUNCIONAMIENTO).</t>
  </si>
  <si>
    <t>TUBERÍA FLEXIBLE DE ALTA DENSIDAD NEGRA. TUBO Ø12", TUBERÍA PEAD, PE100, SDR17, DN50, PE.</t>
  </si>
  <si>
    <t>LUMINARIA LED 37W, 16 LED. 100-227 V. (INCLUYE LUMINARIA, CABLES Y ELEMENTOS DE CONEXIÓN, OBRAS COMPLEMENTARIAS Y ACCESORIOS. INCLUYE SUMINISTRO, INSTALACIÓN, PRUEBAS Y PUESTA EN FUNCIONAMIENTO).</t>
  </si>
  <si>
    <t>LUMINARIA LED 70W, 32 LED. 100-227 V. (INCLUYE LUMINARIA, CABLES Y ELEMENTOS DE CONEXIÓN, OBRAS COMPLEMENTARIAS Y ACCESORIOS. INCLUYE SUMINISTRO, INSTALACIÓN, PRUEBAS Y PUESTA EN FUNCIONAMIENTO).</t>
  </si>
  <si>
    <t>TUBERÍA FLEXIBLE DE ALTA DENSIDAD NEGRA. TUBO Ø10", TUBERÍA PEAD, PE100, SDR17, DN50, PE.</t>
  </si>
  <si>
    <t>EMPATES DE TUBERÍA EN PVC A PEAD 8" LINEAL SEGÚN NORMA NS-023 (INCLUYE ACCESORIOS). SUMINISTRO E INSTALACIÓN.</t>
  </si>
  <si>
    <t>EMPATES DE TUBERÍA EN PVC A PEAD 12" LINEAL SEGÚN NORMA NS-023. SUMINISTRO E INSTALACIÓN. (INCLUYE ACCESORIOS).</t>
  </si>
  <si>
    <t>CIELO RASO TIPO PANEL 300 C LISO LAMINA ALUMINIO 0.70 MM O SIMILAR. INCLUYE ESTRUCTURA SOPORTE CON PORTAPANEL EN ALUZINC, PINTURA POLIESTER 1 CARA, SOPORTES, ANCLAJES Y REMATES PERIMETRALES. (INCLUYE SUMINISTRO E INSTALACIÓN).</t>
  </si>
  <si>
    <t>ESTUCO PLASTICO EN MUROS (INCLUYE SUMINISTRO E INSTALACIÓN).</t>
  </si>
  <si>
    <t>TAPA (REJILLA) PARA CAÑUELA A-124. DIMENSIONES: 600X300X100MM. (INCLUYE SUMINISTRO DE MATERIALES E INSTALACIÓN)</t>
  </si>
  <si>
    <t>HORTENCIA (INCLUYE TIERRA NEGRA, E=20CM, SUMINISTRO Y PLANTACIÓN).</t>
  </si>
  <si>
    <t>SEMÁFORO CUATRO MÓDULOS FIJACIÓN EN MÁSTIL (INCLUYE SUMINISTRO E INSTALACIÓN)</t>
  </si>
  <si>
    <t>SEMÁFORO CUATRO MÓDULOS FIJACIÓN EN MÁSTIL CON FLECHA DE GIRO (INCLUYE SUMINISTRO E INSTALACIÓN)</t>
  </si>
  <si>
    <t>CONCRETO 4000 PSI PARA PLACA SUPERIOR CON RELACIÓN AGUA MATERIAL CEMENTANTE DE &lt; 0,45 Y ADICIÓN DE FIBRE NYCON EN PROPORCIÓN DE 0,6KG/M3 (PREMEZCLADO. INCLUYE SUMINISTRO, FORMALETA, CURADO Y COLOCACIÓN. NO INCLUYE REFUERZO)</t>
  </si>
  <si>
    <t>CONCRETO 4000 PSI PARA MUROS CON RELACIÓN AGUA MATERIAL CEMENTANTE DE &lt; 0,45 Y ADICIÓN DE FIBRE NYCON EN PROPORCIÓN DE 0,6KG/M3 (PREMEZCLADO. INCLUYE SUMINISTRO, FORMALETA, CURADO Y COLOCACIÓN. NO INCLUYE REFUERZO)</t>
  </si>
  <si>
    <t>CONCRETO 4000 PSI PARA CONTRAFUERTES CON RELACIÓN AGUA MATERIAL CEMENTANTE DE &lt;0,45 (PREMEZCLADO. INCLUYE SUMINISTRO, FORMALETA, CURADO Y COLOCACIÓN. NO INCLUYE REFUERZO).</t>
  </si>
  <si>
    <t xml:space="preserve">DADO EN CONCRETO 4000 PSI CON RELACIÓN AGUA MATERIAL CEMENTANTE DE &lt;0,45 (Premezclado. Incluye suministro, formaleteo en madera, curado y colocación. (No incluye refuerzo) </t>
  </si>
  <si>
    <t>APOYO ELASTOMÉRICO EN NEOPRENO REFORZADO CIRCULAR. DIÁMETRO 900MM, H= 200MM, DUREZA-60 (SUMINISTRO E INSTALACIÓN).</t>
  </si>
  <si>
    <t>SUPER ESTRUCTURA EN CONCRETO DE 7000 PSI PREMEZCLADO, GRAVA COMÚN (Incluye Sumin, bombeo, Formaleteo, Colocación y Curado. No incl. Refuerzo).</t>
  </si>
  <si>
    <t>ATAGUÍA (SACOS EN SUELO CEMENTO) (CONFINAMIENTO DE TALUDES. PROPORCIÓN 1:0:2. SUMINISTRO, MEZCLADO, LLENADO Y COLOCACIÓN.</t>
  </si>
  <si>
    <t>TUBERIA METALICA CORRUGADA GALVANIZADA SEGUN NORMA ASTM A-760. DIAMETRO 108". ESPESOR DE 2,5 MM. (INCLUYE TORNILLERIA PARA EL ARMADO DE LAS LÁMINAS ENTRE SI) (INCLUYE SUMINISTRO E INSTALACIÓN).</t>
  </si>
  <si>
    <t>PILOTE D=80 CM CON CONCRETO TREMIE DE 4000 PSI. (INCL. EXCAVACIÓN, CARGUE, MOVILIZACIÓN, MONTAJE Y DESMONTAJE EQUIPO Y CONCRETO)</t>
  </si>
  <si>
    <t>NEOPRENO DE 5,0 CM DE ESPESOR, SECCIÓN 36 CM POR 36 CM, DUREZA 60. CON REFUERZO DE 3 LÁMINAS DE 1/8" EN LOS APOYOS DE LAS VIGAS.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</si>
  <si>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RETIRO Y REUBICACIÓN DE POSTE DE 10 METROS</t>
  </si>
  <si>
    <t>CONCRETO 3000 PSI PARA PEDESTAL (PREMEZCLADO. INCL. SUMINISTRO, FORMALETEO Y COLOCACIÓN. NO INCL. REFUERZO, CURADO).</t>
  </si>
  <si>
    <t>CONCRETO 3000 PSI (21 MPA) PARA PLACA DE PISO INCLUYENDO STEEL DECK DE 2" C-22 Y CONECTORES (PREMEZCLADO. INCLUYE SUMINISTRO, FORMALETEO Y COLOCACIÓN. NO INCL. REFUERZO, CURADO).</t>
  </si>
  <si>
    <t>PEDESTAL EN CONCRETO DE 3000 PSI IMPERMEABLE CON ACERO DE REFUERZO DE 3/8", ESPESOR DE PARED DE 80MM PARA EQUIPO DE CONTROL (1.20 M X 0.90 M X 0.75 M). CONSTRUCCIÓN. CON CUATRO DUCTOS PESADOS DE PVC TIPO DB D= 2".</t>
  </si>
  <si>
    <t>RETIRO DE CERCA EN MADERA. (INCLUYE CARGUE MANUAL). NO INCLUYE TRANSPORTE Y DISPOSICIÓN FINAL DE SOBRANTES</t>
  </si>
  <si>
    <t>LOSETA DE CONCRETO A20 TR. LIVIANO 20X20X6CM COLOR GRIS (SUMINISTRO E INSTALACIÓN. INCLUYE BASE 4CM ARENA NIVELACIÓN Y ARENA DE SELLO)</t>
  </si>
  <si>
    <t>CONDUCTOR RED DE BAJA TENSIÓN 3N2/0+1N1/0 -600V-CU</t>
  </si>
  <si>
    <t>CONDUCTOR RED DE B.T. 3N1/0+1N2 -600V-CU</t>
  </si>
  <si>
    <t>ACOMETIDA TRIFASICA (4N8 AWG-THW-600V-CU)</t>
  </si>
  <si>
    <t>ACOMETIDA TRIFASICA (3N2/0+1N1/0) AWG-THW-600V-CU</t>
  </si>
  <si>
    <t>ACOMETIDA TRIFASICA (3N1/0+1N2) AWG-THW-600V-CU</t>
  </si>
  <si>
    <t>ACOMETIDA TRIFASICA (3N2+1N4) AWG-THW-600V-CU</t>
  </si>
  <si>
    <t>ACOMETIDA BIFASICA (3N8) AWG-THW-600V-CU</t>
  </si>
  <si>
    <t>DEMARCACION PICTOGRAMA TEXTOS DERECHOS DE LOS NIÑOS CON PINTURA ACRILICA BASE SOLVENTE (INCLUYE SUMINISTRO Y APLICACIÓN MEDIDO COMO EL AREA DEL PAÑO QUE CONTIENE EL TEXTO)</t>
  </si>
  <si>
    <t>DEMARCACION PICTOGRAMA NIÑOS CON PINTURA ACRILICA BASE SOLVENTE (INCLUYE SUMINISTRO Y APLICACIÓN MEDIDO COMO EL AREA DEL PAÑO QUE CONTIENE EL DIBUJO)</t>
  </si>
  <si>
    <t>CONTENEDOR DE RAICES (2.10X8.50X1.20M. INC. SUMINISTRO, CONSTRUCCIÓN Y FILTRO EN GRAVILLA. NO INC. TIERRA)</t>
  </si>
  <si>
    <t>CONTENEDOR DE RAICES (1.40X1.80X1.20M. INC. SUMINISTRO, CONSTRUCCIÓN Y FILTRO EN GRAVILLA. NO INC. TIERRA)</t>
  </si>
  <si>
    <t>ACABADO DE PELDAÑOS PARA ESCALAS SOBRE TERRENO EN LADRILLO PRENSADO 24X12X6 PEGADO DE CANTO ACORDE CON DETALLES. (SUMINISTRO E INSTALACION. INCLUYE 4 CM DE MORTERO 3000 PSI PARA BASE Y PEGA)</t>
  </si>
  <si>
    <t>CAÑUELA ESPECIAL A=0.10M, E=0.10M CONCRETO 3000 PSI. (FUNDIDO EN SITIO, CONCRETO HECHO EN OBRA. INC. FORMALET. Y CONST.)</t>
  </si>
  <si>
    <t>CENEFA LINEAL EN LOSETA PREFABRICADA TÁCTIL ALERTA A57 / A58 ANCHO 0.20M COLOR AMARILLO. (SUMINISTRO E INSTALACIÓN. INCLUYE BASE EN ARENA DE NIVELACIÓN E= 4CM Y ARENA DE SELLO).</t>
  </si>
  <si>
    <t>FRANJA EN ADOQUIN DE CONCRETO DEMARCADOR VISUAL A26 20X10X6CM COLOR AMARILLO. (SUMINISTRO E INSTALACIÓN. INCLUYE BASE 3CM ARENA NIVELACIÓN Y ARENA DE SELLO).</t>
  </si>
  <si>
    <t>LOSETA DE CONCRETO A20 TIPO PANOT TR. LIVIANO 20X20X6CM COLOR OCRE Y/O TERRACOTA O SIMILAR (SUMINISTRO E INSTALACIÓN. INCLUYE BASE 4CM ARENA NIVELACIÓN Y ARENA DE SELLO)</t>
  </si>
  <si>
    <t>Nuevo Av. 68</t>
  </si>
  <si>
    <t>ACERO ESTRUCTURAL A709 GRADO 50. (INCLUYE TRANSPORTE, FABRICACIÓN Y MONTAJE CON ANTICORROSIVO Y PINTURA DE ACABADO EN EPÓXICO) (INCLUYE MATERIALES, INSUMOS, HERRAMIENTAS Y EQUIPOS, ANDAMIOS, MANO DE OBRA CALIFICADA Y TODO LO NECESARIO PARA DESARROLLAR LA OBRA.</t>
  </si>
  <si>
    <t>PUERTA PUERTA SENCILLA TRANSMILENIO CON TODOS SUS COMPONENTES Y ACCESORIOS. INCLUYE MARCOS PERIMETRALES EN TUBULAR CUADRADO COLD ROLLED SECCIÓN 5CM CAL.16 GALVANIZADO Y ACABADO EN PINTURA ELECTROSTÁTICA: PISAVIDRIO EN PERFILES DE ALUMINIO, PARA VIDRIOS EXISTENTES DE PUERTAS AUTOMÁTICAS DE 0.80 M X 2.40 M./ 0.82 M X 2.40 M/ 0.83 M X 2.40 M/ INCLUYE SISTEMA ANTIVANDÁLICO DE APERTURA. SUMINISTRO E INSTALACION</t>
  </si>
  <si>
    <t>PUERTA AUTOMÁTICA DE APERTURA CENTRAL TELESCÓPICA DE 4 HOJAS Y 2 FIJAS, DE LONGITUD HASTA DE 4.76M APROX. INCL. OPERADORES ELÉCTRICOS, MOTOR, UNIDAD DOBLE DE BATERÍA DE EMERGENCIA, 4 HOJAS MÓVILES DE 0.80M DE ANCHO CADA UNA Y 2 FIJAS DE 0.80M. LAS HOJAS MÓVILES Y FIJAS EN VIDRIO TEMPLADO O LAMINADO DE 8MM, CON PELÍCULA DE SEGURIDAD ANTIEXPLOSIVA DE 4 MILS, MARCO PERIMETRAL COLOR NATURAL Y ZÓCALO RESPECTIVAMENTE Y SANDBLASTING. SUMINISTRO E INSTALACIÓN.</t>
  </si>
  <si>
    <t>PERGOLA EN SECCIÓN TUBULAR (100 X 100 MM Y 100MM X 50 MM). FACHADA FIJA EN PANELES DE VIDRIO LAMINADO DE SEGURIDAD EN 3 MÓDULOS VERTICALES CON BORDE PERIMETRAL EN NEOPRENO+ESTRUCTURA METÁLICA EXTER. DE PERFIL TRAPEZ. FIJACIÓN A ESTRUCTURA CON BUJES. SUMINISTRO E INSTALACIÓN</t>
  </si>
  <si>
    <t>ADOQUIN EN CONCRETO COLOR CHOCOLATE A-25 20X10X6CM  (SUMINISTRO E INSTALACIÓN. INCLUYE BASE 4CM MORTERO 2500 PSI Y ARENA DE SELLO)</t>
  </si>
  <si>
    <t>NEOPRENO REFORZADO 0.35X0.35X2,5 CM DOBLE REFUERZO DUREZA 60. SUMINISTRO E INSTALACIÓN. (INCLUYE LIMPIEZA DE LA SUPERFICIE CON CHORRO DE AIRE A PRESIÓN, HERRAMIENTA MENOR Y COMPRESOR).</t>
  </si>
  <si>
    <t>UNIDAD LECTORA DE PIEZÓMETRO. SUMINISTRO E INSTALACIÓN</t>
  </si>
  <si>
    <t>MÓDULOS SONOROS (INCLUYE SUMINISTRO E INSTALACIÓN)</t>
  </si>
  <si>
    <t>CODO EN ACERO D=36" ENTRE 5° Y 22 1/2°. JUNTA ESPIGO CAMPANA CON EMPAQUE DE CAUCHO, CON REVESTIMIENTO INTERIOR Y EXTERIOR EN MORTERO DE CEMENTO. . L=0.50M X 0.50M.. PRESIÓN DE TRABAJO 150 PSI. SUMINISTRO E INSTALACIÓN</t>
  </si>
  <si>
    <t>TUBERÍA EN ACERO Ø36" CON UNIONES ESPIGO/CAMPANA CON EMPAQUE DE CAUCHO. REVEST. INTERIOR Y RECUBR EXT. EN MORTERO CEMENTO. NORMA AWWA C200. L= 6.00M PRESIÓN TRABAJO 150 PSI. SUMINISTRO E INSTALACIÓN</t>
  </si>
  <si>
    <t>CODO EN ACERO D=36" ENTRE 22 1/2° Y 45°. JUNTA ESPIGO CAMPANA CON EMPAQUE DE CAUCHO, CON REVESTIMIENTO INTERIOR Y EXTERIOR EN MORTERO DE CEMENTO. . L=0.80MX0.80M. PRESIÓN DE TRABAJO 150 PSI. SUMINISTRO E INSTALACIÓN</t>
  </si>
  <si>
    <t>CODO EN ACERO D=36" ENTRE 45° Y 67 1/2°. JUNTA ESPIGO CAMPANA CON EMPAQUE DE CAUCHO, CON REVESTIMIENTO INTERIOR Y EXTERIOR EN MORTERO DE CEMENTO. . L=1.20MX1.20M. PRESIÓN DE TRABAJO 150 PSI. SUMINISTRO E INSTALACIÓN</t>
  </si>
  <si>
    <t>CODO EN ACERO Ø=36" ENTRE 67 1/2° Y 90° JUNTA ESPIGO Y CAMPANA, CON EMPAQUE DE CAUCHO, CON REVEST.INT. Y RECUBR. EXT. EN MORTERO DE CEMENTO. L= 1.65M X 1.65M PRESIÓN DE TRABAJO 150PSI. SUMINISTRO E INSTALACIÓN</t>
  </si>
  <si>
    <t>REDUCCION EN ACERO 36" X 24" CON EXTREMOS ESPIGO CAMPANA, REVEST.INTERIOR Y RECUBR EXT. EN MORTERO CEMENTO. L= 1,45M PRESIÓN TRABAJO 150 PSI. SUMINISTRO E INSTALACIÓN</t>
  </si>
  <si>
    <t>TEE EN ACERO Ø 24" X 24" CON EXTREMOS ESPIGO/CAMPANA Y BRIDA EN LA DERIVACIÓN, CON REVESTIMIENTO INTERIOR Y RECUBRIMIENTO EXTERIOR EN MORTERO CEMENTO, L=1,50X0,90M. SUMINISTRO E INSTALACIÓN</t>
  </si>
  <si>
    <t>NIPLE EN ACERO Ø 16" EXTREMOS BRIDA/CAMPANA, CON REVESTIMIENTO INTERIOR Y EXTERIOR EN MORTERO CEMENTO. L= 1500MM. SUMINISTRO E INSTALACIÓN</t>
  </si>
  <si>
    <t>NIPLE EN ACERO Ø 24" EXTREMOS ESPIGO/BRIDA, CON REVESTIMIENTO INTERIOR Y EXTERIOR EN MORTERO CEMENTO. L= 2000MM CON SALIDA PARA VENTOSA Ø=2". SUMINISTRO E INSTALACIÓN</t>
  </si>
  <si>
    <t>TUBERÍA EN ACERO Ø30" CON UNIONES ESPIGO/CAMPANA CON EMPAQUE DE CAUCHO. REVEST.INTERIOR Y RECUBR EXT. EN MORTERO CEMENTO. NORMA AWWA C200. L= 6.00M PRESIÓN TRABAJO 150 PSI. SUMINISTRO E INSTALACIÓN</t>
  </si>
  <si>
    <t>CINTURÓN DE CIERRE EN ACERO PARA EMPATES DE TUBERÍA EN WSP A CCP Ø 24" LINEAL. SUMINISTRO E INSTALACIÓN</t>
  </si>
  <si>
    <t>CODO EN ACERO D=30" ENTRE 45° Y 67 1/2°, JUNTA ESPIGO CAMPANA CON EMPAQUE DE CAUHO, CON REVESTIMIENTO INTERIOR Y EXTERIOR EN MORTERO DE CEMENTO. L=1.00M X 1.00M. PRESIÓN DE TRABAJO 150 PSI. SUMINISTRO E INSTALACIÓN</t>
  </si>
  <si>
    <t>REDUCCION EN ACERO 30" X 24" REDUCCION EN ACERO 30" X 24" CON EXTREMOS ESPIGO CAMPANA, REVEST.INTERIOR Y RECUBR EXT. EN MORTERO CEMENTO. L= 0,84M PRESIÓN TRABAJO 150 PSI. SUMINISTRO E INSTALACIÓN</t>
  </si>
  <si>
    <t>UNIÓN DRESSER D=30" - JUNTA DE MONTAJE (SUMINISTRO E INSTALACIÓN)</t>
  </si>
  <si>
    <t>NIPLE EN ACERO Ø=30" EXTREMOS BRIDA/CAMPANA, REVEST.INTERIOR Y RECUBR EXT. EN MORTERO CEMENTO, CON SALIDA TANGENCIAL PARA PURGA 4" L= 2500MM. SUMINISTRO E INSTALACIÓN</t>
  </si>
  <si>
    <t>TEE EN ACERO Ø 30"X24" EXTREMOS ESPIGO/CAMPANA EN LA RAMA PRINCIPAL Y BRIDA EN LA DERIVACIÓN, REVEST.INTERIOR Y RECUBR EXT. EN MORTERO CEMENTO, L= 3000MM. CON SALIDA PARA BOCA DE ACCESO 24". SUMINISTRO E INSTALACIÓN</t>
  </si>
  <si>
    <t>CINTURÓN DE CIERRE EN ACERO Ø 16" PARA EMPATES DE TUBERÍA EN WSP A CCP LINEAL. SUMINISTRO E INSTALACIÓN</t>
  </si>
  <si>
    <t>TEE EN ACERO Ø 20" X 20" CON EXTREMOS ESPIGO/CAMPANA Y BRIDA EN LA DERIVACIÓN (ACERO). SUMINISTRO E INSTALACIÓN</t>
  </si>
  <si>
    <t>UNIÓN DRESSER D=20" (SUMINISTRO E INSTALACIÓN)</t>
  </si>
  <si>
    <t>VÁLVULA DE MARIPOSA Ø 20" (A) (150 PSI). SUMINISTRO E INSTALACIÓN</t>
  </si>
  <si>
    <t>NIPLE EN ACERO Ø 3" CON BRIDA Y EXTREMO LISO L= 300MM, REVESTIMIENTO INTERIOR Y EXTERIOR EN PINTURA EXPOXICA. SUMINISTRO E INSTALACIÓN</t>
  </si>
  <si>
    <t>VÁLVULA DE COMPUERTA DE Ø 3" BRONCE T/P RED WHITE - FIG 236 A. SUMINISTRO E INSTALACIÓN</t>
  </si>
  <si>
    <t>CODO EN ACERO D=20" ENTRE 45° Y 67.5° JUNTA ESPIGO-CAMPANA CON EMPAQUE CAUCHO. REVESTIMIENTO INTERIOR Y EXTERIOR EN MORTERO DE CEMENTO. L=1,00X1,00M PRESIÓN TRABAJO 150 PSI. SUMINISTRO E INSTALACIÓN</t>
  </si>
  <si>
    <t>CINTURÓN DE CIERRE 16" (SUMINISTRO E INSTALACIÓN)</t>
  </si>
  <si>
    <t>REDUCCIÓN PVC TIPO U.M. 8"X4" (SUMINISTRO E INSTALACIÓN)</t>
  </si>
  <si>
    <t>TOTEM H=7 M, INCLUYE MONTAJE EN SITIO SELECCIONADO TRANSPORTE DE ESTRUCTURA DE TOTEM SEGÚN PLANOS DE DISEÑO, INCLUYE TODOS LOS ACABADOS, LOGOS Y MAPA, SIN RELOJ PARA EXTERIORES DE DOBLE CARA Y JARDINERÍA.</t>
  </si>
  <si>
    <t>EMPATES DE TUBERÍA EN PVC A HA 12" LINEAL SEGÚN NORMA NS-023 (INCLUYE TUBERIA PVC U.M. D=12" RDE 21=1M; TEE HD EXTREMO LISO 12"X12" =1UN; UNION DRESSER HD D=12"=2UN; UNION REPARACION HD EXTREMO LISO D=12"=1UN; UNION PVC U.M. NORMA NTC 382 D=12"=1UN). SUMINISTRO E INSTALACIÓN</t>
  </si>
  <si>
    <t>MUEBLE O MESA CON PUERTAS EN ACERO INOXIDABLE 1.23M X 0.60M X 0.90M. SUMINISTRO E INSTALACIÓN</t>
  </si>
  <si>
    <t>CODO 45° PVC PRESION E.L. D=1/2". SUMINISTRO EN INSTALACIÓN</t>
  </si>
  <si>
    <t>TUBERÍA HDPE 1.30M" (SUMINISTRO E INSTALACIÓN)</t>
  </si>
  <si>
    <t>MUEBLE O MESA CON PUERTAS EN ACERO INOXIDABLE 2.65M X 0.60M X 0.90M. SUMINISTRO E INSTALACIÓN</t>
  </si>
  <si>
    <t>TUBERÍA HDPE 1.40M" (SUMINISTRO E INSTALACIÓN)</t>
  </si>
  <si>
    <t>TUBERÍA HDPE 1.50M" (SUMINISTRO E INSTALACIÓN)</t>
  </si>
  <si>
    <t>TUBERÍA HDPE 1.60M" (SUMINISTRO E INSTALACIÓN)</t>
  </si>
  <si>
    <t>TUBERÍA HDPE 1.80M" (SUMINISTRO E INSTALACIÓN)</t>
  </si>
  <si>
    <t>TUBERÍA HDPE 2.00M" (SUMINISTRO E INSTALACIÓN)</t>
  </si>
  <si>
    <t>GABINETE RED CONTRA INCENDIOS CLASE 2. (INCLUYE ACCESORIOS, SUMINISTRO E INSTALACIÓN)</t>
  </si>
  <si>
    <t>PRUEBA DE HERMETICIDAD POR EL MÉTODO DE PRESIÓN POSITIVA CON AIRE PARA REDES DE ALCANTARILLADO - TRAMOS DE Ø 27" A Ø 40"</t>
  </si>
  <si>
    <t>CODO 45°CXE PVC SANITARIA D=3" (INCLUYE SUMINISTRO E INSTALACIÓN).</t>
  </si>
  <si>
    <t>TUBERÍA HDPE Ø 3" (SUMINISTRO E INSTALACIÓN) TUBO DE POLIPROPILENO HDPE Ø 3".</t>
  </si>
  <si>
    <t>TUBERÍA HDPE Ø 4" (SUMINISTRO E INSTALACIÓN) TUBO DE POLIPROPILENO HDPE Ø 4".</t>
  </si>
  <si>
    <t>TUBERÍA HDPE Ø 6" (SUMINISTRO E INSTALACIÓN) TUBO DE POLIPROPILENO HDPE Ø 6".</t>
  </si>
  <si>
    <t>CODO G.RAD. HDPE 45º TIPO U.M. D=4" (SUMINISTRO E INSTALACIÓN)</t>
  </si>
  <si>
    <t>CODO G.RAD. HDPE 45º TIPO U.M. D=6" (SUMINISTRO E INSTALACIÓN)</t>
  </si>
  <si>
    <t>CODO G.RAD. HDPE 90º TIPO U.M. D=6" (SUMINISTRO E INSTALACIÓN)</t>
  </si>
  <si>
    <t>CODO G.RAD. HDPE 45º TIPO U.M. D=8" (SUMINISTRO E INSTALACIÓN)</t>
  </si>
  <si>
    <t>EMPATE ORTOGONAL PVC-PVC 12"X8" (INCLUYE SUMINISTRO E INSTALACIÓN DE TEE 12"X8"HD, 4 UNIONES, TUBERÍA RDE 21) (SUMINISTRO E INSTALACIÓN)</t>
  </si>
  <si>
    <t>EMPATES DE TUBERÍA EN ACERO A AC 6" LINEAL SEGÚN NORMA NS-023 (INCLUYE ACCESORIOS). SUMINISTRO E INSTALACIÓN.</t>
  </si>
  <si>
    <t>TAPÓN PVC TIPO U.M D=12" (SUMINISTRO E INSTALACIÓN)</t>
  </si>
  <si>
    <t>JUNTA DE DILATACION JD, CON SELLO PVC O-22, DE ANCHO 2CM, EN AMBAS CARAS INSTALAR RELLENO DE SOPORTE TIPO ROD DE ESPUMA POLIOLEFINA PARA EL SELLADOR ELASTICO DE POLIURETANO (I-CURE) Y ENTRE LOS ROD INSTALAR ICOPOR DE ALTA DENSIDAD DE 2CM DE ESPESOR. COLOCAR UNA BARRA DE ACERO DE REFUERZO 4 DE 1.00M DE LONGITUD CADA 0.40M, CENTRADA EN EL ANCHO DE LA JUNTA, UNO DE LOS EXTREMOS DEBE SER ENGRASADO.</t>
  </si>
  <si>
    <t>JUNTA DE DILATACION JD, SIN SELLO PVC, EN AMBAS CARAS INSTALAR RELLENO DE SOPORTE TIPO ROD DE ESPUMA POLIOLEFINA PARA EL SELLADOR ELASTICO DE POLIURETANO (I-CURE) Y ENTRE LOS ROD INSTALAR ICOPOR DE ALTA DENSIDAD DE 2CM DE ESPESOR. COLOCAR UNA BARRA DE ACERO DE REFUERZO 4 DE 1.00M DE LONGITUD CADA 0.40M, CENTRADA EN EL ANCHO DE LA JUNTA, UNO DE LOS EXTREMOS DEBE SER ENGRASADO.</t>
  </si>
  <si>
    <t>JUNTA DE CONTRACCION JCC, CON SELLO PVC O-22, DE ANCHO 2CM, EN AMBAS CARAS INSTALAR SELLADOR ELASTICO DE POLIURETANO (I-CURE). COLOCAR UNA BARRA DE ACERO DE REFUERZO 4 DE 1.00M DE LONGITUD CADA 0.40M, CENTRADA EN EL ANCHO DE LA JUNTA. SE DEBE APLICAR PINTURA ACEITOSA PARA EVITAR LA ADHERENCIA ENTRE EL CONCRETO FRESCO Y EL ENDURECIDO</t>
  </si>
  <si>
    <t>JUNTA DE DILATACION JDE, CON SELLO DE HYPALON, DE ANCHO 20CM, EN AMBAS CARAS INSTALAR RELLENO DE SOPORTE TIPO ROD DE ESPUMA POLIOLEFINA PARA EL SELLADOR ELASTICO DE POLIURETANO (I-CURE) Y ENTRE LOS ROD INSTALAR ICOPOR DE ALTA DENSIDAD DE 2CM DE ESPESOR.</t>
  </si>
  <si>
    <t>MORTERO ACRILICO DE REPARACIÓN ALTA RESISTENCIA, AUTOIMPRIMANTE. SUMINISTRO Y APLICACIÓN. INCLUYE COSTOS DE SUMINISTRO DE MATERIALES (RECUBRIMIENTO ANTICORROSIVO EN DOS CAPAS).</t>
  </si>
  <si>
    <t>DEMOLICIÓN COLECTOR EN MAMPOSTERIA ESPESOR 0.25. INCLUYE TRANSPORTE Y DISPOSICIÓN FINAL DE SOBRANTES.</t>
  </si>
  <si>
    <t>PROTECCIÓN DE BORDES (SUMINISTRO E INSTALACIÓN ÁNGULO 2"X2"X 1/4" + 5 VARILLAS 3/8" L= 0.40M)</t>
  </si>
  <si>
    <t>MANIJA DE IZAJE D= 1" PARA TAPA DE CAJA VÁLVULA. SUMINISTRO E INSTALACIÓN</t>
  </si>
  <si>
    <t>ELEMENTOS DE VENTILACIÓN 4" PARA TAPA DE CAJA VÁLVULA. SUMINISTRO E INSTALACIÓN</t>
  </si>
  <si>
    <t>NEOPRENO DE 50X12X2 DUREZA 60 SIN REFUERZO. SUMINISTRO E INSTALACIÓN</t>
  </si>
  <si>
    <t>NEOPRENO DE 50X10X2 DUREZA 60 SIN REFUERZO. SUMINISTRO E INSTALACIÓN</t>
  </si>
  <si>
    <t>EMPATE ORTOGONAL PVC-PVC 12"X6" (INCLUYE SUMINISTRO E INSTALACIÓN DE TEE 12"X6" HD, 4 UNIONES, TUBERÍA RDE 21) (SUMINISTRO E INSTALACIÓN)</t>
  </si>
  <si>
    <t>TEE PVC U.M. 12" X 12" (SUMINISTRO E INSTALACIÓN)</t>
  </si>
  <si>
    <t>TAPÓN HD EXTREMO LISO D=2" (SUMINISTRO E INSTALACIÓN)</t>
  </si>
  <si>
    <t>EMPATES DE TUBERÍA EN PVC A HA 6" LINEAL SEGÚN NORMA NS-023 (INCLUYE ACCESORIOS). SUMINISTRO E INSTALACIÓN.</t>
  </si>
  <si>
    <t>EMPATE ORTOGONAL PVC-PVC 6"X4" (INCLUYE SUMINISTRO E INSTALACIÓN DE TEE 6"X4"PVC, 4 UNIONES, TUBERÍA RDE 21) (SUMINISTRO E INSTALACIÓN)</t>
  </si>
  <si>
    <t>EMPATE ORTOGONAL PEAD-PEAD 6"X4" (INCLUYE SUMINISTRO E INSTALACIÓN DE TEE  6"X4"PEAD, 2 UNIONES, TUBERÍA RDE 21) (SUMINISTRO E INSTALACIÓN)</t>
  </si>
  <si>
    <t>EMPATE ORTOGONAL PEAD-PEAD 8"X4" (INCLUYE SUMINISTRO E INSTALACIÓN DE TEE  8"X4"PEAD, 2 UNIONES, TUBERÍA RDE 21 (SUMINISTRO E INSTALACIÓN)</t>
  </si>
  <si>
    <t>YEE PVC SANITARIA D=6"X 8" (INCLUYE SUMINISTRO E INSTALACIÓN).</t>
  </si>
  <si>
    <t>EMPATE ORTOGONAL PVC-PVC 6"X6" (INCLUYE SUMINISTRO E INSTALACIÓN DE TEE 6"X6"PVC, 4 UNIONES, TUBERÍA RDE 21) (SUMINISTRO E INSTALACIÓN)</t>
  </si>
  <si>
    <t>EMPATE ORTOGONAL PVC-PVC 8"X6" (INCLUYE SUMINISTRO E INSTALACIÓN DE TEE 8"X6"PVC, 4 UNIONES, TUBERÍA RDE 21) (SUMINISTRO E INSTALACIÓN)</t>
  </si>
  <si>
    <t>EMPATE ORTOGONAL PVC-HA 8"X6" (INCLUYE SUMINISTRO E INSTALACIÓN DE TEE 8"X6" HD, 2 ADAPTADORES , 1 BRIDA, TUBERÍA RDE 21)(SUMINISTRO E INSTALACIÓN)</t>
  </si>
  <si>
    <t>EMPATES DE TUBERÍA EN PVC A HA 8" LINEAL SEGÚN NORMA NS-023 (INCLUYE ACCESORIOS). SUMINISTRO E INSTALACIÓN.</t>
  </si>
  <si>
    <t>GIMNASIO EXTERIOR-DOBLE SWING. SUMINISTRO E INSTALACIÓN</t>
  </si>
  <si>
    <t>EMPATES DE TUBERÍA EN PEAD A PEAD 6" LINEAL SEGÚN NORMA NS-023 (INCLUYE ACCESORIOS). SUMINISTRO E INSTALACIÓN.</t>
  </si>
  <si>
    <t>EMPATES DE TUBERÍA EN PEAD A PEAD 6"X6" LINEAL SEGÚN NORMA NS-023 (INCLUYE ACCESORIOS). SUMINISTRO E INSTALACIÓN.</t>
  </si>
  <si>
    <t>MALLA DE CERRAMIENTO M-71. SUMINISTRO E INSTALACIÓN</t>
  </si>
  <si>
    <t>EMPATES DE TUBERÍA EN PVC A PAD 8" LINEAL SEGÚN NORMA NS-023 (INCLUYE ACCESORIOS). SUMINISTRO E INSTALACIÓN.</t>
  </si>
  <si>
    <t>REJILLA PREFABRICADA EN CONCRETO 0,5M X 1,0M X 0,1. (INCLUYE SUMINISTRO Y COLOCACIÓN, MORTERO DE 2000 PSI Y MANO DE OBRA)</t>
  </si>
  <si>
    <t>NIPLE 36" ACERO CARBON EXTREMOS BRIDA/CAMPANA, CON REVESTIMIENTO INTERIOR Y RECUBRIMIENTO EXTERIOR EN MORTERO CEMENTO, CON SALIDA TANGENCIAL PARA PURGA 4" L= 2500MM. SUMINISTRO E INSTALACIÓN</t>
  </si>
  <si>
    <t>TUBERÍA HDPE 8" (SUMINISTRO E INSTALACIÓN)</t>
  </si>
  <si>
    <t>TUBERÍA HDPE 10" (SUMINISTRO E INSTALACIÓN)</t>
  </si>
  <si>
    <t>TUBERÍA HDPE 12" (SUMINISTRO E INSTALACIÓN)</t>
  </si>
  <si>
    <t>TUBERÍA HDPE 14" (SUMINISTRO E INSTALACIÓN)</t>
  </si>
  <si>
    <t>TUBERÍA HDPE 16" (SUMINISTRO E INSTALACIÓN)</t>
  </si>
  <si>
    <t>CONCRETO 4000 PSI RELACIÓN AGUA MATERIAL CEMENTANTE = 0.45 PARA ESTRUCTURAS HIDRÁULICAS SOBRE REDES DE ACUEDUCTO Y ALCANTARILLADO (PREMEZCLADO. INCLUYE SUMIN., FORMALETEO, COLOCACIÓN Y CURADO. NO INCLUYE REFUERZO).</t>
  </si>
  <si>
    <t>CONCRETO F´C 4000 PSI DE BAJA RETRACCIÓN, RELACIÓN AGUA MATERIAL CEMENTANTE = 0.45 PARA ESTRUCTURAS HIDRÁULICAS SOBRE REDES DE ACUEDUCTO Y ALCANTARILLADO (PREMEZCLADO. INCLUYE SUMIN., FORMALETEO, COLOCACIÓN Y CURADO. NO INCLUYE REFUERZO).</t>
  </si>
  <si>
    <t>TEE EN ACERO Ø 30" X 12" CON EXTREMOS ESPIGO/CAMPANA Y BRIDA EN LA DERIVACIÓN, REVESTIMIENTOS INTERIOR Y EXTERIOR EN PINTURA EPÓXICA. SUMINISTRO E INSTALACIÓN</t>
  </si>
  <si>
    <t>UNIÓN JUNTA DE DESMONTAJE Ø 8 (A) (SUMINISTRO E INSTALACIÓN)</t>
  </si>
  <si>
    <t>UNION REPARACION DESLIZANTE PVC D=1" (SUMINISTRO E INSTALACIÓN)</t>
  </si>
  <si>
    <t>TUBERIA DE ACERO AL CARBON SIN COSTURA SCH40 D=1". SUMINISTRO E INSTALACION.</t>
  </si>
  <si>
    <t>TUBERÍA DE ACERO AL CARBÓN SIN COSTURA SCH40 D=2"</t>
  </si>
  <si>
    <t>TRAGANTE CÚPULA DE 3"X 2" DE ALUMINIO. (INCLUYE SUMINISTRO E INSTALACIÓN)</t>
  </si>
  <si>
    <t>EMPATES DE TUBERÍA EN PVC A PEAD 3" LINEAL SEGÚN NORMA NS-023 (INCLUYE ACOPLE UNIVERSAL Ø=3"=1UN; BRIDA LOCA POLIETILENO Ø=3"=1UN; PORTABRIDA POLIETILENO Ø=3"=1UN). SUMINISTRO E INSTALACIÓN.</t>
  </si>
  <si>
    <t>BAJANTE PARA ACOMETIDA IMC 1 D= 6" , CAPACETE, CINTA BAND IT, CURVA PVC. (INCLUYE APERTURA DE ZANJA PARA INSTALACION DE CURVA Y TUBERIA GALVANIZADA, RESANE Y RETIRO DE ESCOMBROS). SUMINISTRO E INSTALACIÓN.</t>
  </si>
  <si>
    <t>TUBERÍA PVC U.M. EXT CORRUGADO/INT LISO U.M. NORMA NTC 3722-1 D=60" (INCLUYE SUMINISTRO E INSTALACIÓN)</t>
  </si>
  <si>
    <t>SOPORTE PARA TUBERÍA DIÁMETRO 3" (INCLUYE SUMINISTRO E INSTALACIÓN)</t>
  </si>
  <si>
    <t xml:space="preserve">Nuevo - Av. Cali </t>
  </si>
  <si>
    <t>PUNTO ECOLÓGICO COMPUESTO POR 3 CANECAS TIPO BARCELONA M-121. (INCLUYE CONCRETO PARA ANCLAJE DE 3000 PSI PREMEZCLADO GRAVA COMÚN Y SUBBASE GRANULAR PEATONAL SBG_PEA). SUMINISTRO E INSTALACIÓN</t>
  </si>
  <si>
    <t>PILOTE D=120 CM CON CONCRETO TREMIE DE 4000 PSI. (INCL. EXCAVACIÓN, CARGUE, MOVILIZACIÓN, MONTAJE Y DESMONTAJE EQUIPO Y CONCRETO)</t>
  </si>
  <si>
    <t>CAMARA DE PASO TIPO P1 TIGO-UNE (H=2.5M. INCLUYE BASE, MUROS, CUBIERTA, ARO-BASE Y ARO-TAPA)</t>
  </si>
  <si>
    <t>CAMARA DE PASO TIPO P3 TIGO-UNE (H=2.5M. INCLUYE BASE, MUROS, CUBIERTA, ARO-BASE Y ARO-TAPA)</t>
  </si>
  <si>
    <t>PILOTE D=60 CM CON CONCRETO TREMIE DE 4000 PSI. (INCL. EXCAVACIÓN, CARGUE, MOVILIZACIÓN, MONTAJE Y DESMONTAJE EQUIPO Y CONCRETO).</t>
  </si>
  <si>
    <t>CODO HD 90° EXTREMO JUNTA HIDRÁULICA PARA PVC D= 8" (SUMINISTRO E INSTALACIÓN)</t>
  </si>
  <si>
    <t>TAPON HD EXTREMO JUNTA HIDRÁULICA D=8" (SUMINISTRO E INSTALACIÓN)</t>
  </si>
  <si>
    <t>TEE HD EXTREMO JUNTA HIDRÁULICA 12"X 12" (SUMINISTRO E INSTALACIÓN)</t>
  </si>
  <si>
    <t>TEE HD EXTREMO JUNTA HIDRÁULICA 8"X 4" (SUMINISTRO E INSTALACIÓN)</t>
  </si>
  <si>
    <t>TEE HD EXTREMO JUNTA HIDRÁULICA 8"X 6" (SUMINISTRO E INSTALACIÓN)</t>
  </si>
  <si>
    <t>VÁLVULA TIPO MARIPOSA DE Ø 18" CLASE 150 CON EXTREMOS BRIDADOS (SUMINISTRO E INSTALACIÓN)</t>
  </si>
  <si>
    <t>CODO HD 22.5° EXTREMO JUNTA HIDRÁULICA PARA PVC D= 3" (SUMINISTRO E INSTALACIÓN)</t>
  </si>
  <si>
    <t>CODO HD 45° EXTREMO JUNTA HIDRÁULICA PARA PVC D= 3" (SUMINISTRO E INSTALACIÓN)</t>
  </si>
  <si>
    <t>CODO HD 90° EXTREMO JUNTA HIDRÁULICA PARA PVC D= 3" (SUMINISTRO E INSTALACIÓN)</t>
  </si>
  <si>
    <t>EMPATE ORTOGONAL PVC - PVC 4"X4" (INCLUYE SUMINISTRO E INSTALACIÓN DE TEE HD, 3 UNIONES RÁPIDAS, TUBERÍA RDE 21)</t>
  </si>
  <si>
    <t>EMPATE ORTOGONAL PVC - PVC 6"X6" (INCLUYE SUMINISTRO E INSTALACIÓN DE TEE HD, 3 UNIONES RÁPIDAS, TUBERÍA RDE 21)</t>
  </si>
  <si>
    <t>BRIDA FLANGE SLIP ON D=6" ACERO SOLDABLE RF 150 LB ANSI B16.5 (SUMINISTRO E INSTALACIÓN)</t>
  </si>
  <si>
    <t>BRIDA FLANGE SLIP ON D=12" ACERO SOLDABLE RF 150 LB ANSI B16.5 (SUMINISTRO E INSTALACIÓN)</t>
  </si>
  <si>
    <t>TRASLADO ESTACION REGULADORA DE PRESION AV CIUDAD DE CALI CON AMERICAS COSTADO NORTE</t>
  </si>
  <si>
    <t>TRASLADO ESTACION REGULADORA DE PRESION AV CIUDAD DE CALI AMERICAS COSTADO SUR</t>
  </si>
  <si>
    <t>TRASLADO ESTACION REGULADORA DE PRESION AV CALI CON AV PRIMERA DE MAYO</t>
  </si>
  <si>
    <t>LUMINARIA LED 22.7 W, 120 V, 60 HZ (INCLUYE ACCESORIOS DE INSTALACIÓN Y FIJACIÓN, CAJA DE SALIDA, ELEMENTOS DE CONEXIÓN, DE EMPALME Y DE MONTAJE NO INCLUYE TUBERIA NI CABLEADO)</t>
  </si>
  <si>
    <t>LUMINARIA LED 19 W, 120 V, 60 HZ (INCLUYE ACCESORIOS DE INSTALACIÓN Y FIJACIÓN, CAJA DE SALIDA, ELEMENTOS DE CONEXIÓN, DE EMPALME Y DE MONTAJE). NO INCLUYE TUBERIA NI CABLEADO)</t>
  </si>
  <si>
    <t>BATERÍA EXTERNA DE EMERGENCIA 120 V, 60 HZ, (PROPORCIONA ENERGÍA POR 90 MIN A LAS LUMINARIAS)</t>
  </si>
  <si>
    <t>REUBICACIÓN DE SEMÁFORO + BASE PEATONAL.</t>
  </si>
  <si>
    <t>RETIRO SEÑALIZACIÓN TIPO BANDERA</t>
  </si>
  <si>
    <t>TABLETA PREFABRICADA EN CONCRETO 6X20X20 CM COLOR CHOCOLATE O SIMILAR (SUMINISTRO E INSTALACIÓN)</t>
  </si>
  <si>
    <t>TABLETA PREFABRICADA EN CONCRETO 6X20X20 COLOR ARENA O SIMILAR (SUMINISTRO E INSTALACIÓN)</t>
  </si>
  <si>
    <t>TABLETA PREFABRICADA EN CONCRETO 6X20X20 COLOR OCRE O SIMILAR (SUMINISTRO E INSTALACIÓN)</t>
  </si>
  <si>
    <t>CABLE MONOPOLAR DE COBRE HFFR PARA 600V C.A CALIBRE NO. 6 AWG. (INCLUYE SUMINISTRO, INSTALACIÓN Y ACCESORIOS DE INSTALACIÓN).</t>
  </si>
  <si>
    <t>CABLE MONOPOLAR DE COBRE HFFR PARA 600V C.A CALIBRE NO. 12 AWG. (INCLUYE SUMINISTRO, INSTALACIÓN Y ACCESORIOS DE INSTALACIÓN).</t>
  </si>
  <si>
    <t>POSTE ORNAMENTAL METALICO ALTURA H=5 MTS TIPO M130 BRAZO SENCILLO (INCLUYE SUMINISTRO, IZAJE, APLOMADO E INSTALACIÓN)</t>
  </si>
  <si>
    <t>TABLERO DE DISTRIBUCIÓN CON PUERTA DE 24 CIRCUITOS, ELABORADO EN LÁMINA COLD ROLLED, IP44, 208/120V BARRAJE TRIFÁSICO, 5 HILOS, 3F+N+T, PARA BREAKER TOTALIZADOR DE CAJA MOLDEADA DESDE 3X60A HASTA 3X100A. BREAKERS DE SALIDAS MONOPOLARES 1X20A. BARRAJES INDEPENDIENTES DE FASE, NEUTRO Y TIERRA. (SUMINISTRO E INSTALACIÓN).</t>
  </si>
  <si>
    <t>TAQUILLA DE PAGO TIPO 2 (SUMINISTRO E INSTALACIÓN)</t>
  </si>
  <si>
    <t>TABLETA PREFABRICADA EN CONCRETO 6X20X20 COLOR MARRÓN (SUMINISTRO E INSTALACIÓN)</t>
  </si>
  <si>
    <t>TABLETA PREFABRICADA EN CONCRETO 6X20X20 COLOR GRIS NATURAL O SIMILAR (SUMINISTRO E INSTALACIÓN)</t>
  </si>
  <si>
    <t>DEMARCACIÓN DE FRANJA TIPO A55 Y A56 MEDIANTE LA APLICACIÓN DE UNA MEZCLA DE PINTURA, RESINA Y PEGAMENTO EPÓXICO, CON ACABADO REALIZADO CON UNA PLANTILLA SOBRE LA SUPERFICIE DEL ESPACIO PÚBLICO. INCLUYE LIMPIEZA Y ALISTAMIENTO DE SUPERFICIE. INCLUYE TODOS LOS ELEMENTOS DE COLOCACIÓN, FIJACIÓN Y MANO DE OBRA. SUMINISTRO E INSTALACIÓN.</t>
  </si>
  <si>
    <t>1 DUCTO D= 3" PVC PESADO DB (NO INCLUYE EXCAVACIÓN NI RELLENOS). SUMINISTRO E INSTALACION.</t>
  </si>
  <si>
    <t>TRANSFORMADOR TIPO PEDESTAL PARA AP DE 30 KVA 11.4/0.380-0.220 KV EN ACEITE VEGETAL (INCLUYE SUMINISTRO E INSTALACIÓN).</t>
  </si>
  <si>
    <t>TRANSFORMADOR TIPO PEDESTAL PARA AP DE 45 KVA 11.4/0.380-0.220 KV EN ACEITE VEGETAL (INCLUYE SUMINISTRO E INSTALACIÓN).</t>
  </si>
  <si>
    <t>TRANSFORMADOR TIPO PEDESTAL PARA AP DE 75 KVA 11.4/0.380-0.220 KV EN ACEITE VEGETAL (INCLUYE SUMINISTRO E INSTALACIÓN).</t>
  </si>
  <si>
    <t>TRANSFORMADOR TIPO PEDESTAL PARA AP DE 45 KVA 11.4/0.208-0.120 KV EN ACEITE VEGETAL (INCLUYE SUMINISTRO E INSTALACIÓN).</t>
  </si>
  <si>
    <t>TRANSFORMADOR TIPO PEDESTAL PARA AP DE 75 KVA 11.4/0.208-0.120 KV EN ACEITE VEGETAL (INCLUYE SUMINISTRO E INSTALACIÓN).</t>
  </si>
  <si>
    <t>TRANSFORMADOR TIPO PEDESTAL PARA AP DE 150 KVA 11.4/0.208-0.120 KV EN ACEITE VEGETAL (INCLUYE SUMINISTRO E INSTALACIÓN).</t>
  </si>
  <si>
    <t>CONDUCTOR DE ALUMINIO THHW DE 240 MM2 600 V PVC DE 90° CT (INCLUYE SUMINISTRO E INSTALACIÓN).</t>
  </si>
  <si>
    <t>CABLE CONDUCTOR DE ALUMINIO REFORZADO DESNUDO, CALIBRE NO. 2 AWG (INCLUYE SUMINISTRO E INSTALACIÓN)</t>
  </si>
  <si>
    <t>Nuevo - Ciclo Puentes</t>
  </si>
  <si>
    <t>BORDILLO EN CONCRETO GRAVA COMÚN 1" 2000 PSI, FUNDIDO EN SITIO, A LA VISTA, DE 10CM X 35CM. REFUERZO SEGÚN DISEÑO ESTRUCTURAL, SIMILAR O EQUIVALENTE. (INCLUYE SUMINISTRO, FORMALETEO, FUNDIDA Y CURADO E INSTALACIÓN).</t>
  </si>
  <si>
    <t>PLACA DE CONCRETO LAVADO FUNDIDA EN SITIO DE 3000 PSI (21 MPA), ESPESOR DE PLACA: 10 CM CON MALLA ELECTROSOLDADA DE MM, CON DILATACIONES REMÓVIBLES EN MADERA DE 15 X 15 MM</t>
  </si>
  <si>
    <t>REMATE RAMPA CONCRETO DE 3000 PSI (21 MPA) GRAVA COMÚN FUNDIDO EN SITIO. PREMEZCLADO. INCLUYE SUMINISTRO, FORMALETEO, COLOCACIÓN Y CURADO. NO INCLUYE REFUERZO).</t>
  </si>
  <si>
    <t>PIEDRA RAJÓN HINCADA SOBRE TERRENO NATURAL (INCLUYE SUMINISTRO E INSTALACIÓN)</t>
  </si>
  <si>
    <t>EMPALME DE DERIVACIÓN EN RESINA AP 839 (EMPALME RECTO / DERIVACIÓN RESINA) INCLUYE SUMINISTRO E INSTALACIÓN</t>
  </si>
  <si>
    <t>LUMINARIA LED TÚNEL LED RA03VSII 32 LED 37 W INCLUYE ACCESORIOS DE CONEXIÓN Y SUJECIÓN Y CAJA METÁLICA ANTIVANDALICA</t>
  </si>
  <si>
    <t>CAJA METÁLICA ANTIVANDALICA EN LÁMINA DE ACERO CAL. 18, REJILLA METÁLICA EN LÁMINA COLD ROLL CALIBRE 16 DE 0.25M X 0.15M, SOLDADURA E-7018, CERRADURA EN ACERO INOX., BISAGRA METÁLICA DE NUDO ACERO INOX. 4" X 3" 2MM. SUMINISTRO E INSTALACIÓN.</t>
  </si>
  <si>
    <t>MALLA ELECTROSOLDADA 0.15 X 0.15 M, D= 8,5 MM, 8,5 MM (INCLUYE SUMINISTRO, FIJACIÓN E INSTALACIÓN)</t>
  </si>
  <si>
    <t>LUMINARIA LED RALED II RA02SII 16 LED 72 W. INCLUYE SUMINISTRO LUMINARIA E INSTALACIÓN.</t>
  </si>
  <si>
    <t>SUBESTACIÓN SUMERGIBLE NORMA CTS594 (INCLUYE SUMINISTRO, INSTALACIÓN, PRUEBAS Y PUESTA EN FUNCIONAMIENTO).EXCLUSIVA PARA ESPACIO PUBLICO. INCLUYE TRANSFORMADOR 30 KVA TRIFASICO, 11400/380-240V, 60HZ. INCLUYE CELDAS ENTRADA Y SALIDA EN SF6 CON SECCIONADOR MOTORIZADO Y CELDA DE PROTECCIÓN SF6 PARA TRANSFORMADOR CON FUSIBLE HH, UNIDAD O MODULO DE CONTROL REMOTO RMU, NO INCLUYE OBRAS CIVILES. INCLUYE TRANSPORTE (ÍTEM 8), EXCAVACIÓN (ÍTEM 7), PRUEBAS (ÍTEM 6), MANO DE OBRA PARA CONEXIÓN DE LA SUBESTACIÓN (ÍTEM 5), MANO DE OBRA PARA DESCONEXIÓN SUBESTACIÓN EXISTENTE (ÍTEM 4), INTERCONEXIÓN ENTRE CELDA DE PROTECCIÓN Y TRANSFORMADOR ÍTEM 3), TRANSFORMADOR HERMÉTICO Y CENTRO DE TRANSFORMACIÓN SUBTERRÁNEO.</t>
  </si>
  <si>
    <t>TRASLADO POSTE METÁLICO AP, H=12M, (INCLUYE ESTRUCTURAS, RETENIDAS Y SOPORTES DE RED AÉREA).</t>
  </si>
  <si>
    <t>BORDILLO EN CONCRETO GRAVA COMÚN 1" 2000 PSI, FUNDIDO EN SITIO, A LA VISTA, DE 20CM X 20CM. REFUERZO SEGÚN DISEÑO ESTRUCTURAL, SIMILAR O EQUIVALENTE. (INCLUYE SUMINISTRO E INSTALACIÓN, FORMALETEO, FUNDIDA Y CURADO, ACERO DE REFUERZO Y NIVELACIÓN EN ARENA)</t>
  </si>
  <si>
    <t>CONTENEDOR DE RAICES DE 2,50M X 2,50M H=1,40 M. (INCLUYE CONSTRUCCIÓN DE MUROS EN CONCRETO, MALLA ELECTROSOLDADA, COLOCACIÓN DE FILTRO EN GRAVILLA. NO INCLUYE TIERRA NEGRA)</t>
  </si>
  <si>
    <t>TRASLADO POSTE METÁLICO AP H= 14 (INCLUYE ESTRUCTURAS, RETENIDAS Y SOPORTES DE RED AÉREAS)</t>
  </si>
  <si>
    <t>LUMINARIA LED TÚNEL LED RA03VSII 32 LED 21 W INCLUYE ACCESORIOS DE CONEXIÓN Y SUJECIÓN Y CAJA METÁLICA ANTIVANDALICA. SUMINISTRO E INSTALACIÓN.</t>
  </si>
  <si>
    <t>LUMINARIA LED RALED II 192L T2 103W. SUMINISTRO E INSTALACIÓN EN POSTE.</t>
  </si>
  <si>
    <t>LUMINARIA LED RALED I 64 LED . T2. 37W. SUMINISTRO E INSTALACIÓN EN POSTE.</t>
  </si>
  <si>
    <t>CAJA METÁLICA PARA DERIVACIÓN 30X30X15 CM ET925 (INCLUYE SUMINISTRO E INSTALACIÓN)</t>
  </si>
  <si>
    <t>18 DUCTOS D=6" PVC-TDP (INCLUYE SUMINISTRO E INSTALACIÓN. NO INCLUYE RELLENOS)</t>
  </si>
  <si>
    <t>TUBERÍA DE CORAZA METÁLICA FLEXIBLE 2". INCLUYE SUMINISTRO E INSTALACIÓN. NO INCLUYE EXCAVACIÓN.</t>
  </si>
  <si>
    <t>TUBERÍA DE CORAZA METÁLICA FLEXIBLE 3/4". INCLUYE SUMINISTRO E INSTALACIÓN. NO INCLUYE EXCAVACIÓN.</t>
  </si>
  <si>
    <t>TRASLADO CANECA ACERO INOXIDABLE M121 (INCLUYE TRANSPORTE A SITIO DE ACOPIO E INSTALACION POSTERIOR)</t>
  </si>
  <si>
    <t>DEMOLICIÓN CICLOPARQUEADERO TIPO 2 REF M101</t>
  </si>
  <si>
    <t>TRASLADO BANCA CONCRETO CON ESPALDAR. (TRASLADO EN CAMIONETA A ALMACÉN Y REUBICACIÓN POSTERIOR).</t>
  </si>
  <si>
    <t>SUMINISTRO Y MONTAJE DE FOTOCONTROL INDEPENDIENTE PARA CONTROL MÚLTIPLE DE UN CIRCUITO DE ALUMBRADO CON CARGA MENOR DE 1 000 W (EXISTENTE) AP322</t>
  </si>
  <si>
    <t>LUMINARIA LED RALED II RA02SII 32 LED 72 W. SUMINISTRO E INSTALACIÓN</t>
  </si>
  <si>
    <t>CABLE ELÉCTRICO 4X16 AWG PARA CONTROL DE SEMÁFOROS VEHICULARES TIPO ST CU 600V 75°C. SUMINISTRO E INSTALACIÓN.</t>
  </si>
  <si>
    <t>CABLE ELÉCTRICO 3X16 AWG PARA CONTROL DE SEMÁFOROS PEATONALES TIPO ST CU 600V 75°C. SUMINISTRO E INSTALACIÓN.</t>
  </si>
  <si>
    <t>CABLE ELÉCTRICO 2X8 AWG PARA ACOMETIDA TIPO ST CU 600V 75°C. SUMINISTRO E INSTALACIÓN.</t>
  </si>
  <si>
    <t>FRANJA DE AJUSTE DE ANCHO VARIABLE ENTRE 0.10 A 0.18MT Y PROFUNDIDAD VARIABLE ENTRE 0.06 Y 0.15MT EN CONCRETO DE 2500 PSI HECHO EN OBRA</t>
  </si>
  <si>
    <t>LOSETA PREFABRICADA EN CONCRETO A20 TIPO PANOT DE 20X20X6CM COLOR GRIS (SUMINISTRO E INSTALACIÓN. INCLUYE MORTERO DE 1500 PSI DE NIVELACIÓN)</t>
  </si>
  <si>
    <t>BORRADO DE DEMARCACIÓN VIAL POR FRESADO CON MÁQUINA</t>
  </si>
  <si>
    <t>PIEZA DE REMATE CURVA A117 PARA RAMPA VEHICULAR TIPO C (600X400X450MM). INCLUYE SUMINISTRO E INSTALACIÓN. INCLUYE 3CM DE MORTERO 1:5.</t>
  </si>
  <si>
    <t>PIEZA DE REMATE CURVA A115 PARA RAMPA VEHICULAR TIPO C (600X400X450MM). INCLUYE SUMINISTRO E INSTALACIÓN. INCLUYE 3CM DE MORTERO 1:5.</t>
  </si>
  <si>
    <t>TEE HD EXTREMO LISO 3"X3" (SUMINISTRO E INSTALACIÓN)</t>
  </si>
  <si>
    <t>KIT DE NIVELACIÓN PARA HIDRANTE DE DIÁMETRO DE 3", LONGITUD 300MM. SUMINISTRO E INSTALACIÓN.</t>
  </si>
  <si>
    <t>SEÑAL VERTICAL PREVENTIVA SP-46B TIPO CUADRADO CON FLECHA. EN LÁMINA GALVANIZADA CAL. 16, ÁNGULO DE 2X14. REFLECTIVO DIAMANTE TIPO XI, VERDE LIMÓN. PINTURA ELECTROSTÁTICA. (INCLUYE PEDESTAL Y DADO DE CIMENTACIÓN. INCLUYE SUMINISTRO, INSTALACION, TRANSPORTE Y DISPOSICIÓN DE TRANSPORTE.</t>
  </si>
  <si>
    <t>CANAL DE DRENAJE MONOLÍTICO Y REJA EN CONCRETO POLIMÉRICO RD 100V, H265 F900 (1.00 X 0.16 X 0.265 M)(INCLUYE CONCRETO 21 MPA PARA CAMA Y ATRAQUE. INCLUYE SUMINISTRO, INSTALACIÓN Y PRUEBA DE ESTANQUEIDAD)</t>
  </si>
  <si>
    <t>CANAL DE DRENAJE MONOLÍTICO Y REJA EN CONCRETO POLIMÉRICO RD 150V, H280 F900 (1.00 X 0.21 X 0.28 M)(INCLUYE CONCRETO 21 MPA PARA CAMA Y ATRAQUE. INCLUYE SUMINISTRO, INSTALACIÓN Y PRUEBA DE ESTANQUEIDAD)</t>
  </si>
  <si>
    <t>CANAL DE DRENAJE MONOLÍTICO Y REJA EN CONCRETO POLIMÉRICO RD 150V, H380 F900 (1.00 X 0.21 X 0.38 M)(INCLUYE CONCRETO 21 MPA PARA CAMA Y ATRAQUE. INCLUYE SUMINISTRO, INSTALACIÓN Y PRUEBA DE ESTANQUEIDAD)</t>
  </si>
  <si>
    <t>PROTECCIÓN TEMPORAL PARA MONUMENTOS Y/O BIENES MUEBLES CON TELA KAMBEL GRAMAJE 90, COLOR BLANCO. INCLUYE CUERDA NYLON PARA AMARRE. INCLUYE SUMINISTRO Y COLOCACIÓN.</t>
  </si>
  <si>
    <t>PERFORACIÓN HORIZONTAL PARA DUCTO DE POLIETILENO D=4" (INCLUYE TUBERÍA).SUMINISTRO, INSTALACIÓN, TRANSPORTE Y DISPOSICIÓN FINAL DE SOBRANTES.</t>
  </si>
  <si>
    <t>SARDINEL ESPECIAL A116 PARA RAMPA VEHICULAR TIPO C (SUMINISTRO E INSTALACIÓN, INCLUYE 3CM DE MORTERO 1:5</t>
  </si>
  <si>
    <t>VÁLVULA DE PIE ANTIGOLPE DE ARIETE - BRONCE D= 3". SUMINISTRO E INSTALACIÓN</t>
  </si>
  <si>
    <t>TUBERÍA CPVC Ø 3/4". SUMINISTRO E INSTALACIÓN</t>
  </si>
  <si>
    <t>PUNTO HIDRÁULICO AGUA CALIENTE CPVC Ø 1/2" DUCHA. INCLUYE SUMINISTRO E INSTALACIÓN, INCLUYE ACCESORIOS, TUBERÍA, SOLDADURA Y CINTA TEFLÓN.</t>
  </si>
  <si>
    <t>PUNTO HIDRÁULICO AGUA CALIENTE CPVC Ø 3/4" CALENTADOR. INCLUYE SUMINISTRO E INSTALACIÓN, INCLUYE ACCESORIOS, TUBERÍA, SOLDADURA Y CINTA TEFLÓN.</t>
  </si>
  <si>
    <t>PUNTO HIDRÁULICO AGUA FRÍA PVCP Ø 1" ORINAL. INCLUYE SUMINISTRO E INSTALACIÓN, INCLUYE ACCESORIOS, TUBERÍA, SOLDADURA Y CINTA TEFLÓN.</t>
  </si>
  <si>
    <t>PUNTO HIDRÁULICO AGUA FRÍA PVCP Ø 1/2" LAVAPLATOS. INCLUYE SUMINISTRO E INSTALACIÓN, INCLUYE ACCESORIOS, TUBERÍA, SOLDADURA Y CINTA TEFLÓN.</t>
  </si>
  <si>
    <t>PUERTA PRACTICABLE DE MADERA 2 HOJAS CON HERRAJE ANTI-PÁNICO. (SUMINISTRO E INSTALACIÓN.</t>
  </si>
  <si>
    <t>UNIÓN UNIVERSAL PVC SOLDAR Ø 2". SUMINISTRO E INSTALACIÓN.</t>
  </si>
  <si>
    <t>TUBERÍA CPVC Ø 1/2". SUMINISTRO E INSTALACIÓN, SOLDADURA.</t>
  </si>
  <si>
    <t>UNIÓN CPVC TIPO U.S.Ø 1/2". SUMINISTRO E INSTALACIÓN.</t>
  </si>
  <si>
    <t>UNIÓN CPVC TIPO U.S. Ø 3/4". SUMINISTRO E INSTALACIÓN.</t>
  </si>
  <si>
    <t>CODO 90° CPVC TIPO E.L. Ø 1/2". SUMINISTRO E INSTALACIÓN.</t>
  </si>
  <si>
    <t>TEE CPVC TIPO E.L. Ø 1/2". SUMINISTRO E INSTALACIÓN.</t>
  </si>
  <si>
    <t>TEE CPVC TIPO E.L. Ø 3/4". SUMINISTRO E INSTALACIÓN.</t>
  </si>
  <si>
    <t>PUNTO HIDRÁULICO AGUA FRÍA PVCP Ø 1/2" LLAVE MANGUERA. INCLUYE SUMINISTRO E INSTALACIÓN, INCLUYE ACCESORIOS, TUBERÍA, SOLDADURA Y CINTA TEFLÓN.</t>
  </si>
  <si>
    <t>BUJE SOLDADO SANITARIA PVCS TIPO U.M. Ø4" X Ø2". INCLUYE SUMINISTRO E INSTALACIÓN.</t>
  </si>
  <si>
    <t>BUJE SOLDADO SANITARIA PVCS TIPO U.M. Ø6" X Ø4". INCLUYE SUMINISTRO E INSTALACIÓN.</t>
  </si>
  <si>
    <t>YEE SANITARIA REDUCIDA PVCS TIPO U.M. Ø6" X Ø4". INCLUYE SUMINISTRO E INSTALACIÓN.</t>
  </si>
  <si>
    <t>ALFOMBRA MODULAR STRIPES MODULAR. SUMINISTRO E INSTALACIÓN</t>
  </si>
  <si>
    <t>INTERRUPTOR TRIPLE CONMUTABLE PARA ENCENDIDO/APAGADO DE ILUMINACIÓN. INCLUYE ACCESORIOS DE INSTALACIÓN, FIJACIÓN, CAJA DE SALIDA Y ELEMENTOS DE CONEXIÓN. NO INCLUYE TUBERÍA NI CABLEADO.</t>
  </si>
  <si>
    <t>Nuevo Ciclopuentes</t>
  </si>
  <si>
    <t>TRATAMIENTO INTEGRAL DE ÁRBOLES DE 1M A 5M. (INCLUYE RIEGO, FERTILIZACIÓN EDÁFICA, MANO DE OBRA, PODA GENERAL Y RADICULAR).</t>
  </si>
  <si>
    <t>TRATAMIENTO INTEGRAL DE ÁRBOLES MAYORES A 5M. (INCLUYE RIEGO, FERTILIZACIÓN EDÁFICA, MANO DE OBRA, PODA GENERAL Y RADICULAR).</t>
  </si>
  <si>
    <t>Nuevo Aceras y CicloRutas</t>
  </si>
  <si>
    <t>PINTURA ACRÍLICA BASE AGUA PARA MARCAS VIALES SIN MICROESFERAS, ESPESOR SECO DE 9 MILS Y 60% DE SÓLIDOS POR VOLUMEN, INCLUYE PICTOGRAMAS (INCLUYE SUMINISTRO Y APLICACIÓN CON EQUIPO).</t>
  </si>
  <si>
    <t>UBICACIÓN DE EQUIPO DE CONTROL C900V. (INCLUYE RETIRO E INSTALACIÓN Y PUESTA EN MARCHA).</t>
  </si>
  <si>
    <t>1 DUCTO D= 4" PVC PESADO DB (NO INCLUYE EXCAVACIÓN NI RELLENOS). SUMINISTRO E INSTALACION.</t>
  </si>
  <si>
    <t>2 DUCTO D= 3" PVC PESADO DB (NO INCLUYE EXCAVACIÓN NI RELLENOS). SUMINISTRO E INSTALACION.</t>
  </si>
  <si>
    <t>4 DUCTO D= 3" PVC PESADO DB (NO INCLUYE EXCAVACIÓN NI RELLENOS). SUMINISTRO E INSTALACION.</t>
  </si>
  <si>
    <t>6 DUCTO D= 6" + 3 DUCTOS DE 3" PVC PESADO DB (NO INCLUYE EXCAVACIÓN NI RELLENOS). SUMINISTRO E INSTALACION.</t>
  </si>
  <si>
    <t>BORDILLO NO TRASPASABLE (SEPARADOR DE CARRIL NO REBASABLE) EN POLIETILENO DE ALTA DENSIDAD SIN PLOMO DE COLOR AMARILLO, SECCIONADO EN DOS UNIDADES, ALTURA MÍNIMA 15 CM, ANCHO 20 CM Y LARGO 100 CM, CON LENTE SUPERIOR OMNIDIRECCIONAL DE 360°, INCLUYE ANCLAJE EN CHAZO PLÁSTICO Y 4 TORNILLOS TIRAFONDO DE 1/2" X 4 1/2" (INCLUYE SUMINISTRO E INSTALACIÓN).</t>
  </si>
  <si>
    <t>RETIRO DE TACHAS REFLECTIVA O ESTOPEROLES CON SU RESPECTIVO ANCLAJE. INCLUYE REPARACIÓN DEL SITIO. (INCLUYE ENTREGA EN PATIO DE LA SDM)</t>
  </si>
  <si>
    <t>RETIRO DE TACHONES, HITOS O RESALTOS PORTÁTILES CON SU RESPECTIVO ANCLAJE. INCLUYE REPARACIÓN DEL SITIO. (INCLUYE ENTREGA EN PATIO DE LA SDM)</t>
  </si>
  <si>
    <t>DEMOLICIÓN MANUAL DE POZOS, CAJAS O CÁMARAS DE EMPRESAS DE SERVICIOS PÚBLICOS EN MAMPOSTERÍA. (INCLUYE MARTILLO NEUMÁTICO DE 60 LB Y COMPRESOR PARA DEMOLICIÓN DE BASE Y TAPA Y CARGUE). NO INCLUYE TRANSPORTE.</t>
  </si>
  <si>
    <t>SEÑAL VERTICAL PREVENTIVA DE (60CM X 60CM) EN REFLECTIVO DE ALTA INTENSIDAD TIPO IV O SUPERIOR Y LÁMINA GALVANIZADA CAL. 16. INCLUYE PEDESTAL EN ÁNGULO Y DADO DE CIMENTACIÓN. (INCLUYE SUMINISTRO, INSTALACIÓN, TRANSPORTE Y DISPOSICIÓN DE SOBRANTES).</t>
  </si>
  <si>
    <t>SEÑAL VERTICAL INFORMATIVA DE (60CM X 60CM) EN REFLECTIVO DE ALTA INTENSIDAD TIPO IV O SUPERIOR Y LÁMINA GALVANIZADA CAL. 16. INCLUYE PEDESTAL EN ÁNGULO Y DADO DE CIMENTACIÓN. (INCLUYE SUMINISTRO, INSTALACIÓN, TRANSPORTE Y DISPOSICIÓN DE SOBRANTES).</t>
  </si>
  <si>
    <t>SEÑAL VERTICAL INFORMATIVA DE (45CM X 45CM) EN REFLECTIVO DE ALTA INTENSIDAD TIPO I, O SUPERIOR Y LÁMINA GALVANIZADA CAL. 16. INCLUYE TUBO GALVANIZADO DE 2" DE DIÁMETRO INTERNO Y DADO DE CIMENTACIÓN. (INCLUYE SUMINISTRO, INSTALACIÓN, TRANSPORTE Y DISPOSICIÓN DE SOBRANTES).</t>
  </si>
  <si>
    <t>SEÑAL VERTICAL PREVENTIVA DE (60CM X 60CM) CON PLAQUETA (ALTO MÍNIMO DE 23 CM) EN REFLECTIVO DE ALTA INTENSIDAD TIPO VI, O SUPERIOR Y LÁMINA GALVANIZADA CAL. 16. INCLUYE PEDESTAL EN ÁNGULO Y DADO DE CIMENTACIÓN. (INCLUYE SUMINISTRO, INSTALACIÓN, TRANSPORTE Y DISPOSICIÓN DE SOBRANTES).</t>
  </si>
  <si>
    <t>Nuevo Centros Fundacionales</t>
  </si>
  <si>
    <t>PISO EN CONCRETO MR 43 (300 Kg/Cm2) GRAVA COMÚN ACELERADO A 7 DÍAS, ESTAMPADO PARA POMPEYANOS Y VIAS A DESNIVEL, COLOR OCRE  (INCLUYE SUMINISTRO Y COLOCACIÓN DE CONCRETO, JUEGO DE MOLDES,  DESMOLDANTE EN POLVO, CURADOR PARA CONCRETO, CORTE Y SELLADO DE JUNTAS.)</t>
  </si>
  <si>
    <t>PISO EN CONCRETO MR 43 (300 KG/CM2) GRAVA COMÚN ACELERADO A 7 DÍAS, LISO PARA POMPEYANOS Y VIAS A DESNIVEL, COLOR OCRE (INCLUYE SUMINISTRO Y COLOCACIÓN DE CONCRETO, DESMOLDANTE EN POLVO, CURADOR PARA CONCRETO, CORTE Y SELLADO DE JUNTAS.)</t>
  </si>
  <si>
    <t>DESMONTE Y RETIRO DE BANCA EN MADERA M50 (INCLUYE TRANSPORTE A SITIO AUTORIZADO)</t>
  </si>
  <si>
    <t>PISO EN CONCRETO MR 41 (280 KG/CM2) GRAVA COMÚN ACELERADO A 7 DÍAS, ESTAMPADO PARA POMPEYANOS Y VIAS A DESNIVEL, COLOR OCRE (INCLUYE SUMINISTRO Y COLOCACIÓN DE CONCRETO, JUEGO DE MOLDES, DESMOLDANTE EN POLVO, CURADOR PARA CONCRETO, CORTE Y SELLADO DE JUNTAS.)</t>
  </si>
  <si>
    <t>PISO EN CONCRETO MR 41 (280 Kg/Cm2) GRAVA COMÚN ACELERADO A 7 DÍAS, LISO PARA POMPEYANOS Y VIAS A DESNIVEL, COLOR OCRE (INCLUYE SUMINISTRO Y COLOCACIÓN DE CONCRETO, JUEGO DE MOLDES,  DESMOLDANTE EN POLVO, CURADOR PARA CONCRETO, CORTE Y SELLADO DE JUNTAS.)</t>
  </si>
  <si>
    <t>MANTENIMIENTO DE PISO EN PIEDRA.(INCLUYE RETIRO DE PIEZAS SUELTAS Y REINSTALACIÓN,INCLUYE MORTERO DE PEGA 1:3, ÁREA DE NIVELACIÓN E HIDROPROTECCIÓN Y LAVADO)</t>
  </si>
  <si>
    <t>ADOQUÍN EN CONCRETO GRIS-EN TRABA COMÚN A-25 10X20X6CM (SUMINISTRO, INSTALACIÓN, INCLUYE MORTERO DE NIVELACIÓN, Y ARENA DE SELLO)</t>
  </si>
  <si>
    <t>CAJA SUBTERRÁNEA EN VÍA PACIFICADA CST2. INCLUYE CONCRETO GRAVA COMÚN DE 4000 PSI, ADITIVO IMPERMEABILIZANTE, ACERO, MICROFIBRA DE POLIPROPILENO, PASOS DE ESCALERA DE GATO. SUMINISTRO E INSTALACIÓN. ÁREA TANQUE A1-7.30M A2-2.21M PERÍMETRO 18.25M, ALTURA- 2.55M.</t>
  </si>
  <si>
    <t>CAJA DE MANIOBRA EN VÍA PACIFICADA CMV. INCLUYE CONCRETO GRAVA COMÚN DE 4000 PSI, MORTERO IMPERMEABILIZADO, ACERO, PASOS DE ESCALERA DE GATO. SUMINISTRO E INSTALACIÓN. ÁREA TANQUE A1-5.50M PERÍMETRO 9.44M, ALTURA- 2.55M.</t>
  </si>
  <si>
    <t>CAJA CS 275-MODIFICADA. INCLUYE CONCRETO GRAVA COMÚN 4000 PSI, ACERO, LADRILLO TOLETE RECOCIDO 24X12X6, MORTERO IMPERMEABILIZANTE, MORTERO 3000 PSI, RECEBO COMÚN, MARCO Y TAPA CAJA SENCILLA CS 275. INCLUYE SUMINISTRO Y CONSTRUCCIÓN.</t>
  </si>
  <si>
    <t>SEÑAL VERTICAL GRUPO DE REGLAMENTARIAS TIPO CIRCULO (D= 45CM). SUMINISTRO E INSTALACIÓN.</t>
  </si>
  <si>
    <t>SEÑAL VERTICAL GRUPO DE PREVENTIVAS TIPO CUADRADO (45CM X 45CM). INCLUYE SUMINISTRO E INSTALACION.</t>
  </si>
  <si>
    <t>SEÑAL VERTICAL GRUPO DE REGLAMENTARIAS SR-01 TIPO OCTAGONO CON ALTURA DE 45CM. INCLUYE SUMINISTRO E INSTALACION.</t>
  </si>
  <si>
    <t>SEÑAL DOBLE DE 0.45X0.45M REFLECTIVO ALTA DENSIDAD TIPO IV EN LÁMINA GALVANIZADA, PEDESTAL EN ÁNGULO SP/SR/SI. SUMINISTRO E INSTALACIÓN.</t>
  </si>
  <si>
    <t>PINTURA EN PLÁSTICO EN FRÍO METILMETACRILATO PARA MARCAS VIALES, CON MICROESFERAS Y ESPESOR SECO SEGÚN NORMA NTC 4744. SUMINISTRO Y APLICACIÓN. (CEBRAS, FLECHAS, PICTOGRAMAS, LINEAS DE PARE, SENDEROS PEATONALES, ACHURADOS, ETC).</t>
  </si>
  <si>
    <t>LUMINARIA YOA MAXI 72 W( INCLUYE SUMINISTROS E INSTALACIÓN, FOTOCELDA, DUCTO, SOPORTE)</t>
  </si>
  <si>
    <t>POSTE EN FIBRA DE VIDRIO H=6M (INCLUYE SUMINISTRO E INSTALACIÓN, NO INCLUYE PEDESTAL)</t>
  </si>
  <si>
    <t>TRANSFORMADOR SEMISUMERGIBLE 112,5 KVA 11,4K/208-120V. (SUMINISTRO E INSTALACIÓN)</t>
  </si>
  <si>
    <t>REDUCCIÓN CONCÉNTRICA PVC DE 3" X 1 1/2"(SUMINISTRO E INSTALACIÓN)</t>
  </si>
  <si>
    <t>BUJE SOLDADO PRESIÓN PVC DE 3" X 1 1/2" (SUMINISTRO E INSTALACIÓN)</t>
  </si>
  <si>
    <t>REGISTRO BOLA 3" TIPO PESADO (INCLUYE SUMINISTRO E INSTALACIÓN, SOLDADURA Y CINTA TEFLON)</t>
  </si>
  <si>
    <t>BUJE SOLDADO PRESIÓN CPVC D=3/4" A 1/2" (INCLUYE SUMINISTRO E INSTALACIÓN).</t>
  </si>
  <si>
    <t>TEE EXTREMO LISO HD 2"X2" (SUMINISTRO E INSTALACIÓN)</t>
  </si>
  <si>
    <t>REGISTRO BOLA 4" TIPO PESADO (INCLUYE SUMINISTRO E INSTALACIÓN, SOLDADURA Y CINTA TEFLON)</t>
  </si>
  <si>
    <t>UNIÓN PVC TIPO U.M. D= 1" (SUMINISTRO E INSTALACIÓN)</t>
  </si>
  <si>
    <t>CODO 45° PVC SOLDAR DE 3/4". (SUMINISTRO E INSTALACIÓN, SOLDADURA)</t>
  </si>
  <si>
    <t>TUBERÍA PVC PRESIÓN E.L. D= 3/4` RDE 21 - 200 PSI (INCLUYE LIMPIEZA Y SOLDADURA ) SUMINISTRO E INSTALACIÓN</t>
  </si>
  <si>
    <t>UNIÓN PVC TIPO U.M. D= 1 1/2" (SUMINISTRO E INSTALACIÓN)</t>
  </si>
  <si>
    <t>UNIÓN PVC TIPO U.M. D= 3/4" (SUMINISTRO E INSTALACIÓN)</t>
  </si>
  <si>
    <t>BUJE SOLDADO PRESIÓN PVC E.L. DE 1 1/4" X 1/2"(SUMINISTRO E INSTALACIÓN)</t>
  </si>
  <si>
    <t>BUJE SOLDADO PRESIÓN PVC E.L. DE 2" X 1 1/4" (SUMINISTRO E INSTALACIÓN)</t>
  </si>
  <si>
    <t>BUJE SOLDADO PRESIÓN PVC E.L. DE 2" X 1"(SUMINISTRO E INSTALACIÓN)</t>
  </si>
  <si>
    <t>BUJE SOLDADO PRESIÓN PVC E.L. DE 2" X 3/4"(SUMINISTRO E INSTALACIÓN)</t>
  </si>
  <si>
    <t>POZO EYECTOR EN CONCRETO 4000 PSI (28 MPA) GRAVA COMÚN - AGUAS LLUVIAS D 1.2M (PREMEZCLADO. INCLUYE SUMINISTRO, FORMALETEO, COLOCACIÓN Y CURADO Y REFUERZO).</t>
  </si>
  <si>
    <t>MAMPOSTERÍA EN BLOQUE 4 E= 0.10M (INCLUYE SUMINISTRO, INSUMOS Y CONSTRUCCIÓN)</t>
  </si>
  <si>
    <t>REALCE DE SARDINEL A UNA ALTURA H= 0.20m, e= 0.20m. CONCRETO DE 3000 PSI. (FUNDIDO EN SITIO). Incluye suministro de concreto, formaleta metálica para sardinel, perforaciones con taladro rotopercutor hasta 3/4" y epóxico para anclaje de acero. (No incluye acero). OBRAS DE CONSERVACIÓN</t>
  </si>
  <si>
    <t>COPA REDUCIDA GALVANIZADA HD 2" x  3/4". (SUMINISTRO E INSTALACIÓN).</t>
  </si>
  <si>
    <t>UNIÓN BRIDA x ACOPLE UNIVERSAL 3"(SUMINISTRO E INSTALACIÓN).</t>
  </si>
  <si>
    <t>UNIÓN BRIDA x ACOPLE UNIVERSAL 4"(SUMINISTRO E INSTALACIÓN).</t>
  </si>
  <si>
    <t>PASAMUROS ACERO INOXIDABLE D= 1 1/2" x 50 cm PARA TUBO DE 1" (INCLUYE SUMINISTRO E INSTALACIÓN).</t>
  </si>
  <si>
    <t>PASAMUROS ACERO INOXIDABLE D= 4" x 50 cm PARA TUBO DE 3" (INCLUYE SUMINISTRO E INSTALACIÓN).</t>
  </si>
  <si>
    <t>MANÓMETRO DE PRESIÓN 0-200 PSI. (INCLUYE SUMINISTRO E INSTALACIÓN).</t>
  </si>
  <si>
    <t>TEE REDUCIDA PVC U.M. 4" x 3" (INCLUYE SUMINISTRO E INSTALACIÓN).</t>
  </si>
  <si>
    <t>PASAMUROS ACERO INOXIDABLE D= 2 1/2" x 50 cm PARA TUBO DE 2" (INCLUYE SUMINISTRO E INSTALACIÓN).</t>
  </si>
  <si>
    <t>BOMBA SUMERGIBLE AGUAS LLUVIAS 2" - 1.0 HP  110V 12 m ca 416 LPM (INCLUYE SUMINISTRO Y MONTAJE).</t>
  </si>
  <si>
    <t>PUNTO HIDRÁULICO AGUA FRÍA PVC 1/2" DUCHA. (INCLUYE SUMINISTRO E INSTALACIÓN, INCLUYE ACCESORIOS, TUBERÍA, SOLDADURA Y CINTA TEFLÓN).</t>
  </si>
  <si>
    <t>TRAMPA DE GRASAS EN CONCRETO IMPERMEABILIZADO 3000 PSI. (SUMINISTRO E INSTALACIÓN, INCLUYE REFUERZO, TAPA EN LÁMINA, ESCALERAS DE ACCESO).</t>
  </si>
  <si>
    <t>MAMPOSTERÍA EN BLOQUE  3 e= 0.07 m (Incluye suministro, insumos y construcción)</t>
  </si>
  <si>
    <t>DEMOLICIÓN PISOS DE CONCRETO - RAMPAS VEHICULARES Y PEATONALES EXISTENTES. (Espesor variable hasta 0.10 m. Incluye Cargue, transporte y disposición final de sobrantes escombrera autorizada).</t>
  </si>
  <si>
    <t>BANCA BOLARDO M41 EN CONCRETO (Incluye suministro e instalación. Incluye base de concreto de 3000 PSI, no incluye descargue).</t>
  </si>
  <si>
    <t>TRANSFORMADOR SEMISUMERGIBLE 300 KVA 11,4K/208-120V.  (Suministro e instalación)</t>
  </si>
  <si>
    <t>Nuevo DTE</t>
  </si>
  <si>
    <t>PINTURA SOBRE ESTRUCTURA METÁLICA GALVANIZADA. INCLUYE LIMPIEZA SSPC-SP7, BARRERA EPOXICA e=3mils, ACABADO URETANO e=3mils</t>
  </si>
  <si>
    <t>PARCHEO EN PAVIMENTO FLEXIBLE e=0.14m.  (Incluye demolición manual y cargue de pavimento flexible de e=0.14m, transporte y disposición final de escombros, imprimación, colocación y compactación MD19 e=7cm y MD25 e=7cm , riego CRR-1, imprima CLR-0)</t>
  </si>
  <si>
    <t>MEZCLA ASFÁLTICA EN CALIENTE TIPO DENSO MD19 (Suministro, Extendido y Nivelación Manual y Compactación Mecanica)  Incluye: VIBRO COMPACTADOR BENITIN DE 1 TONELADA - INCLUYE OPERARIO Y COMBUSTIBLE</t>
  </si>
  <si>
    <t>MEZCLA ASFÁLTICA EN CALIENTE TIPO DENSO MD25 (Suministro, Extendido y Nivelación Manual y Compactación mecanica con vibrocompactador Benitin de 1 tonelada incluye operario y combustible)</t>
  </si>
  <si>
    <t>BASE GRANULAR CLASE A (BGA_BG38) o (BGB_BG25) - HORARIO NOCTURNO. (Suministro, Extendido Manual, Humedecimiento y Compactación)</t>
  </si>
  <si>
    <t>BASE GRANULAR CLASE A (BGA_BG38) o (BGB_BG25) (Suministro, Extendido, Nivelación, Humedecimiento y Compactación con vibrocompactador)</t>
  </si>
  <si>
    <t>AGREGADOS RECICLADOS PARA SUBBASE GRANULAR (AR_SBG50) (Suministro, Extendido, Nivelación, Humedecimiento y Compactación con vibrocompactador)</t>
  </si>
  <si>
    <t>MEZCLA ASFÁLTICA EN CALIENTE DENSA MD19 con Cemento Asfáltico (Suministro, Extendido, Nivelación y Compactación mecánica con vibrocompactador y compactador de llantas)</t>
  </si>
  <si>
    <t>MEZCLA ASFÁLTICA EN CALIENTE DENSA MD19 con Cemento Asfáltico - HORARIO NOCTURNO. (Suministro, Extendido y Nivelación Manual y Compactación mecanica con vibrocompactador Benitin de 1 tonelada incluye operario y combustible)</t>
  </si>
  <si>
    <t>MEZCLA ASFÁLTICA EN CALIENTE DENSA MD25 CON CEMENTO ASFÁLTICO - HORARIO NOCTURNO. (Suministro, Extendido, Nivelación y Compactación mecanica con vibrocompactador y compactador de llantas)</t>
  </si>
  <si>
    <t>MEZCLA ASFÁLTICA EN CALIENTE DENSA MD25 CON CEMENTO ASFÁLTICO (Suministro, Extendido, Nivelación y Compactación mecanica con vibrocompactador y compactador de llantas)</t>
  </si>
  <si>
    <t>GEOTEXTIL TEJIDO PARA SEPARACIÓN SUBRASANTE/CAPAS GRANULARES (Incluye Suministro e Instalación)</t>
  </si>
  <si>
    <t>Nuevo - Aceras y CicloRutas</t>
  </si>
  <si>
    <t>RECONSTRUCCIÓN CÁMARA DE INSPECCIÓN T-18A ETB (Incluye muros, cubierta, aro-base y aro-tapa)</t>
  </si>
  <si>
    <t>NIVELACIÓN DE CÁMARA TIPO "F" TELECOMUNICACIONES UNE - EPM H= 0.20m (Dimensiones internas L=0.69 m, B=0,56m, A=0.81 m) (Incluye demolición de cinta y retiro de tapa, cargue, transporte y disposición de escombros, suministro e instalación de ladrillos, mortero.</t>
  </si>
  <si>
    <t>NIVELACIÓN DE CÁMARA TIPO "D" TELECOMUNICACIONES UNE - EPM H= 0.40m (Dimensiones internas L=1.90 m, B=1,06m, A=1.60 m) (Incluye demolición de cinta y retiro de tapa con martillo 60 Lb, cargue, transporte y disposición de escombros, suministro e instalación</t>
  </si>
  <si>
    <t>NIVELACIÓN DE CÁMARA TIPO "2F" TELECOMUNICACIONES UNE - EPM H= 0.23m (Dimensiones internas L=1.50 m, B=0,56m, A=0.90 m) (Incluye demolición de cinta y retiro de tapa, transporte y disposición de escombros, suministro e instalación de ladrillos, mortero, minicargador, acero de refuerzo.</t>
  </si>
  <si>
    <t>NIVELACIÓN DE CÁMARA TIPO "F2" TELECOMUNICACIONES UNE - EPM H= 0.14m (Dimensiones internas L=0.41 m, B=0,36m, A=0.56 m) (Incluye demolición de cinta y retiro de tapa, transporte y disposición de escombros, suministro e instalación de ladrillos, mortero, minicargador, acero de refuerzo.</t>
  </si>
  <si>
    <t>CANAL DE DRENAJE MONOLÍTICO Y REJA EN CONCRETO POLIMÉRICO RD 150V H480 F900 (1.00 X 0.21 X 0.48) m (Incluye concreto 21 MPa para cama y atraque. Incluye suministro, instalación y prueba de estanqueidad).</t>
  </si>
  <si>
    <t>EMPATE ORTOGONAL PVC - AC 4"X4" SEGÚN NORMA NS-023, INCLUYE SUMINISTRO E INSTALACIÓN DE TUBERÍA PVC D=4" U.M RDE 21=1 ML, TEE HD 4"X4" PARA AC=1 UN, UG HD D=4"=3 UN, ADAPTADOR U.S. D=4"=1 UN, UR HD D=4"=1 UN (Suministro e instalación).</t>
  </si>
  <si>
    <t>CANAL DE DRENAJE MONOLÍTICO Y REJA EN CONCRETO POLIMÉRICO PD 100V H230 D400 (1.00 X 0.15 X 0.23) m (Incluye concreto 21 MPa para cama y atraque. Incluye suministro, instalación y prueba de estanqueidad).</t>
  </si>
  <si>
    <t>CANAL DE DRENAJE MONOLÍTICO Y REJA EN CONCRETO POLIMÉRICO RD 200V H330 F900 (1.00 X 0.26 X 0.33) m, INCLUYE CONCRETO 21 Mpa PARA CAMA Y ATRAQUE (Incluye suministro, instalación y prueba de estanqueidad).</t>
  </si>
  <si>
    <t>EMPATE ORTOGONAL PVC - HG 4"X4" SEGÚN NORMA NS-023, INCLUYE SUMINISTRO E INSTALACIÓN DE TUBERÍA PVC D=4" U.M RDE 21=1 ML, TEE HD 4"X4" PARA AC=1 UN, UG HD D=4"=3 UN, ADAPTADOR U.S. D=4"=1 UN, UR HD D=4"=1 UN (Suministro e instalación).</t>
  </si>
  <si>
    <t>PERFORACIÓN HORIZONTAL PARA DUCTO DE POLIETILENO D=10", INCLUYE TUBERÍA (Incluye movilización y desmovilización de equipo, suministro e instalación de tubería, transporte y disposición final de sobrantes).</t>
  </si>
  <si>
    <t>EMPATE ORTOGONAL PVC - PVC 4"X3" SEGÚN NORMA NS-023, INCLUYE SUMINISTRO E INSTALACIÓN DE TUBERÍA PVC D=4" U.M RDE 21=1 ML, TEE HD EL 4"X3"=1 UN, UZ U.M PVC D=4"=1 UN, UZ U.M PVC D=3"=1 UN,  UR U.M PVC D=4"=1 UN, UR U.M PVC D=3"=1 UN (Suministro e instalación).</t>
  </si>
  <si>
    <t>EMPATE ORTOGONAL PVC - AC 6"X6" SEGÚN NORMA NS-023, INCLUYE SUMINISTRO E INSTALACIÓN DE TUBERÍA PVC D=6" U.M RDE 21=1 ML, TEE HD 6"X6" PARA AC=1 UN, UG HD D=6"=3 UN, UZ U.M PVC D=6"=1 UN, UR HD D=6"=1 UN (Suministro e instalación).</t>
  </si>
  <si>
    <t>CAJA PARA CONEXIÓN DE DRENAJE EN CONCRETO REFORZADO 28 MPa (Dimensiones internas: (0.9x0.9) m, H=1.94 m, e=0,2 m) (Incluye muros, concreto de limpieza e=0,05 m, placa de base y placa de cubierta e=0,16 m, dos arobases y arotapas HF según NP-024. Suministro y construcción.</t>
  </si>
  <si>
    <t>CAJA PARA CONEXIÓN DE DRENAJE EN CONCRETO REFORZADO 28 MPa (Dimensiones internas: (1.4x1.5) m, H=2.23 m, e=0,2 m) (Incluye muros, concreto de limpieza e=0,05 m, placa de base y placa de cubierta e=0,16 m, dos arobases y arotapas HF según NP-024. Suministro y construcción.</t>
  </si>
  <si>
    <t>TAPÓN HD EXTREMO JUNTA HIDRÁULICA D=3" (Suministro e instalación).</t>
  </si>
  <si>
    <t>TEE HD EXTREMO JUNTA HIDRÁULICA 10"x6" (Suministro e instalación).</t>
  </si>
  <si>
    <t>CODO HD 22.5° EXTREMO JUNTA HIDRÁULICA PARA PVC D= 2" (Suministro e instalación)</t>
  </si>
  <si>
    <t>ALQUILER DE ENTIBADO METÁLICO TIPO CAJÓN (E1A-E1B) O DESLIZANTE (E2) SEGÚN NORMA EAAB (Incluye colocación y transporte)</t>
  </si>
  <si>
    <t>M2/MES</t>
  </si>
  <si>
    <t>CAJA PARA CONEXIÓN DE DRENAJE EN CONCRETO REFORZADO 28 MPa (Dimensiones internas: (1.6x0.8) m, H=1.5 m, e=0,2 m) (Incluye muros, concreto de limpieza e=0,05 m, placa de base y placa de cubierta e=0,16 m, dos arobases y arotapas HF según NP-024. Suministro y construcción</t>
  </si>
  <si>
    <t>EMPATE ORTOGONAL PVC - PVC 8"X4" SEGÚN NORMA NS-023, INCLUYE SUMINISTRO E INSTALACIÓN DE TUBERÍA PVC D=8" U.M RDE 21=1 ML, TEE HD EL 8"X4"=1 UN, UZ U.M PVC D=8"=1 UN, UZ U.M PVC D=4"=1 UN,  UR U.M PVC D=8"=1 UN, UR U.M PVC D=4"=1 UN (Suministro e instalación).</t>
  </si>
  <si>
    <t>EMPATE DE TUBERÍA EN PVC A PVC 6"X4" LINEAL SEGÚN NORMA NS-023, INCLUYE  REDUCCIÓN U.M PVC 6"X4" (Suministro e instalación)</t>
  </si>
  <si>
    <t>EMPATE ORTOGONAL PVC - PVC 12"X4" SEGÚN NORMA NS-023, INCLUYE SUMINISTRO E INSTALACIÓN DE TUBERÍA PVC D=4" U.M RDE 21=1 ML, TEE HD EL 12"X4"=1 UN, UZ U.M PVC D=12"=1 UN, UZ U.M PVC D=4"=1 UN,  UR U.M PVC D=12"=1 UN, UR U.M PVC D=4"=1 UN (Suministro e instalación).</t>
  </si>
  <si>
    <t>PILOTE D=0.50 M DE CONCRETO TREMIE 4000 PSI (28 MPA) (Incl. Excavación, Cargue, movilización, montaje, descabece y desmontaje equipo).</t>
  </si>
  <si>
    <t>PILOTE D=0.40 M DE CONCRETO TREMIE 4000 PSI (28 MPA) (Incl. Excavación, Cargue, movilización, montaje, descabece y desmontaje equipo).</t>
  </si>
  <si>
    <t>HUMECTACIÓN CON AGUA PARA CONTROL DE EROSIONES (Incluye suministro y riego manual)</t>
  </si>
  <si>
    <t>LITRO</t>
  </si>
  <si>
    <t>PLANTACIÓN DE ÁRBOL CARISECO H= 1.5 m (Incluye aplicación y mezcla se sustrato, tutor, amarre y siembra. Incluye transporte y disposición final de sobrantes en sitio autorizado. Suministro y plantación)</t>
  </si>
  <si>
    <t>PLANTACIÓN DE ÁRBOL CEDRO H=1.5mt (Incluye siembra, caja, tierra abonada, tutor) SUMINISTRO Y SIEMBRA.</t>
  </si>
  <si>
    <t>PLANTACIÓN DE ÁRBOL SIETECUEROS H= 1.5 m (Incluye aplicación y mezcla se sustrato, tutor, amarre y siembra. Incluye transporte y disposición final de sobrantes en sitio autorizado. Suministro y plantación).</t>
  </si>
  <si>
    <t>PALMA ALEJANDRA H= 1.5 m (Incluye aplicación y mezcla se sustrato, tutor, amarre y siembra. Incluye transporte y disposición final de sobrantes en sitio autorizado. Suministro y plantación)</t>
  </si>
  <si>
    <t>GRAVILLA DE 3/4" - SUMINISTRO E INSTALACIÓN.</t>
  </si>
  <si>
    <t>PROCESO DE INSTALACION  DE MATERIAL GRANULAR (INCLUYE EXTENDIDO, NIVELACIÓN Y COMPACTACION)</t>
  </si>
  <si>
    <t>CONTROL DE POLVO CON CLORURO DE CALCIO</t>
  </si>
  <si>
    <t>MANTENIMIENTO RUTINARIO TRONCALES MALLA VIAL URBANA EN CONCRETO HIDRÁULICO</t>
  </si>
  <si>
    <t>MANTENIMIENTO PERIÓDICO TRONCALES MALLA VIAL URBANA EN CONCRETO ASFÁLTICO (INCLUYE 5% BACHEO, 95% FRESADO Y REPOSICIÓN CARPETA) HORARIO NOCTURNO</t>
  </si>
  <si>
    <t>MANTENIMIENTO PERIÓDICO TRONCALES MALLA VIAL URBANA EN CONCRETO HIDRÁULICO HORARIO NOCTURNO (incluye limpieza pozos, sellado de juntas y reposición de losas)</t>
  </si>
  <si>
    <t>REHABILITACIÓN - TRONCALES  MALLA VIAL URBANA - DE PAVIMENTO FLEXIBLE e=0.26 (NO INCLUYE SARDINEL)</t>
  </si>
  <si>
    <t>REHABILITACIÓN - TRONCALES MALLA VIAL URBANA - DE PAVIMENTO HIDRÁULICO MR 45 e=0.25 (NO INCLUYE SARDINEL)</t>
  </si>
  <si>
    <t>RECONSTRUCCIÓN - TRONCALES MALLA VIAL URBANA - DE PAVIMENTO FLEXIBLE e=0.26 (NO INCLUYE SARDINEL)</t>
  </si>
  <si>
    <t>RECONSTRUCCIÓN - TRONCALES MALLA VIAL URBANA - DE PAVIMENTO HIDRÁULICO MR 45 e=0.25 (NO INCLUYE SARDINEL)</t>
  </si>
  <si>
    <t>MANTENIMIENTO RUTINARIO MALLA VIAL ARTERIAL URBANA EN CONCRETO HIDRÁULICO</t>
  </si>
  <si>
    <t>MANTENIMIENTO PERIÓDICO MALLA VIAL ARTERIAL URBANA EN CONCRETO ASFÁLTICO (INCLUYE 5% BACHEO, 95% FRESADO Y REPOSICIÓN CARPETA) HORARIO NOCTURNO</t>
  </si>
  <si>
    <t>MANTENIMIENTO PERIÓDICO MALLA VIAL ARTERIAL URBANA EN CONCRETO HIDRÁULICO  HORARIO NOCTURNO (incluye limpieza pozos, sellado de juntas y reposición de losas)</t>
  </si>
  <si>
    <t>REHABILITACIÓN DE PAVIMENTO FLEXIBLE MALLA VIAL ARTERIAL URBANA e=0.26</t>
  </si>
  <si>
    <t>REHABILITACIÓN DE PAVIMENTO HIDRÁULICO MALLA VIAL ARTERIAL URBANA MR 45 e=0.25 (NO INCLUYE SARDINEL)</t>
  </si>
  <si>
    <t>RECONSTRUCCIÓN  DE PAVIMENTO FLEXIBLE MALLA VIAL ARTERIAL URBANA e=0.26</t>
  </si>
  <si>
    <t>RECONSTRUCCIÓN DE PAVIMENTO HIDRÁULICO MR 45 e= 0.30 MALLA VIAL ARTERIAL URBANA (NO INCLUYE SARDINEL)</t>
  </si>
  <si>
    <t>MANTENIMIENTO RUTINARIO MALLA VIAL INTERMEDIA URBANA EN CONCRETO HIDRÁULICO</t>
  </si>
  <si>
    <t>MANTENIMIENTO PERIÓDICO MALLA VIAL INTERMEDIA URBANA EN CONCRETO ASFÁLTICO HORARIO NOCTURNO (INCLUYE 5% BACHEO Y 95% FRESADO + REPOSICIÓN DE CARPETA)</t>
  </si>
  <si>
    <t>MANTENIMIENTO PERIÓDICO MALLA VIAL INTERMEDIA URBANA EN CONCRETO HIDRÁULICO HORARIO NOCTURNO (incluye limpieza pozos, sellado de juntas y reposición de losas)</t>
  </si>
  <si>
    <t>REHABILITACIÓN MALLA VIAL INTERMEDIA URBANA DE PAVIMENTO FLEXIBLE e=0.17 (NO INCLUYE SARDINEL)</t>
  </si>
  <si>
    <t>REHABILITACIÓN MALLA VIAL INTERMEDIA URBANA DE PAVIMENTO HIDRÁULICO MR 45 e=0.20 (NO INCLUYE SARDINEL)</t>
  </si>
  <si>
    <t>RECONSTRUCCIÓN MALLA VIAL INTERMEDIA URBANA DE PAVIMENTO FLEXIBLE e=0.17 (NO INCLUYE SARDINEL)</t>
  </si>
  <si>
    <t>RECONSTRUCCIÓN MALLA VIAL INTERMEDIA URBANA DE PAVIMENTO HIDRÁULICO MR 45 e=0.20 (NO INCLUYE SARDINEL)</t>
  </si>
  <si>
    <t>MANTENIMIENTO RUTINARIO MALLA VIAL LOCAL URBANA EN CONCRETO HIDRÁULICO</t>
  </si>
  <si>
    <t>MANTENIMIENTO PERIÓDICO MALLA VIAL LOCAL URBANA EN CONCRETO ASFÁLTICO HORARIO NOCTURNO (INCLUYE 5% BACHEO Y 95% FRESADO + REPOSICIÓN DE CARPETA)</t>
  </si>
  <si>
    <t>MANTENIMIENTO PERIÓDICO MALLA VIAL LOCAL URBANA EN CONCRETO HIDRÁULICO HORARIO NOCTURNO (incluye limpieza pozos, sellado de juntas y reposición de losas)</t>
  </si>
  <si>
    <t>REHABILITACIÓN MALLA VIAL LOCAL URBANA DE PAVIMENTO FLEXIBLE e=0.17 (NO INCLUYE SARDINEL)</t>
  </si>
  <si>
    <t>REHABILITACIÓN MALLA VIAL LOCAL URBANA DE PAVIMENTO HIDRÁULICO MR 45 e=0.20 (NO INCLUYE SARDINEL)</t>
  </si>
  <si>
    <t>RECONSTRUCCIÓN MALLA VIAL LOCAL URBANA DE PAVIMENTO FLEXIBLE e=0.17 (NO INCLUYE SARDINEL)</t>
  </si>
  <si>
    <t>RECONSTRUCCIÓN MALLA VIAL LOCAL URBANA DE PAVIMENTO HIDRÁULICO MR 45 e=0.20 (NO INCLUYE SARDINEL)</t>
  </si>
  <si>
    <t>MANTENIMIENTO RUTINARIO MALLA VIAL RURAL - AFIRMADO NO PRINCIPAL - EN CONCRETO ASFÁLTICO</t>
  </si>
  <si>
    <t>MANTENIMIENTO PERIÓDICO MALLA VIAL RURAL - AFIRMADO NO PRINCIPAL - EN CONCRETO ASFÁLTICO HORARIO NOCTURNO (INCLUYE 5% BACHEO Y 95% FRESADO + REPOSICIÓN DE CARPETA)</t>
  </si>
  <si>
    <t>REHABILITACIÓN MALLA VIAL RURAL- AFIRMADO NO PRINCIPAL - DE PAVIMENTO FLEXIBLE e=0.17 (NO INCLUYE SARDINEL)</t>
  </si>
  <si>
    <t>MANTENIMIENTO RUTINARIO MALLA VIAL RURAL - AFIRMADO PRINCIPAL - EN CONCRETO ASFÁLTICO</t>
  </si>
  <si>
    <t>MANTENIMIENTO PERIÓDICO MALLA VIAL RURAL - AFIRMADO PRINCIPAL - EN CONCRETO ASFÁLTICO HORARIO NOCTURNO (INCLUYE 5% BACHEO Y 95% FRESADO + REPOSICIÓN DE CARPETA)</t>
  </si>
  <si>
    <t>REHABILITACIÓN MALLA VIAL RURAL - AFIRMADO PRINCIPAL - DE PAVIMENTO FLEXIBLE e=0.17 (NO INCLUYE SARDINEL)</t>
  </si>
  <si>
    <t>MANTENIMIENTO RUTINARIO MALLA VIAL RURAL NO PRINCIPAL EN CONCRETO HIDRÁULICO</t>
  </si>
  <si>
    <t>MANTENIMIENTO PERIÓDICO MALLA VIAL RURAL NO PRINCIPAL EN CONCRETO ASFÁLTICO HORARIO NOCTURNO (INCLUYE 5% BACHEO Y 95% FRESADO + REPOSICIÓN DE CARPETA)</t>
  </si>
  <si>
    <t>MANTENIMIENTO PERIÓDICO MALLA VIAL RURAL NO PRINCIPAL EN CONCRETO HIDRÁULICO HORARIO NOCTURNO (incluye limpieza pozos, sellado de juntas y reposición de losas)</t>
  </si>
  <si>
    <t>REHABILITACIÓN MALLA VIAL RURAL NO PRINCIPAL DE PAVIMENTO FLEXIBLE e=0.17 (NO INCLUYE SARDINEL)</t>
  </si>
  <si>
    <t>REHABILITACIÓN MALLA VIAL RURAL NO PRINCIPAL DE PAVIMENTO HIDRÁULICO MR 45 e=0.20 (NO INCLUYE SARDINEL)</t>
  </si>
  <si>
    <t>RECONSTRUCCIÓN MALLA VIAL RURAL NO PRINCIPAL DE PAVIMENTO FLEXIBLE e=0.17 (NO INCLUYE SARDINEL)</t>
  </si>
  <si>
    <t>RECONSTRUCCIÓN MALLA VIAL RURAL NO PRINCIPAL DE PAVIMENTO HIDRÁULICO MR 45 e=0.20 (NO INCLUYE SARDINEL)</t>
  </si>
  <si>
    <t>MANTENIMIENTO RUTINARIO MALLA VIAL RURAL PRINCIPAL EN CONCRETO HIDRÁULICO</t>
  </si>
  <si>
    <t>MANTENIMIENTO PERIÓDICO MALLA VIAL RURAL PRINCIPAL EN CONCRETO ASFÁLTICO HORARIO NOCTURNO (INCLUYE 5% BACHEO Y 95% FRESADO + REPOSICIÓN DE CARPETA)</t>
  </si>
  <si>
    <t>MANTENIMIENTO PERIÓDICO MALLA VIAL RURAL PRINCIPAL EN CONCRETO HIDRÁULICO HORARIO NOCTURNO (incluye limpieza pozos, sellado de juntas y reposición de losas)</t>
  </si>
  <si>
    <t>REHABILITACIÓN MALLA VIAL RURAL PRINCIPAL DE PAVIMENTO FLEXIBLE e=0.17 (NO INCLUYE SARDINEL)</t>
  </si>
  <si>
    <t>REHABILITACIÓN MALLA VIAL RURAL PRINCIPAL DE PAVIMENTO HIDRÁULICO MR 45 e=0.20 (NO INCLUYE SARDINEL)</t>
  </si>
  <si>
    <t>RECONSTRUCCIÓN MALLA VIAL RURAL PRINCIPAL DE PAVIMENTO FLEXIBLE e=0.17 (NO INCLUYE SARDINEL)</t>
  </si>
  <si>
    <t>RECONSTRUCCIÓN MALLA VIAL RURAL PRINCIPAL DE PAVIMENTO HIDRÁULICO MR 45 e=0.20 (NO INCLUYE SARDINEL)</t>
  </si>
  <si>
    <t>5 DUCTOS D=6" +3 DUCTOS D=3" PVC-TDP (Incluye Suministro e Instalación. No Incluye Rellenos).</t>
  </si>
  <si>
    <t>2 DUCTOS D=6" +3 DUCTOS D=2" PVC-TDP (Incluye Suministro e Instalación. No Incluye Rellenos).</t>
  </si>
  <si>
    <t>2 DUCTOS D=6" +3 DUCTOS D=3" PVC-TDP (Incluye Suministro e Instalación. No Incluye Rellenos).</t>
  </si>
  <si>
    <t>CAMARA TIPO "T" TELECOMUNICACIONES UNE - EPM (Dimensiones internas L=0.69 m, B=0,56m, A=0.81 m) (Incluye base, muros en ladrillo, cubierta, aro-base y aro-tapa. Suministro y construcción).</t>
  </si>
  <si>
    <t>1 DUCTOS D=6" PVC-TDP (Incluye Suministro e Instalación. No Incluye Rellenos).</t>
  </si>
  <si>
    <t>CAMARA TIPO "2T" TELECOMUNICACIONES UNE - EPM  (Dimensiones internas L=1.50 m, B=0,56m, A=0.90 m) (Incluye base, muros en ladrillo, cubierta, aro-base y aro-tapa. Suministro y construcción).</t>
  </si>
  <si>
    <t>REDUCCION CONCENTRICA HD 12"x10" (Suministro e Instalación).</t>
  </si>
  <si>
    <t>EMPATE ORTOGONAL PVC - HG 6"X6" SEGÚN NORMA NS-023, INCLUYE SUMINISTRO E INSTALACIÓN DE TUBERÍA PVC D=6" U.M RDE 21=1 ML, TEE HD 6"X6" PARA PVC=1 UN, UR HD D=6"=1 UN, UZ U.M PVC D=6"=1 UN, UD HD D=6"=1 UN (Suministro e instalación).</t>
  </si>
  <si>
    <t>EMPATE DE TUBERÍA EN PVC A HG 6" LINEAL TIPO B SEGÚN NORMA NS-023, INCLUYE TUBERÍA PVC D=6" U.M RDE 21=1 ML, UR HD D=6"=1 UN, UZ PVC D=6"=1 UN (Suministro e instalación).</t>
  </si>
  <si>
    <t>PERFORACIÓN HORIZONTAL PARA DUCTO DE POLIETILENO D=8", INCLUYE TUBERÍA (Incluye movilización y desmovilización de equipo, suministro e instalación de tubería, transporte y disposición final de sobrantes).</t>
  </si>
  <si>
    <t>UNION DE REPARACION HD EL D=4" (Suministro e Instalación).</t>
  </si>
  <si>
    <t>LOSETA PODOTACTIL ALERTA/GUÍA EN POLIURETANO DE ALTA DENSIDAD, ANCHO=0.4 m EN COLOR AMARILLO SEGÚN NTC 5610 (Incluye limpieza y alistamiento de superficie, suministro e instalación).</t>
  </si>
  <si>
    <t>CUCHARO H= 1.5 m (Incluye aplicación y mezcla se sustrato, tutor, amarre y siembra. Incluye transporte y disposición final de sobrantes en sitio autorizado. Suministro y plantación).</t>
  </si>
  <si>
    <t>PROTECCIÓN TEMPORAL PARA CERRAMIENTOS Y/O FACHADAS DE BIENES INMUEBLES DE INTERÉS CULTURAL, INCLUYE VARA MADERA ROLLIZA H=1.22 m, LISTÓN DE MADERA, TELA COLOR BLANCO, ESPUMA DE POLIETILENO e=5 mm (Incluye suministro y colocación).</t>
  </si>
  <si>
    <t>CAJA PARA CONEXIÓN DE DRENAJE EN MAMPOSTERÍA (Dimensiones internas: (0.6x0.6) m, H=0.77 m) (Incluye muros, impermeabilización interna y externa, relleno en recebo e=0.10 m, placa de base e=0.20 m, cañuela, placa de cubierta e=0,20 m y tapa en concreto tipo vehicular. Suministro y construcción).</t>
  </si>
  <si>
    <t>HELECHO MACHO, DENSIDAD=6 u/m2 (No incluye tierra negra adicional. No incluye remoción y transporte de sobrantes. Suministro y plantación).</t>
  </si>
  <si>
    <t>PERFORACIÓN HORIZONTAL PARA DUCTO DE POLIETILENO D=6", INCLUYE TUBERÍA (Incluye suministro, instalación, transporte y disposición final de sobrantes)</t>
  </si>
  <si>
    <t>PERFORACIÓN HORIZONTAL PARA DUCTO DE POLIETILENO D=12", INCLUYE TUBERÍA (Incluye suministro, instalación, transporte y disposición final de sobrantes)</t>
  </si>
  <si>
    <t>SEMÁFORO (4x200) S2, LENTES DE POLICARBONATO DE 8" PARA BICICLETAS LUCES, SISTEMA DE ILUMINACIÓN A LEDS, FLECHA DE GIRO, COMPATIBILIDAD C800/900, FIJACIÓN A MÉNSULA. INCLUYE ELEMENTOS DE FIJACIÓN</t>
  </si>
  <si>
    <t>NIVELACIÓN DE CÁMARA TIPO "T" TELECOMUNICACIONES UNE - EPM H= 0.20m (Dimensiones internas L=0.69 m, B=0,56m, A=0.81 m) (Incluye demolición de cinta y retiro de tapa, cargue, transporte y disposición de escombros, suministro e instalación de ladrillos, mortero, marco y tapa)</t>
  </si>
  <si>
    <t>NIVELACIÓN DE CÁMARA TIPO "2T" TELECOMUNICACIONES UNE - EPM H= 0.23m (Dimensiones internas L=1.50 m, B=0,56m, A=0.90 m) (Incluye demolición de cinta y retiro de tapa, cargue, transporte y disposición de escombros, suministro e instalación de ladrillos, mortero, marco y tapa)</t>
  </si>
  <si>
    <t>3 DUCTOS D=6" + 2 DUCTOS D=3" PVC TDP (Incluye suministro e instalación. No Incluye rellenos)</t>
  </si>
  <si>
    <t>4 DUCTOS D=6" + 2 DUCTOS D=3" PVC TDP (Incluye suministro e instalación. No Incluye rellenos)</t>
  </si>
  <si>
    <t>9 DUCTOS D=6" + 3 DUCTOS D=3" PVC TDP (Incluye suministro e instalación. No Incluye rellenos)</t>
  </si>
  <si>
    <t>4 DUCTOS D=6" + 3 DUCTOS D=3" PVC TDP (Incluye suministro e instalación. No Incluye rellenos)</t>
  </si>
  <si>
    <t>ADAPTADOR TERMINAL CAMPANA PVC D=2" (Suministro e Instalación)</t>
  </si>
  <si>
    <t>TRASLADO DE ARMARIOS (Incluye retiro, traslado e instalación de armario. Demolición manual, excavación y colocación de concreto para dados, transporte y disposición de sobrantes)</t>
  </si>
  <si>
    <t>2 DUCTOS D=6" + 2 DUCTOS D=3" PVC TDP (Incluye suministro e instalación. No Incluye rellenos)</t>
  </si>
  <si>
    <t>5 DUCTOS D=6" + 2 DUCTOS D=3" PVC TDP (Incluye suministro e instalación. No Incluye rellenos)</t>
  </si>
  <si>
    <t>1 DUCTOS D=6" + 2 DUCTOS D=3" PVC TDP (Incluye suministro e instalación. No Incluye rellenos)</t>
  </si>
  <si>
    <t>3 DUCTOS D=6" + 3 DUCTOS D=3" PVC TDP (Incluye suministro e instalación. No Incluye rellenos)</t>
  </si>
  <si>
    <t>CAJA DE INSPECCIÓN EN CONCRETO REFORZADO 28 MPa (Dimensiones internas: (1.0x1.0) m, H=2.36 m, e=0,2 m) (Incluye muros, concreto de limpieza e=0,05 m, placa de base e=0,20 m y placa de cubierta e=0,16 m, arobase y arotapa HF según NP-024 y pasos plásticos c/0.40. Suministro y construcción).</t>
  </si>
  <si>
    <t>EMPATE ORTOGONAL PVC - PEAD 6"X6" SEGÚN NORMA NS-023, INCLUYE TEE PE ELECTROFUSIÓN  6"X6"=1 UN, TUBERÍiA POLIETILENO D=6"=2 ML, PORTAFLANCHE PE D=6"=2 UN, BRIDA LOCA PE D=6"=2 UN, BRIDA UNIVERSAL POR ACOPLE UNIVERSAL HD D=6"=2 UN (Suministro e instalación)</t>
  </si>
  <si>
    <t>CAMARA TIPO "D" TELECOMUNICACIONES UNE - EPM (Dimensiones internas L=1.90 m, B=1,06m, A=1.60 m) (Incluye base, muros en bloque, cubierta, aro-base y aro-tapa. Suministro y construcción)</t>
  </si>
  <si>
    <t>CÁMARA TIPO "2F" TELECOMUNICACIONES UNE - EPM (Dimensiones internas L=1.50 m, B=0,56m, A=0.90 m) (Incluye base, muros en ladrillo, cubierta, aro-base y aro-tapa. Suministro y construcción)</t>
  </si>
  <si>
    <t>CÁMARA TIPO "F" TELECOMUNICACIONES UNE - EPM (Dimensiones internas L=0.69 m, B=0,56m, A=0.81 m) (Incluye base, muros en ladrillo, cubierta, aro-base y aro-tapa. Suministro y construcción)</t>
  </si>
  <si>
    <t>TEE PE TERMOFUSIÓN  6"X6" (Incluye suministro e instalación)</t>
  </si>
  <si>
    <t>REDUCCIÓN CONCÉNTRICA PE TERMOFUSIÓN 6"X4" (Incluye suministro e instalación)</t>
  </si>
  <si>
    <t>TAPÓN HD EXTREMO JUNTA HIDRÁULICA D=12" (Suministro e instalación)</t>
  </si>
  <si>
    <t>BASE GRANULAR CLASE B (BGB_BG38) o (BGB_BG25) (Suministro, Extendido, Nivelación, Humedecimiento y Compactación con vibrocompactador)</t>
  </si>
  <si>
    <t>BASE GRANULAR CLASE B (BGB_BG38) o (BGB_BG25) - HORARIO NOCTURNO. (Suministro, Extendido Manual, Humedecimiento y Compactación)</t>
  </si>
  <si>
    <t>BARRERA DE SEGURIDAD EN CONCRETO A-165 ( 53x60x150cm). (Suministro, transporte e Instalación).</t>
  </si>
  <si>
    <t>INSTALACIÓN BARRERA DE SEGURIDAD EN CONCRETO (A-165 - 53*60*150). (Instalación).</t>
  </si>
  <si>
    <t>INSTALACIÓN HITO DE 75cm DE ALTURA Y 8 cm DE DIAMETRO CON REFLECTIVOS DE COLOR AMARILLO. (Instalación).</t>
  </si>
  <si>
    <t>INSTALACIÓN SEGREGADOR BICICLETA (TACHÓN PLÁSTICO O CAUCHO ALTA RESISTENCIA COMO POLIPROPILENO DE ALTO IMPACTO, CON INSTALACIÓN ESTRUCTURA DE REFUERZO, ELEMENTOS REFLECTIVOS DE ALTA EFICIENCIA. TIPO TRANSMILENIO 40.5cmx15cmx8.5cm).(Instalación).</t>
  </si>
  <si>
    <t>Nuevo - Emergencia Sanitaria</t>
  </si>
  <si>
    <t>ALQUILER DE DISPENSADOR PLÁSTICO DE TOALLAS TIPO Z_(Según Apéndice Bioseguridad Covid 19)</t>
  </si>
  <si>
    <t>ALQUILER DE MESA PLÁSTICA DE 0.72m x 0.72m x 0.72m_(Según Apéndice Bioseguridad Covid 19)</t>
  </si>
  <si>
    <t>ALQUILER DE TERMÓMETRO INFRARROJO PARA USO EN HUMANOS, LIBRE DE CONTACTO, IMPERMEABLE_(Según Apéndice Bioseguridad Covid 19)</t>
  </si>
  <si>
    <t>ALQUILER LAVAMANOS PORTÁTIL EN ACERO INOXIDABLE CON DOS TANQUES PARA AGUA LIMPIA Y RESIDUAL DE 20 LT C/U_ (Según Apéndice Bioseguridad Covid 19)</t>
  </si>
  <si>
    <t>ALQUILER CAMILLA EN FIBRA CON ARNÉS - INMOVILIZADOR Y SEÑAL. _(Según Apéndice Bioseguridad Covid 19)</t>
  </si>
  <si>
    <t>ALQUILER DE DISPENSADOR DE JABÓN, METÁLICO DE 1LT. _(Según Apéndice Bioseguridad Covid 19)</t>
  </si>
  <si>
    <t>PAQUETE DE ELEMENTOS PARA LIMPIEZA Y DESINFECCIÓN PARA 10 TRABAJADORES DE OBRA - HERRAMIENTAS-MAQUINARIA Y EQUIPO MENOR (INCLUYE ALCOHOL ANTISÉPTICO-70%, TOALLAS DE PAPEL PARA MANOS, JABÓN LIQUIDO PARA MANOS, GEL ANTIBACTERIAL, ALQUILER DE DISPENSADOR DE TOALLAS, ALQUILER DISPENSADOR METÁLICO DE JABÓN, ALQUILER LAVAMANOS PORTÁTIL ACERO INOX. INCLUYE AGUA)</t>
  </si>
  <si>
    <t>PAQUETE DE ELEMENTOS PARA LIMPIEZA Y DESINFECCIÓN PARA 10 TRABAJADORES DE CONSULTORÍA / INTERVENTORÍA (INCLUYE ALCOHOL ANTISÉPTICO-70%, TOALLAS DE PAPEL PARA MANOS, JABÓN LIQUIDO PARA MANOS, GEL ANTIBACTERIAL, ALQUILER DE DISPENSADOR DE TOALLAS, ALQUILER DISPENSADOR METÁLICO DE JABÓN)</t>
  </si>
  <si>
    <t>ALQUILER DE FUMIGADORA DE ESPALDA. ASPERSOR BOMBA MANUAL 20 LITROS. DESINFECCIÓN_ (Según Apéndice Bioseguridad Covid 19) INCLUYE MEZCLA AGUA-HIPOCLORITO 20 mml/LITRO</t>
  </si>
  <si>
    <t>CENEFA LINEAL EN LOSETA LISA BICAPA TIPO A51 (40 X 20 X 6) cm PARA FRANJA DE SEGURIDAD (Suministro, colocación y compactación con equipo manual. Incluye base en arena de nivelación e=4 cm y arena de sello)</t>
  </si>
  <si>
    <t>LOSETA LISA BICAPA TPO A40 (60 X 20 X 6) cm TEXTURA DE ANDÉN COLOR GRIS CLARO (Suministro, colocación y compactación con equipo manual. Incluye base en arena de nivelación e=4 cm y arena de sello)</t>
  </si>
  <si>
    <t>ANGEO PLÁSTICO (Suministro e instalación)</t>
  </si>
  <si>
    <t>ENROCADO EN PIEDRA PARTIDA CON DIÁMETROS DE 25 A 75 MM (Suministro y colocación)</t>
  </si>
  <si>
    <t>TEE PE100 PN16 TERMOFUSIÓN 12"X6" (Incluye suministro e instalación)</t>
  </si>
  <si>
    <t>TRAGANTE CÚPULA CONCÉNTRICA DE 8"x 6" EN ALUMINIO (Incluye suministro e instalación)</t>
  </si>
  <si>
    <t>LOSETA LISA BICAPA TPO A40 (60 X 20 X 6) cm TEXTURA DE ANDÉN COLOR GRIS OSCURO (Suministro, colocación y compactación con equipo manual. Incluye base en arena de nivelación e=4 cm y arena de sello)</t>
  </si>
  <si>
    <t>EMPATE ORTOGONAL PVC - PVC 3"X3" SEGÚN NORMA NS-023, INCLUYE SUMINISTRO E INSTALACIÓN DE TUBERÍA PVC D=3" U.M RDE 21=1 ML, TEE HD EL 3"X3"=1 UN, UZ U.M PVC D=3"=2 UN, UR U.M PVC D=3"=1 UN (Suministro e instalación)</t>
  </si>
  <si>
    <t>EMPATE DE TUBERÍA EN PVC A HG 8" LINEAL TIPO B SEGÚN NORMA NS-023, INCLUYE TUBERÍA PVC D=8" U.M RDE 21=1 ML, UR HD D=8"=1 UN, UZ PVC D=8"=1 UN (Suministro e instalación)</t>
  </si>
  <si>
    <t>EMPATE ORTOGONAL PVC - HG 8"X8" SEGÚN NORMA NS-023, INCLUYE SUMINISTRO E INSTALACIÓN DE TUBERÍA PVC D=8" U.M RDE 21=1 ML, TEE HD 8"X8" PARA PVC=1 UN, UR U.M PVC D=8"=1 UN, UZ U.M PVC D=8"=1 UN, UD HD D=8"=2 UN (Suministro e instalación)</t>
  </si>
  <si>
    <t>EMPATE ORTOGONAL PVC - AC 8"X8" SEGÚN NORMA NS-023, INCLUYE SUMINISTRO E INSTALACIÓN DE TUBERÍA PVC D=8" U.M RDE 21=1 ML, TEE HD 8"X8" PARA PVC=1 UN, UR U.M PVC D=8"=1 UN, UZ U.M PVC D=8"=1 UN, UD HD D=8"=2 UN (Suministro e instalación)</t>
  </si>
  <si>
    <t>ABONO ORGÁNICO COMPOST (Incluye suministro, transporte y extendido manual)</t>
  </si>
  <si>
    <t>PIEDRA PÓMEZ (Incluye suministro, transporte y extendido manual)</t>
  </si>
  <si>
    <t>REJA TIPO PASARELA FUNDICIÓN CLASE DE CARGA C250, Ancho=323 mm (Incluye suministro e instalación)</t>
  </si>
  <si>
    <t>TUBERÍA PVC SANITARIA D=10" TIPO U.S. (Incluye suministro e instalación)</t>
  </si>
  <si>
    <t>TEE PVC SANITARIA D=6" (Incluye suministro e instalación)</t>
  </si>
  <si>
    <t>CODO 22.5° CXC PVC SANITARIA D=6" (Incluye suministro e instalación).</t>
  </si>
  <si>
    <t>VÁLVULA CHEQUE O ANTIRETORNO DE 2" CLASE 300 (Incluye suministro e instalación).</t>
  </si>
  <si>
    <t>Nuevo - Patio La Reforma</t>
  </si>
  <si>
    <t>SEÑAL ELEVADA BS, TABLERO 4,556m x 1,654m REFLECTIVO DIAMANTE, SOPORTE EN TUBO GALVANIZADO DE 12" x 7m CERCHA EN TUBO 4" DE 3mm Y 2" DE 2mm.  INCL. SUMINISTRO E INSTALACIÓN. CONSTRUCCIÓN DEL PATIO LA REFORMA Y OBRAS COMPLEMENTARIAS EN LA CIUDAD DE BOGOTÁ D.C.</t>
  </si>
  <si>
    <t>REGISTRO DE CORTE 1". Suministro en instalación. CONSTRUCCIÓN DEL PATIO LA REFORMA Y OBRAS COMPLEMENTARIAS EN LA CIUDAD DE BOGOTÁ D.C.</t>
  </si>
  <si>
    <t>REDUCCIÓN PVC SOLDAR DE 1 1/2" x 3/4"(Suministro e Instalación). CONSTRUCCIÓN DEL PATIO LA REFORMA Y OBRAS COMPLEMENTARIAS EN LA CIUDAD DE BOGOTÁ D.C.</t>
  </si>
  <si>
    <t>REDUCCIÓN PVC SOLDAR DE 2" x 1/2"(Suministro e Instalación). CONSTRUCCIÓN DEL PATIO LA REFORMA Y OBRAS COMPLEMENTARIAS EN LA CIUDAD DE BOGOTÁ D.C.</t>
  </si>
  <si>
    <t>RACK (Gabinete) CERRADO DE COMUNICACIONES DE PISO 20 RU. EN LÁMINA COLD ROLLED 20" (Dimensiones: Altura 1.30 cm, Ancho 72 cm, Profundidad 60 cm). CONSTRUCCIÓN DEL PATIO LA REFORMA Y OBRAS COMPLEMENTARIAS EN LA CIUDAD DE BOGOTÁ D.C.</t>
  </si>
  <si>
    <t>TEE PVC U.M. Ø 3" SCH 80 (Suministro e instalación). CONSTRUCCIÓN DEL PATIO LA REFORMA Y OBRAS COMPLEMENTARIAS EN LA CIUDAD DE BOGOTÁ D.C.</t>
  </si>
  <si>
    <t>HIDROSIEMBRA (Incluye Geotextil NT 1600 y Manto permanente de control de erosión). CONSTRUCCIÓN DEL PATIO LA REFORMA Y OBRAS COMPLEMENTARIAS EN LA CIUDAD DE BOGOTÁ D.C.</t>
  </si>
  <si>
    <t>LUMINARIA DE EMERGENCIA 27 W,32 LEDS, 500MA, 120-277V, CLASE II, BLANCO NEUTRO. (Incluye Suministro e instalación). No incluye tubería ni cableado. CONSTRUCCIÓN DEL PATIO LA REFORMA Y OBRAS COMPLEMENTARIAS EN LA CIUDAD DE BOGOTÁ D.C.</t>
  </si>
  <si>
    <t>REVESTIMIENTO PANEL SOFTWAVE 50 ALUMINIO PINTURA UNA CARA LISO. (Suministro e Instalación). CONSTRUCCIÓN DEL PATIO LA REFORMA Y OBRAS COMPLEMENTARIAS EN LA CIUDAD DE BOGOTÁ D.C.</t>
  </si>
  <si>
    <t>CERRAMIENTO METÁLICO h= 2.00m SEGÚN DETALLE PLANO G-912: PARAL TUBULAR METÁLICO CUADRADO DE 4"x4", MARCO EN TUBULAR METÁLICO RECTANGULAR DE 4"x2" Y TUBOS CUADRADOS DE 1"x1", CON PINTURA ANTICORROSIVA Y ESMALTE SINTÉTICO  RAL 70-10. SUMINISTRO, FABRICACIÓN E INSTALACIÓN. CONSTRUCCIÓN DEL PATIO LA REFORMA Y OBRAS COMPLEMENTARIAS EN LA CIUDAD DE BOGOTÁ D.C.</t>
  </si>
  <si>
    <t>PUERTAS: PARAL TUBULAR METÁLICO RECTANGULAR DE 6"x4", MARCO EN TUBULAR METÁLICO CUADRADO DE 4"x4", PERFIL RECTANGULAR DE 4"x2" Y TUBOS CUADRADOR DE 1"x1", CON PINTURA ANTICORROSIVA Y ESMALTE SINTÉTICO RAL 70-10. SUMINISTRO, FABRICACIÓN E INSTALACIÓN. CONSTRUCCIÓN DEL PATIO LA REFORMA Y OBRAS COMPLEMENTARIAS EN LA CIUDAD DE BOGOTÁ D.C.</t>
  </si>
  <si>
    <t>MESON LAVAMANOS EN GRANITO NATURAL JASPE. CON DIMENSIONES ANCHO=60cm, FALDÓN 10cm Y SALPICADERO 10cm. (Suministro e Instalación). CONSTRUCCIÓN DEL PATIO LA REFORMA Y OBRAS COMPLEMENTARIAS EN LA CIUDAD DE BOGOTÁ D.C.</t>
  </si>
  <si>
    <t>PUERTA METALICA CON TABLEROS DE CELOSIA EN ALUMINIO CONFORMADOS POR PERFILES TUBULARES EN ALUMINIO ANODIZADO MATE NATURAL DE 12X3 CM. (Suministro e instalación). CONSTRUCCIÓN DEL PATIO LA REFORMA Y OBRAS COMPLEMENTARIAS EN LA CIUDAD DE BOGOTÁ D.C.</t>
  </si>
  <si>
    <t>FIBRA OPTICA 12 HILOS MONOMODO. (Incluye suministro e instalación). CONSTRUCCIÓN DEL PATIO LA REFORMA Y OBRAS COMPLEMENTARIAS EN LA CIUDAD DE BOGOTÁ D.C.</t>
  </si>
  <si>
    <t>VÁLVULA  DE CHEQUE 4" (A) (150PSI) (Suministro e instalación). CONSTRUCCIÓN DEL PATIO LA REFORMA Y OBRAS COMPLEMENTARIAS EN LA CIUDAD DE BOGOTÁ D.C.</t>
  </si>
  <si>
    <t>SISTEMA DE BOMBEO DE RED CONTRA INCENDIO ESTACIÓN ALIMENTADORA MOLINOS (TRONCAL CARACAS) (Incluye suministro y montaje). CONSTRUCCIÓN DEL PATIO LA REFORMA Y OBRAS COMPLEMENTARIAS EN LA CIUDAD DE BOGOTÁ D.C.</t>
  </si>
  <si>
    <t>PANEL SEPARADOR DE ORINALES 0.50m x 1.50m ANCLADO A MURO EN LÁMINA DE ACERO INOXIDABLE MATE CAL, 18. CONSTRUCCIÓN DEL PATIO LA REFORMA Y OBRAS COMPLEMENTARIAS EN LA CIUDAD DE BOGOTÁ D.C.</t>
  </si>
  <si>
    <t>EXCAVACIÓN PARA PANTALLAS DE CONCRETO PRE EXCAVADAS (Incluye equipos, polímero para estabilizar el suelo y todos los elementos necesarios para realizar la actividad). Incluye concreto grava común 3000 PSI, acero figurado No.3 (Ø 3/8"). CONSTRUCCIÓN DEL PATIO LA REFORMA Y OBRAS COMPLEMENTARIAS EN LA CIUDAD DE BOGOTÁ D.C.</t>
  </si>
  <si>
    <t>CÁRCAMO DE PROTECCIÓN RED DE ACERO D= 6" (GN EXTENSIÓN TRONCAL CARACAS). Las obras corresponden a traslado, protecciones o reubicación de tuberías y/o activos de la infraestructura de Gas Natural. CONSTRUCCIÓN DEL PATIO LA REFORMA Y OBRAS COMPLEMENTARIAS EN LA CIUDAD DE BOGOTÁ D.C.</t>
  </si>
  <si>
    <t>CÁRCAMO DE PROTECCIÓN RED DE ACERO D=4" (GN EXTENSIÓN TRONCAL CARACAS). Las obras corresponden a traslado, protecciones o reubicación de tuberías y/o activos de la infraestructura de Gas Natural. CONSTRUCCIÓN DEL PATIO LA REFORMA Y OBRAS COMPLEMENTARIAS EN LA CIUDAD DE BOGOTÁ D.C.</t>
  </si>
  <si>
    <t>CÁRCAMO DE PROTECCIÓN RED DE POLIETILENO D=3" (GN EXTENSIÓN TRONCAL CARACAS). Las obras corresponden a traslado, protecciones o reubicación de tuberías y/o activos de la infraestructura de Gas Natural. CONSTRUCCIÓN DEL PATIO LA REFORMA Y OBRAS COMPLEMENTARIAS EN LA CIUDAD DE BOGOTÁ D.C.</t>
  </si>
  <si>
    <t>CÁRCAMO DE PROTECCIÓN RED DE POLIETILENO D=4" (GN EXTENSIÓN TRONCAL CARACAS). Las obras corresponden a traslado, protecciones o reubicación de tuberías y/o activos de la infraestructura de Gas Natural. CONSTRUCCIÓN DEL PATIO LA REFORMA Y OBRAS COMPLEMENTARIAS EN LA CIUDAD DE BOGOTÁ D.C.</t>
  </si>
  <si>
    <t>SISTEMA DE EXTINCIÓN DE RED CONTRA INCENDIO ESTACIÓN ALIMENTADORA MOLINOS (TRONCAL CARACAS). Incluye suministro y montaje. CONSTRUCCIÓN DEL PATIO LA REFORMA Y OBRAS COMPLEMENTARIAS EN LA CIUDAD DE BOGOTÁ D.C.</t>
  </si>
  <si>
    <t>PUNTO HIDRÁULICO PARA LAVAMANOS D=1/2". (Incluye Suministro e Instalación).</t>
  </si>
  <si>
    <t>MACROMEDIDOR DE ACUEDUCTO TIPO WOLTMAN HOMOLOGADO DE 2" (Incluye Suministro e instalación). CONSTRUCCIÓN DEL PATIO LA REFORMA Y OBRAS COMPLEMENTARIAS EN LA CIUDAD DE BOGOTÁ D.C.</t>
  </si>
  <si>
    <t>RECUBRIMIENTO EPÓXICO DE DOS COMPONENTES, CON ALTA RESISTENCIA AL ATAQUE QUÍMICO Y MECÁNICO EN LOS MUROS INTERNOS DE LOS CÁRCAMOS (DOS CAPAS DE 0.15mm C/U). Suministro e instalación.</t>
  </si>
  <si>
    <t>PATIO LA REFORMA - ELECTRICOS</t>
  </si>
  <si>
    <t>PATIO LA REFORMA - RED CONTRA INCENDIO GENERAL, PATIO PORTAL TRONCAL CARACAS</t>
  </si>
  <si>
    <t>PATIO LA REFORMA - RED CONTRAINCENDIO ED. ADMINISTRATIVO Y PAOR. BICICLETEROS PATIO TRONCAL CARACAS</t>
  </si>
  <si>
    <t>MANTENIMIENTO RUTINARIO TRONCALES MALLA VIAL URBANA EN CONCRETO ASFÁLTICO</t>
  </si>
  <si>
    <t>MANTENIMIENTO RUTINARIO MALLA VIAL ARTERIAL URBANA EN CONCRETO ASFÁLTICO</t>
  </si>
  <si>
    <t>MANTENIMIENTO RUTINARIO MALLA VIAL INTERMEDIA URBANA EN CONCRETO ASFÁLTICO</t>
  </si>
  <si>
    <t>MANTENIMIENTO RUTINARIO MALLA VIAL LOCAL URBANA EN CONCRETO ASFÁLTICO</t>
  </si>
  <si>
    <t>MANTENIMIENTO RUTINARIO MALLA VIAL RURAL NO PRINCIPAL EN CONCRETO ASFÁLTICO</t>
  </si>
  <si>
    <t>MANTENIMIENTO RUTINARIO MALLA VIAL RURAL PRINCIPAL EN CONCRETO ASFÁLTICO</t>
  </si>
  <si>
    <t>PATIO LA REFORMA - ALIMENTADOR PARA BOMBAS EYECTORAS EN CALIBRE 1-12+1-12+1-12T, INCLUYE CONECTORES SUMERGIBLES PARA LA CONEXIÓN DE LA BOMBA suministro instalacion</t>
  </si>
  <si>
    <t>PATIO LA REFORMA - ALIMENTADOR ENTRADA UPS 1kVA EN CABLE 1-12+1-12+1-12T EN CORAZA LT DE 3/4"; INCLUYE FIJACIÓN, CONEXIÓN Y ACCESORIOS suministro instalacion</t>
  </si>
  <si>
    <t>PATIO LA REFORMA - ALIMENTADOR SALIDA UPS 1kVA EN CABLE 1-12+1-12+1-12T EN CORAZA LT DE 3/4"; INCLUYE FIJACIÓN, CONEXIÓN Y ACCESORIOS suministro instalacion</t>
  </si>
  <si>
    <t>PATIO LA REFORMA - TABLERO FABRICACIÓN COMERCIAL, CON PUERTA Y CHAPA 18 CIRCUITOS CON ESPACIO PARA TOTALIZADOR PARA SALIDAS ELÉCTRICAS PORTERIA 1 (TP1); INCLUYE: TOTALIZADOR 3x40A; BREAKERS DE ENCHUFAR 11 DE 1X20A suministro instalacion</t>
  </si>
  <si>
    <t>PATIO LA REFORMA - TABLERO FABRICACIÓN COMERCIAL, CON PUERTA Y CHAPA 6 CIRCUITOS PARA EL TABLERO REGULADO DE LA PORTERIA 1 (TRP1); INCLUYE: BREAKERS DE ENCHUFAR 2 DE 1X20A suministro e instalacion</t>
  </si>
  <si>
    <t>PATIO LA REFORMA - TABLERO FABRICACIÓN COMERCIAL, CON PUERTA Y CHAPA 18 CIRCUITOS CON ESPACIO PARA TOTALIZADOR PARA SALIDAS ELÉCTRICAS PORTERIA 2 (TP2); INCLUYE: TOTALIZADOR 3x40A; BREAKERS DE ENCHUFAR 11 DE 1X20A suministro instalacion</t>
  </si>
  <si>
    <t>PATIO LA REFORMA - TABLERO FABRICACIÓN COMERCIAL, CON PUERTA Y CHAPA 6 CIRCUITOS PARA EL TABLERO REGULADO DE LA PORTERIA 1 (TRP1); INCLUYE: BREAKERS DE ENCHUFAR 1 DE 1X20A suministro instalacion</t>
  </si>
  <si>
    <t>PATIO LA REFORMA - CABLE XLPE 3X70mm2 Al DESDE CELDA DE SALIDA HASTA TRANSFORMADOR 112,5kVA suministro instalacion</t>
  </si>
  <si>
    <t>PATIO LA REFORMA - ALIMENTADOR DESDE TRANSFORMADOR HASTA TRANSFERENCIA AUTOMATICA GENERAL EN CALIBRE 2x(3-4/0+1-4/0)+1-2T AWG Cu HF FR LS POR CARCAMO suministro e instalacion</t>
  </si>
  <si>
    <t>PATIO LA REFORMA - ALIMENTADOR DESDE PLANTA DE EMERGENCIA HASTA TRANSFERENCIA AUTOMATICA GENERAL EN CALIBRE 2x(3-4/0+1-4/0)+1-2T AWG Cu HF FR LS POR CARCAMO suministro e instalacion</t>
  </si>
  <si>
    <t>PATIO LA REFORMA - ALIMENTADOR DESDE TRANSFERENCIA AUTOMATICA GENERAL EN CALIBRE HASTA TABLERO GENERAL EDIFICIO ADMINISTRATIVO (TGA) 2x(3-4/0+1-4/0)+1-2T AWG Cu HF FR LS POR CARCAMO suministro e instalacion</t>
  </si>
  <si>
    <t>PATIO LA REFORMA - ALIMENTADOR DESDE TABLERO GENERAL EDIFICIO ADMINISTRATIVO (TGA) HASTA EL TABLERO DE SALIDAS ELÉCTRICAS AUDITORIO (TTAU) EN CALIBRE 3-2/0+1-2/0+1-8T AWG Cu HF FR LS EN DUCTO 2" EMT suministro e instalacion</t>
  </si>
  <si>
    <t>PATIO LA REFORMA - ALIMENTADOR DESDE TABLERO GENERAL EDIFICIO ADMINISTRATIVO (TGA) HASTA EL TABLERO DE COCINA (TC3) EN CALIBRE 3-1/0+1-1/0+1-8T AWG Cu HF FR LS EN DUCTO 2" EMT suministro instalacion</t>
  </si>
  <si>
    <t>PATIO LA REFORMA - ALIMENTADOR DESDE TABLERO GENERAL EDIFICIO ADMINISTRATIVO (TGA) HASTA EL TABLERO DE SALIDAS ELÉCTRICAS NIVEL 2 (TT2) EN CALIBRE 3-2+1-2+1-8T AWG Cu HF FR LS EN DUCTO 1 1/2" EMT suministro instalacion</t>
  </si>
  <si>
    <t>PATIO LA REFORMA - ALIMENTADOR DESDE TABLERO GENERAL EDIFICIO ADMINISTRATIVO (TGA) HASTA EL TABLERO DE SALIDAS ELÉCTRICAS NIVEL 3 (TT3) EN CALIBRE 3-4+1-4+1-8T AWG Cu HF FR LS EN DUCTO 1 1/4" EMT suministro instalacion</t>
  </si>
  <si>
    <t>PATIO LA REFORMA - ALIMENTADOR DESDE TABLERO GENERAL EDIFICIO ADMINISTRATIVO (TGA) HASTA EL TABLERO DE SALIDAS ILUMINACIÓN NIVEL 1 (TI1) EN CALIBRE 3-4+1-4+1-8T AWG Cu HF FR LS EN DUCTO 1 1/4" EMT suministro instalacion</t>
  </si>
  <si>
    <t>PATIO LA REFORMA - ALIMENTADOR DESDE TABLERO GENERAL EDIFICIO ADMINISTRATIVO (TGA) HASTA EL TABLERO DE SALIDAS ILUMINACIÓN NIVEL 2 (TI2) EN CALIBRE 3-4+1-4+1-8T AWG Cu HF FR LS EN DUCTO 1 1/4" EMT suministro instalacion</t>
  </si>
  <si>
    <t>PATIO LA REFORMA - ALIMENTADOR DESDE TABLERO GENERAL EDIFICIO ADMINISTRATIVO (TGA) HASTA EL TABLERO DE SALIDAS ILUMINACIÓN NIVEL 3 (TI3) EN CALIBRE 3-4+1-4+1-8T AWG Cu HF FR LS EN DUCTO 1 1/4" EMT suministro instalacion</t>
  </si>
  <si>
    <t>PATIO LA REFORMA - ALIMENTADOR DESDE TABLERO GENERAL REGULADO EDIFICIO ADMINISTRATIVO (TGA) HASTA LA ENTRADA DE LA UPS 10kVA EN CALIBRE 3-4+1-4+1-8T AWG Cu HF FR LS EN CORAZA 1 1/4" LT suministro instalacion</t>
  </si>
  <si>
    <t>PATIO LA REFORMA - ALIMENTADOR DESDE SALIDA UPS 10kVA HASTA EL TABLERO GENERAL ADMINISTRACIÓN (TGA) EN CALIBRE 3-4+1-4+1-8T AWG Cu HF FR LS EN CORAZA 1 1/4" LT suministro instalacion</t>
  </si>
  <si>
    <t>PATIO LA REFORMA - ALIMENTADOR DESDE TABLERO GENERAL EDIFICIO ADMINISTRATIVO (TGA) HASTA EL TABLERO GENERAL REGULADO (BY PASS UPS) EN CALIBRE 3-4+1-4+1-8T AWG Cu HF FR LS EN DUCTO 1 1/4" EMT suministro instalacion</t>
  </si>
  <si>
    <t>PATIO LA REFORMA - ALIMENTADOR DESDE TABLERO GENERAL EDIFICIO ADMINISTRATIVO (TGA) HASTA EL TABLERO DE PORTERIA 1 (TP1) EN CALIBRE 3-4+1-4+1-8T AWG Cu HF FR LS EN DUCTO 3" PVC suministro instalacion</t>
  </si>
  <si>
    <t>PATIO LA REFORMA - ALIMENTADOR DESDE TABLERO GENERAL EDIFICIO ADMINISTRATIVO (TGA) HASTA EL TABLERO DE PORTERIA 2 (TP2) EN CALIBRE 3-4+1-4+1-8T AWG Cu HF FR LS EN DUCTO 3" PVC suministro instalacion</t>
  </si>
  <si>
    <t>PATIO LA REFORMA - ALIMENTADOR DESDE TABLERO GENERAL EDIFICIO ADMINISTRATIVO (TGA) HASTA EL TABLERO DE PLANTA DE EMERGENCIA (TPE) EN CALIBRE 3-6+1-6+1-8T AWG Cu HF FR LS EN DUCTO 1 1/4" EMT suministro instalacion</t>
  </si>
  <si>
    <t>PATIO LA REFORMA - ALIMENTADOR DESDE TABLERO GENERAL EDIFICIO ADMINISTRATIVO (TGA) HASTA EL TABLERO DE ALUMBRADO DEPRIMIDO (TAD) EN CALIBRE 3-8+1-8+1-8T AWG Cu HF FR LS EN DUCTO 1 1/4" EMT suministro instalacion</t>
  </si>
  <si>
    <t>PATIO LA REFORMA - ALIMENTADOR DESDE TABLERO GENERAL REGULADO (TRA) HASTA EL TABLERO REGULADO NIVEL 1 (TR1) EN CALIBRE 3-8+1-8+1-8T AWG Cu HF FR LS EN DUCTO 1" EMT suministro instalacion</t>
  </si>
  <si>
    <t>PATIO LA REFORMA - ALIMENTADOR DESDE TABLERO GENERAL REGULADO (TRA) HASTA EL TABLERO REGULADO NIVEL 2 (TR2) EN CALIBRE 3-6+1-6+1-8T AWG Cu HF FR LS EN DUCTO 1" EMT suministro instalacion</t>
  </si>
  <si>
    <t>PATIO LA REFORMA - ALIMENTADOR DESDE TABLERO GENERAL REGULADO (TRA) HASTA EL TABLERO REGULADO NIVEL 3 (TR3) EN CALIBRE 3-8+1-8+1-8T AWG Cu HF FR LS EN DUCTO 1" EMT suministro instalacion</t>
  </si>
  <si>
    <t>PATIO LA REFORMA - ALIMENTADOR DESDE TABLERO GENERAL REGULADO (TRA) HASTA EL TABLERO REGULADO AUDITORIO NIVEL 3 (TTRAU) EN CALIBRE 3-8+1-8+1-8T AWG Cu HF FR LS EN DUCTO 1" EMT suministro instalacion</t>
  </si>
  <si>
    <t>PATIO LA REFORMA - ALIMENTADOR PARA SALIDAS SECAMANOS EN CALIBRE 1-10+1-10+1-12T EN DUCTO EMT 3/4" suministro instalacion</t>
  </si>
  <si>
    <t>PATIO LA REFORMA - ALIMENTADOR PARA SALIDAS PEQUEÑOS ARTEFACTOS EN CALIBRE 1-12+1-12+1-12T EN DUCTO EMT 3/4" suministro instalacion</t>
  </si>
  <si>
    <t>PATIO LA REFORMA - ALIMENTOR PARA SALIDAS BIFASICAS EN CALIBRE 210+110+112T AWG Cu HF FR LS EN DUCTO EMT 3/4" suministro instalacion</t>
  </si>
  <si>
    <t>PATIO LA REFORMA - ALIMENTOR PARA SALIDA EQUIPO DE AIRE ACONDICIONADO EN AUDITORIO EN CALIBRE 34+14+118T AWG Cu HF FR LS EN DUCTO EMT 1 1/4" suministro instalacion</t>
  </si>
  <si>
    <t>PATIO LA REFORMA - ALIMENTADOR EYECTORAS AGUAS RESIDUALES EN CALIBRE 1-12+1-12+1-12T; INCLUYE CONECTORES A SUMERGIBLES suministro instalacion</t>
  </si>
  <si>
    <t>PATIO LA REFORMA - ALIMENTADOR EYECTORAS POZO GENERAL EN CALIBRE 1-12+1-12+1-12T; INCLUYE CONECTORES A SUMERGIBLES suministro instalacion</t>
  </si>
  <si>
    <t>PATIO LA REFORMA - ALIMENTADOR CONTROL PLANTA DE EMERGENCIA DESDE TABLERO PLANTA DE EMERGENCIA (TPE) EN CALIBRE 3-12+1-12+1-12T EN DUCTO PVC 3"m suministro instalacion</t>
  </si>
  <si>
    <t>PATIO LA REFORMA - ALIMENTADOR CARGADOR DE BATERIAS Y PRECALENTADOR  EN CALIBRE 1-10+1-10+1-12T AWG CU HF FR LS EN DUCTO PVC 3" suministro instalacion</t>
  </si>
  <si>
    <t>PATIO LA REFORMA - CELDA DE ENTRADA Y/O SALIDA EN SF6 15kV suministro instalacion</t>
  </si>
  <si>
    <t>PATIO LA REFORMA - CELDA DE MEDIDA EN MEDIA TENSION SF6 15kV, INCLUYE: EQUIPOS DE MEDIDA, TRANSFORMADORES DE CORRIENTE Y DE POTENCIA, BLOQUE DE CONEXIONES, BANDEJA PARA EL MEDIDOR, MEDIDOR MULTIFUNCIONAL suministro instalacion</t>
  </si>
  <si>
    <t>PATIO LA REFORMA - TABLERO FABRICACIÓN COMERCIAL, CON PUERTA Y CHAPA 18 CIRCUITOS CON ESPACIO PARA TOTALIZADOR PARA SALIDAS ELÉCTRICAS TOMACORRIENTES NIVEL 1 (TT1); INCLUYE: TOTALIZADOR 3x40A; BREAKERS DE ENCHUFAR 12 DE 1X20A suministro instalacion</t>
  </si>
  <si>
    <t>PATIO LA REFORMA - TABLERO FABRICACIÓN COMERCIAL, CON PUERTA Y CHAPA 18 CIRCUITOS CON ESPACIO PARA TOTALIZADOR PARA SALIDAS ELÉCTRICAS TOMACORRIENTES NIVEL 2 (TT2); INCLUYE: TOTALIZADOR 3x40A; BREAKERS DE ENCHUFAR 13 DE 1X20A suministro instalacion</t>
  </si>
  <si>
    <t>PATIO LA REFORMA - RED CONTRA INCENDIO GENERAL  (Suministro e instalación) , PATIO PORTAL TRONCAL CARACAS</t>
  </si>
  <si>
    <t>PATIO LA REFORMA - RED CONTRA INCENDIO ED. ADMINISTRATIVO Y PAOR. BICICLETEROS (Suministro e instalación) , PATIO PORTAL TRONCAL CARACAS</t>
  </si>
  <si>
    <t>PATIO LA REFORMA - TABLERO FABRICACIÓN COMERCIAL, CON PUERTA Y CHAPA 12 CIRCUITOS CON ESPACIO PARA TOTALIZADOR PARA SALIDAS ELÉCTRICAS TOMACORRIENTES NIVEL 3 (TT3); INCLUYE: TOTALIZADOR 3x40A; BREAKERS DE ENCHUFAR 6 DE 1X20A suministro instalacion</t>
  </si>
  <si>
    <t>PATIO LA REFORMA - RED CONTRA INCENDIO ED. AMBIENTAL  (Suministro e instalación) , PATIO PORTAL TRONCAL CARACAS</t>
  </si>
  <si>
    <t>PATIO LA REFORMA - RED CONTRA INCENDIO PORTERÍA DE SERVICIOS (Suministro e instalación) , PATIO PORTAL TRONCAL CARACAS</t>
  </si>
  <si>
    <t>PATIO LA REFORMA - RED CONTRA INCENDIO ED. LAVADO,  PATIO PORTAL TRONCAL CARACAS</t>
  </si>
  <si>
    <t>PATIO LA REFORMA - RED CONTRA INCENDIO ED. CARCAMOS , PATIO PORTAL, TRONCAL CARACAS</t>
  </si>
  <si>
    <t>PATIO LA REFORMA - CUARTO DE BOMBEO RCI, PATIO PORTAL, TRONCAL CARACAS</t>
  </si>
  <si>
    <t>PATIO LA REFORMA - TABLERO FABRICACIÓN COMERCIAL, CON PUERTA Y CHAPA 30 CIRCUITOS CON ESPACIO PARA TOTALIZADOR PARA SALIDAS ELÉCTRICAS ILUMINACIÓN NIVEL 1 (TI1); INCLUYE: TOTALIZADOR 3x40A; BREAKERS DE ENCHUFAR 22 DE 1X20A suministro instalacion</t>
  </si>
  <si>
    <t>PATIO LA REFORMA - TABLERO FABRICACIÓN COMERCIAL, CON PUERTA Y CHAPA 24 CIRCUITOS CON ESPACIO PARA TOTALIZADOR PARA SALIDAS ELÉCTRICAS ILUMINACIÓN NIVEL 2 (TI2); INCLUYE: TOTALIZADOR 3x40A; BREAKERS DE ENCHUFAR 15 DE 1X20A suministro instalacion</t>
  </si>
  <si>
    <t>PATIO LA REFORMA - TABLERO FABRICACIÓN COMERCIAL, CON PUERTA Y CHAPA 24 CIRCUITOS CON ESPACIO PARA TOTALIZADOR PARA SALIDAS ELÉCTRICAS ILUMINACIÓN NIVEL 2 (TI2); INCLUYE: TOTALIZADOR 3x40A; BREAKERS DE ENCHUFAR 15 DE 1X20A suministro e instalacion</t>
  </si>
  <si>
    <t>PATIO LA REFORMA - CUARTO DE BOMBEO RCI(Suministro e instalación), PATIO PORTAL TRONCAL CARACAS</t>
  </si>
  <si>
    <t>PATIO LA REFORMA - TABLERO FABRICACIÓN COMERCIAL, CON PUERTA Y CHAPA 24 CIRCUITOS CON ESPACIO PARA TOTALIZADOR PARA SALIDAS ELÉCTRICAS COCINA NIVEL 3 (TC3); INCLUYE: TOTALIZADOR 3x40A; BREAKERS DE ENCHUFAR 12 DE 1X20A, 2 DE 2x20A suministro e instalacion</t>
  </si>
  <si>
    <t>PATIO LA REFORMA - TABLERO FABRICACIÓN COMERCIAL, CON PUERTA Y CHAPA 6 CIRCUITOS CON ESPACIO PARA TOTALIZADOR PARA SALIDAS ELÉCTRICAS REGULADAS TOMACORRIENTES NIVEL 1 (TR1); INCLUYE: TOTALIZADOR 3x20A; BREAKERS DE ENCHUFAR 2 DE 1X20A suministro e instalacion</t>
  </si>
  <si>
    <t>PATIO LA REFORMA - TABLERO FABRICACIÓN COMERCIAL, CON PUERTA Y CHAPA 12 CIRCUITOS CON ESPACIO PARA TOTALIZADOR PARA SALIDAS ELÉCTRICAS REGULADAS TOMACORRIENTES NIVEL 2 (TR2); INCLUYE: TOTALIZADOR 3x20A; BREAKERS DE ENCHUFAR 5 DE 1X20A suministro instalacion</t>
  </si>
  <si>
    <t>PATIO LA REFORMA - TABLERO FABRICACIÓN ESPECIAL PARA SALIDAS ELÉCTRICAS CARCAMOS (TC); INCLUYE: TOTALIZADOR 3x1000A; BREAKER EN CAJA MOLDEADA DE 3X1000A AJUSTABLES, 1 DE 3X70A, 11 DE 3X100A, BREAKERS 16 DE 2X10A, BARRAJES, MEDIDOR DE PARAMETROS Y DEMAS ELEMENTOS REQUERIDOS PARA SU CORRECTO FUNCIONAMIENTO (suministro e instalacion)</t>
  </si>
  <si>
    <t>TRASLADO ESTACIÓN REGULADORA DE PRESIÓN CON RAMAL PRINCIPAL Y VRP DE 6" Y BY PASS DE 3" (Instalación). PROYECTO. Diseño de la Carrera 4 este entre las diagonales 50 Sur y la Calle 46A Bis Sur - La Victoria</t>
  </si>
  <si>
    <t>PATIO LA REFORMA - TABLERO FABRICACIÓN COMERCIAL, CON PUERTA Y CHAPA 6 CIRCUITOS CON ESPACIO PARA TOTALIZADOR PARA SALIDAS ELÉCTRICAS REGULADAS TOMACORRIENTES NIVEL 3 (TR3); INCLUYE: TOTALIZADOR 3x20A; BREAKERS DE ENCHUFAR 2 DE 1X20A suministro instalacion</t>
  </si>
  <si>
    <t>PATIO LA REFORMA - SISTEMA DE BOMBEO DE RED CONTRA INCENDIO (RCI) PARA PATIO LA REFORMA CORRESPONDIENTE A ED. ADMINISTRATIVO; PARQ. BICICLETEROS; ED. AMBIENTAL; PORTERIA DE SERVICIOS; ED. LAVADO; ED CARCAMOS Y CUARTO DE BOMBEO</t>
  </si>
  <si>
    <t>PATIO LA REFORMA - PLANTA DE EMERGENCIA 525kVA incluye suministro e instalacion</t>
  </si>
  <si>
    <t>PATIO LA REFORMA - TABLERO FABRICACIÓN COMERCIAL, CON PUERTA Y CHAPA 6 CIRCUITOS CON ESPACIO PARA TOTALIZADOR PARA SALIDAS ELÉCTRICAS REGULADAS TOMACORRIENTES AUDITORIO NIVEL 3 (TTRAU); INCLUYE: TOTALIZADOR 3x20A; BREAKERS DE ENCHUFAR 3 DE 1X20A</t>
  </si>
  <si>
    <t>PATIO LA REFORMA - CELDA DE PROTECCIÓN EN SF6, CON FLC 25A ( suministro e instalacion)</t>
  </si>
  <si>
    <t>PATIO LA REFORMA - TABLERO FABRICACIÓN COMERCIAL, CON PUERTA Y CHAPA 12 CIRCUITOS CON ESPACIO PARA TOTALIZADOR PARA SALIDAS ELÉCTRICAS PLANTA EMERGENCIA (TPE); INCLUYE: TOTALIZADOR 3x40A; BREAKERS DE ENCHUFAR 2 DE 1X20A Y DE 3x20A suministro e instalacion</t>
  </si>
  <si>
    <t>PATIO LA REFORMA - CELDA PARA TRANSFORMADOR SECO 112,5kVA ( suministro e instalacion)</t>
  </si>
  <si>
    <t>PATIO LA REFORMA - TRANSFERENCIA AUTOMATICA GENERAL 400A; CON INTERRUPTORES MOTORIZADOS Y CONTROLADOR AUTOMATICO (suministro e instalacion)</t>
  </si>
  <si>
    <t>PATIO LA REFORMA - UPS 10kVA DOBLE CONVERSION ONLINE CON BY PASS INTERNO (Suministro e instalacion)</t>
  </si>
  <si>
    <t>PATIO LA REFORMA - ALIMENTADOR DESDE EL TABLERO DE CARCAMOS (TC) HASTA EL  TABLERO TIPO DE CARCAMOS (TC) EN CALIBRE  3-1/0+1-1/0+1-8T (suministro e instalacion)</t>
  </si>
  <si>
    <t>SARDINEL DRENANTE H=255mm (Suministro e Instalación. Incluye 3cm Mortero 1:5)</t>
  </si>
  <si>
    <t>PATIO LA REFORMA -ALIMENTADOR DESDE EL TABLERO DE CARCAMOS (TC) HASTA EL  TABLERO TIPO DE CARCAMOS (TC) EN CALIBRE  3-2/0+1-2/0+1-8T (suministro e instalacion)</t>
  </si>
  <si>
    <t>PATIO LA REFORMA - TABLERO GENERAL REGULADO EDIFICIO ADMINISTRATIVO; FABRICACIÓN ESPECIAL (TRA); INCLUYE: CELDA AUTOSOPORTADA, LLAVE SELECTORA TETRAPOLAR 60A,  TOTALIZADOR 3X40A, PROTECCIONES INDUSTRIALES 1 DE 3x50A, 1 DE 3x30A, 3 DE 3x20A DPS 80kA 3F+N+PE; BARRAJES, VISUALIZADOR DE PARAMETROS ELÉCTRICOS, IDENTIFICACIÒN Y DEMAS ACCESORIOS PARA SU CORRECTA OPERACIÓN (suministro e instalacion)</t>
  </si>
  <si>
    <t>PATIO LA REFORMA</t>
  </si>
  <si>
    <t>PATIO LA REFORMA - PLANTA DE EMERGENCIA 125 Kva CON CABINA PARA USO EN INTEMPERIE E INSONORIZADA (suministro e instalacion)</t>
  </si>
  <si>
    <t>PATIO LA REFORMA - TABLERO FABRICACIÓN COMERCIAL, CON PUERTA Y CHAPA 12 CIRCUITOS CON ESPACIO PARA TOTALIZADOR PARA SALIDAS ELÉCTRICAS ILUMINACIÓN AUDITORIO (TIAU); INCLUYE: TOTALIZADOR 3x40A; BREAKERS DE ENCHUFAR 6 DE 1X20A suministro instalacion</t>
  </si>
  <si>
    <t>PATIO LA REFORMA - CELDA DE PROTECCIÓN EN SF6, CON FLC 40A (suministro e instalacion)</t>
  </si>
  <si>
    <t>PATIO LA REFORMA - CELDA PARA TRANSFORMADOR SECO 400kVA (suministro e instalacion)</t>
  </si>
  <si>
    <t>PATIO LA REFORMA - TRANSFERENCIA AUTOMATICA GENERAL 1600A; CON INTERRUPTORES MOTORIZADOS Y CONTROLADOR AUTOMATICO (suministro e instalacion)</t>
  </si>
  <si>
    <t>PATIO LA REFORMA - TABLERO ALUMBRADO PATIO (TAP); FABRICACIÓN ESPECIAL; INCLUYE: CELDA AUTOSOPORTADA, TOTALIZADOR 3X60A, PROTECCIONES INDUSTRIALES 2 DE 3x30A, 2 DE 3x20A,  DEBE INCLUIR CONTROL HORARIO POR MEDIO DE RELEVOS O CONTACTORES CON SU RESPECTIVO CONTROL EN LA PUERTA DEL TABLERO; BARRAJES, RESERVAS PROGRAMACIÓN Y PUESTA EN MARCHA, IDENTIFICACIÓN Y DEMAS ACCESORIOS PARA SU CORRECTA OPERACIÓN (suministro e instalacion)</t>
  </si>
  <si>
    <t>PATIO LA REFORMA - TABLERO FABRICACIÓN COMERCIAL, CON PUERTA Y CHAPA 12 CIRCUITOS CON ESPACIO PARA TOTALIZADOR PARA SALIDAS ELÉCTRICAS TOMACORRIENTES AUDITORIO (TTAU); INCLUYE: TOTALIZADOR 3x80A; BREAKERS DE ENCHUFAR 4 DE 1X20A Y 1 DE 3X70A suministro e instalacion</t>
  </si>
  <si>
    <t>PATIO LA REFORMA - CONCRETO 5000 PSI GRAVA COMÚN PARA TANQUE DE BOMBEO PCI - CUARTO BOMBAS, CÁMARAS Y/O POZOS E INSPECCIÓN (Premezclado. Incluye suministro, formaleteo, colocación y curado. No incluye refuerzo, incluye impermeabilizante).</t>
  </si>
  <si>
    <t>PATIO LA REFORMA - TABLERO ALUMBRADO DEPRIMIDO; FABRICACIÓN ESPECIAL; INCLUYE: CELDA AUTOSOPORTADA, TOTALIZADOR 3X20A, PROTECCIONES 5 DE 2x10A,  DEBE INCLUIR CONTROL HORARIO POR MEDIO DE RELEVOS O CONTACTORES CON SU RESPECTIVO CONTROL EN LA PUERTA DEL TABLERO; BARRAJES, RESERVAS PROGRAMACIÓN Y PUESTA EN MARCHA, IDENTIFICACIÓN Y DEMAS ACCESORIOS PARA SU CORRECTA OPERACIÓN suministro e instalacion</t>
  </si>
  <si>
    <t>PATIO LA REFORMA -ALIMENTADOR DESDE EL TABLERO DE CARCAMOS (TC) HASTA EL  TABLERO TIPO DE CARCAMOS (TC) EN CALIBRE  3-4/0+1-4/0+1-8T (suministro e instalacion)</t>
  </si>
  <si>
    <t>PATIO LA REFORMA - ALIMENTADOR DESDE EL TABLERO GENERAL 2 (TGD2) HASTA EL TABLERO DEL EDIFICIO DEL EDIFICIO AMBIENTAL (TA) EN CALIBRE  3-350+1-350+1-6T EN DUCTO PVC 3" suministro instalacion</t>
  </si>
  <si>
    <t>PATIO LA REFORMA - CONCRETO 6000 PSI  GRAVA COMÚN PARA TANQUE DE BOMBEO PCI - CUARTO BOMBAS, CÁMARAS Y/O POZOS E INSPECCIÓN (Premezclado. Incluye suministro, formaleteo, colocación y curado. No incluye refuerzo, incluye impermeabilizante).</t>
  </si>
  <si>
    <t>PATIO LA REFORMA -ALIMENTADOR DESDE EL TABLERO DE MANTENIMIENTO (TM) HASTA EL TABLERO DE CARCAMOS (TC) EN CALIBRE  3(3-500+1-500+1-2/0T EN DUCTO  3 EMT 3" (suministro e instalacion)</t>
  </si>
  <si>
    <t>SARDINEL DE DRENAJE H=33cm Long=0,5m - INSPECCIÓN (Incluye 3cm Mortero 1:5. Suministro e Instalación.)</t>
  </si>
  <si>
    <t>PATIO LA REFORMA -TABLERO FABRICACIÓN ESPECIAL, PARA CARCAMOS DE PINTURA 40kVA (TAPE) DIVISION 1, CLASE 1 PARA 8 SALIDAS TRIFASICAS, 8 SALIDAS BIFASICAS, 16 SALIDAS MONOFASICAS, TODAS CON CIRCUITO EXCLUSIVO; INCLUYE PROTECCIONES, Y TODOS LOS ELEMENTOS NECESARIOS PARA SU CORRECTO FUNCIONAMIENTO suministro e instalacion)</t>
  </si>
  <si>
    <t>PATIO LA REFORMA - ALIMENTADOR DESDE EL TRANSFORMADOR REDUCTOR (TR-06) HASTA EL TABLERO DEL EDIFICIO DEL EDIFICIO AMBIENTAL (TA) EN CALIBRE  3-2+1-2+1-6T EN DUCTO EMT 2" suministro instalacion</t>
  </si>
  <si>
    <t>PATIO LA REFORMA -TABLERO FABRICACIÓN ESPECIAL PARA SALIDAS ELÉCTRICAS EDIFICIO DE MANTENIMIENTO (TM); INCLUYE: TOTALIZADOR 3x1250A AJUSTABLE; TOTALIZADORES EN CAJA MOLDEADA 1 DE 3x1000A, 1 DE 3x150A;  1 DE 3X20A, PROTECCIONES 6 DE 1x20A (suminsitro e instalacion)</t>
  </si>
  <si>
    <t>PATIO LA REFORMA -ALIMENTADOR DESDE EL TABLERO DEL EDIFICIO DE MANTENIMIENTO (TM.) HASTA EL TABLERO ANTIEXPLOSIVOS PARA CARCAMOS DE PINTURAS (TAPE) EN CALIBRE  3-3/0+1-3/0+1-6T EN DUCTO EMT 3" (suministro e instalacion)</t>
  </si>
  <si>
    <t>PATIO LA REFORMA -TRANSFORMADOR REDUCTOR (TR-06) 15kVA 440/208V suministro instalacion</t>
  </si>
  <si>
    <t>SARDINEL DRENANTE h=255mm, Long=0,5m-INSPECCIÓN (Incluye 3cm Mortero 1:5. Suministro e Instalación)</t>
  </si>
  <si>
    <t>PATIO LA REFORMA - LUMINARIA LED 59W, 16 LED. 120-227 V. (Incluye luminaria, cables y elementos de conexión, obras complementarias y accesorios. Incluye suministro, instalación, pruebas y puesta en funcionamiento).</t>
  </si>
  <si>
    <t>PATIO LA REFORMA - TABLERO FABRICACIÓN COMERCIAL, CON PUERTA Y CHAPA 18 CIRCUITOS CON ESPACIO PARA TOTALIZADOR PARA SALIDAS ELÉCTRICAS EDIFICIO DE BIENESTAR (TB); INCLUYE: TOTALIZADOR 3x40A; BREAKERS DE ENCHUFAR 9 DE 1X20A suministro instalacion</t>
  </si>
  <si>
    <t>PATIO LA REFORMA -ALIMENTADOR DESDE EL TRANSFORMADOR REDUCTOR (TR-04)HASTA EL TABLERO DEL EDIFICIO DE MANTENIMIENTO (TM) 4x(3-400+1-400)+1-2/0T EN 3 DUCTOS EMT 4" (suministro e instalacion)</t>
  </si>
  <si>
    <t>PATIO LA REFORMA - LUMINARIA LED 104W, 48 LED. 120-227 V. (Incluye luminaria, cables y elementos de conexión, obras complementarias y accesorios. Incluye suministro, instalación, pruebas y puesta en funcionamiento).</t>
  </si>
  <si>
    <t>PATIO LA REFORMA - LUMINARIA LED 173W, 80 LED. 120-227 V. (Incluye luminaria, cables y elementos de conexión, obras complementarias y accesorios. Incluye suministro, instalación, pruebas y puesta en funcionamiento).</t>
  </si>
  <si>
    <t>PATIO LA REFORMA - ALIMENTADOR DESDE EL TRABLERO GENERAL DE DISTRIBUCIÓN 2 (TGD2) HASTA EL TRANSFORMADOR REDUCTOR (TR-05) EN CALIBRE  3x(3-350+1-350)+1-6T EN 3 DUCTO PVC 3" suministro instalacion</t>
  </si>
  <si>
    <t>PATIO LA REFORMA -ALIMENTADOR DESDE EL TABLERO GENERAL 2 (TGD2) HASTA EL TRANSFORMADOR ELEVADOR (TR-04)EN CALIBRE  2(3-400+1-400)+1-1/0T EN 3 DUCTOS EMT 4" suministro e instalacion)</t>
  </si>
  <si>
    <t>PATIO LA REFORMA -ALIMENTADOR DESDE LA TRANSFERENCIA DE LA RED CONTRA INCENDIOS HASTA LA BOMBA AUXILIAR EN CALIBRE 2-10+1-10+1-12T EN DUCTO IMC 3/4" (suministro e instalacion)</t>
  </si>
  <si>
    <t>PATIO LA REFORMA - ALIMENTADOR DESDE EL TRANSFORMADOR REDUCTOR (TR-05) HASTA EL TABLERO EDIFICIO LAVADO (TL) EN CALIBRE  3-3/0+1-3/0+1-6T EN DUCTO EMT 3" suministro e instalacion</t>
  </si>
  <si>
    <t>PATIO LA REFORMA -ALIMENTADOR DESDE LA CONTROLADORA DE LA RED CONTRA INCENDIOS HASTA LA BOMBA DE LA RED CONTRA INCENDIOS EN CALIBRE 3-1/0+1-1/0+1-6T POR DUCTO IMC 3" suministro e instalacion</t>
  </si>
  <si>
    <t>PATIO LA REFORMA -TRANSFORMADOR REDUCTOR (TR-05) 45kVA 440/208V suministro instalación</t>
  </si>
  <si>
    <t>PATIO LA REFORMA -ALIMENTADOR DESDE LA TRANSFERENCIA DE LA RED CONTRA INCENDIOS HASTA LA CONTROLADORA DE LA RED CONTRA INCENDIOS EN CALIBRE 3-1/0+1-1/0+1-6T POR DUCTO PVC 3" suministro e instalacion</t>
  </si>
  <si>
    <t>PATIO LA REFORMA - TABLERO FABRICACIÓN ESPECIAL PARA SALIDAS ELÉCTRICAS EDIFICIO DE LAVADO (TL); INCLUYE: TOTALIZADOR 3x150A; TOTALIZADOR EN CAJA MOLDEADA 1 DE 3x70A, 1 DE 3x80A; PROTECCIONES 6 DE 3x30A, 1 DE 3x20A, 15 DE 1X20A suministro e instalacion</t>
  </si>
  <si>
    <t>PATIO LA REFORMA -ALIMENTADOR DESDE BORNES DEL TRANSFORMADOR HASTA LA TRANSFERENCIA DE LA BOMBA DE LA RED CONTRA INCENDIOS EN CALIBRE 3-1/0+1-1/0+1-6T POR DUCTO PVC 3" suministro e instalacion</t>
  </si>
  <si>
    <t>PATIO LA REFORMA - ALIMENTADOR DESDE EL TABLERO GENERAL (TGD) HASTA EL TABLERO DEL EDIFICIO DE BIENESTAR EN CALIBRE  3-2+1-2+1-8T EN DUCTO PVC 3" suministro e instalacion</t>
  </si>
  <si>
    <t>PATIO LA REFORMA - CABLE XLPE 3X240mm2 Al DESDE ARRANQUE HASTA CELDA DE ENTRADA EN SF6</t>
  </si>
  <si>
    <t>PATIO LA REFORMA -ALIMENTADOR DESDE EL TRANSFORMADOR ELEVADOR (TR-03) HASTA EL TABLERO GENERAL DE DISTRIBUCIÓN 2 (TGD2) EN CALIBRE 6x(3-500+1-500)+1-2T POR CARCAMO suministro e instalacion</t>
  </si>
  <si>
    <t>PATIO LA REFORMA - ALIMENTADOR DESDE TRANSFORMADOR HASTA TRANSFERENCIA AUTOMATICA GENERAL EN CALIBRE 5x(3-500+1-500)+1-4/0T AWG Cu HF FR LS POR CARCAMO suministro instalacion</t>
  </si>
  <si>
    <t>PATIO LA REFORMA - ALIMENTADOR DESDE PLANTA DE EMERGENCIA HASTA TRANSFERENCIA AUTOMATICA GENERAL EN CALIBRE 5x(3-500+1-500)+1-4/0T AWG Cu HF FR LS 3 DUCTOS 4" PVC EMBEBIDOS suministro e instalacion</t>
  </si>
  <si>
    <t>TAPA INICIO / FINAL PARA SARDINEL DRENANTE h=255mm  (Suministro e Instalación)</t>
  </si>
  <si>
    <t>PATIO LA REFORMA -ALIMENTADOR DESDE TABLERO GENERAL DE DISTRIBUCIÓN (TGD) HASTA EL TABLERO DE CORRECCIÓN DEL FACTOR DE POTENCIA EN CALIBRE 3-400+1-400+1-4T AWG Cu HF FR LS EN 1 DUCTO DE  4" PVC suministro e instalacion</t>
  </si>
  <si>
    <t>PATIO LA REFORMA - ALIMENTADOR DESDE TRANSFERENCIA AUTOMATICA GENERAL EN CALIBRE HASTA TABLERO GENERAL DE DISTRIBUCIÓN (TGD) 5x(3-500+1-500)+1-4/0T AWG Cu HF FR LS POR CARCAMO suministro e instalacion</t>
  </si>
  <si>
    <t>PATIO LA REFORMA - ALIMENTADOR DESDE EL TABLERO GENERAL (TGD) HASTA EL TRANSFORMADOR ELEVADOR (TR-03) EN CALIBRE 4x(3-500+1-500)+1-4/0T AWG Cu HF FR LS POR 3 DUCTOS DE 4" PVC suministro e instalacion</t>
  </si>
  <si>
    <t>PATIO LA REFORMA -ALIMENTADOR DESDE TABLERO GENERAL DE DISTRIBUCIÓN (TGD) HASTA EL TABLERO DEL EDIFICIO ELÉCTRICO (TE) EN CALIBRE 3-6+1-6+1-8T AWG Cu HF FR LS EN 1 DUCTO DE  1" EMT suministro e instalacion</t>
  </si>
  <si>
    <t xml:space="preserve">TAPA INICIO / FINAL PARA SARDINEL DE DRENAJE RD 200 H33 (Suministro e Instalación) </t>
  </si>
  <si>
    <t>PATIO LA REFORMA -ALIMENTADOR DESDE TABLERO GENERAL DE DISTRIBUCIÓN (TGD) HASTA EL TABLERO DE ALUMBRADO DEL PATIO (TAP) EN CALIBRE 3-2+1-2+1-6T AWG Cu HF FR LS EN 1 DUCTOS 1 1/2" EMT suministro e instalacion</t>
  </si>
  <si>
    <t>BARANDA METALICA M-82 PREFABRICADA MOV. REDUCIDA BORDE DE VIA (Incluye dados de concreto 3000psi grava común de 0.20 x 0.20m y recubrimiento en epóxico y esmalte uretano). Suministro e Instalación</t>
  </si>
  <si>
    <t>PATIO LA REFORMA - SUBESTACIÓN SUMERGIBLE NORMA CTS594 PROYECTO TRONCAL CARACAS EDIFICIO ADMINISTRATIVO  (Incluye suministro, instalación, pruebas y puesta en funcionamiento).EXCLUSIVA PARA ESPACIO PUBLICO. INCLUYE TRANSFORMADOR 112,5 KVA TRIFASICO, 11,4kV/208/120V. INCLUYE CELDAS ENTRADA Y SALIDA EN SF6 CON SECCIONADOR MOTORIZADO Y CELDA DE PROTECCIÓN SF6 PARA TRANSFORMADOR CON FUSIBLE HH, UNIDAD O MODULO DE CONTROL REMOTO RMU, NO INCLUYE OBRAS CIVILES. INCLUYE TRANSPORTE , EXCAVACIÓN , PRUEBAS , MANO DE OBRA PARA CONEXIÓN DE LA SUBESTACIÓN , MANO DE OBRA PARA DESCONEXIÓN SUBESTACIÓN EXISTENTE , INTERCONEXIÓN ENTRE CELDA DE PROTECCIÓN Y TRANSFORMADOR , TRANSFORMADOR HERMÉTICO Y CENTRO DE TRANSFORMACIÓN SUBTERRÁNEO</t>
  </si>
  <si>
    <t>BARANDA METALICA M-82 PREFABRICADA MOV. REDUCIDA ACCESO A PREDIOS (Incluye recubrimiento en epóxico y esmalte uretano). Suministro e Instalación</t>
  </si>
  <si>
    <t>PATIO LA REFORMA - SUMINISTRO E INSTALACIÓN DE RECUBRIMIENTO EPÓXICO DE DOS COMPONENTES, CON ALTA RESISTENCIA AL ATAQUE QUÍMICO Y MECÁNICO EN LOS MUROS INTERNOS DE LOS CÁRCAMOS</t>
  </si>
  <si>
    <t>PATIO LA REFORMA - SUBESTACIÓN SUMERGIBLE NORMA CTS594 PROYECTO TRONCAL CARACAS EDIFICIO ELECTRICO  (Incluye suministro, instalación, pruebas y puesta en funcionamiento).EXCLUSIVA PARA ESPACIO PUBLICO. INCLUYE TRANSFORMADOR TRIFASICO 400kVA 11,4kV/208/120V , INCLUYE CELDAS ENTRADA Y SALIDA EN SF6 CON SECCIONADOR MOTORIZADO Y CELDA DE PROTECCIÓN SF6 PARA TRANSFORMADOR CON FUSIBLE HH, UNIDAD O MODULO DE CONTROL REMOTO RMU, NO INCLUYE OBRAS CIVILES. INCLUYE TRANSPORTE , EXCAVACIÓN , PRUEBAS , MANO DE OBRA PARA CONEXIÓN DE LA SUBESTACIÓN , MANO DE OBRA PARA DESCONEXIÓN SUBESTACIÓN EXISTENTE , INTERCONEXIÓN ENTRE CELDA DE PROTECCIÓN Y TRANSFORMADOR , TRANSFORMADOR HERMÉTICO Y CENTRO DE TRANSFORMACIÓN SUBTERRÁNEO</t>
  </si>
  <si>
    <t>BLOQUE DE CEMENTO MACIZO PEATONAL COLORES 20X20X6cm (Suministro e Instalación. Arena de sello, corte de adoquin y emboquillado)</t>
  </si>
  <si>
    <t>Precios Unitarios de Referencia IDU - Año 2021</t>
  </si>
  <si>
    <t>Fecha de elaboración: 29 de Enero 2021</t>
  </si>
  <si>
    <t xml:space="preserve">Fecha de modificación de APU: </t>
  </si>
  <si>
    <t xml:space="preserve">Fecha de inclusión de APU: </t>
  </si>
  <si>
    <t>Actualización 2020-II + Mano de Obra 2021</t>
  </si>
  <si>
    <t>PUNTO INICIAL INICIAL</t>
  </si>
  <si>
    <t>ALTERNATIVA</t>
  </si>
  <si>
    <t>ESTACIÓN DE SALIDA</t>
  </si>
  <si>
    <t>ESTACIÓN DE LLEGADA</t>
  </si>
  <si>
    <t>Código - IDU</t>
  </si>
  <si>
    <t>REDES HÚMEDAS</t>
  </si>
  <si>
    <t>TRAMO 1</t>
  </si>
  <si>
    <t>TRAMO 2</t>
  </si>
  <si>
    <t>LONGITUD TRAMO</t>
  </si>
  <si>
    <t>INICIAL</t>
  </si>
  <si>
    <t>FINAL</t>
  </si>
  <si>
    <t>COTA RASANTE</t>
  </si>
  <si>
    <t>COTA CLAVE</t>
  </si>
  <si>
    <t>VOLUMEN DE EXCAVACIÓN</t>
  </si>
  <si>
    <t>MC-1</t>
  </si>
  <si>
    <t>F´c=1,9</t>
  </si>
  <si>
    <t>ENTIBADOS</t>
  </si>
  <si>
    <t>CLASE DE TUBERIA</t>
  </si>
  <si>
    <t>PENDIENTE</t>
  </si>
  <si>
    <t>DIÁMETRO</t>
  </si>
  <si>
    <t>SUPERIOR</t>
  </si>
  <si>
    <t>INFERIOR</t>
  </si>
  <si>
    <t xml:space="preserve">H RECUBRIMIENTO  PROMEDIO </t>
  </si>
  <si>
    <t>RECUBRIMIENTO SUPERIOR</t>
  </si>
  <si>
    <t>RECUBRIMIENTO INFERIOR</t>
  </si>
  <si>
    <t>FCr</t>
  </si>
  <si>
    <t>ANCHO EXCAVACION</t>
  </si>
  <si>
    <t>ESPESOR CAMA</t>
  </si>
  <si>
    <t>H1 EXCAVACION</t>
  </si>
  <si>
    <t>H2 EXCAVACION</t>
  </si>
  <si>
    <t>H MATERIAL 1</t>
  </si>
  <si>
    <t>VOL MATERIAL  TRITURADO</t>
  </si>
  <si>
    <t>H MATERIAL 2</t>
  </si>
  <si>
    <t>VOL MATERIAL RECEBO COMÚN</t>
  </si>
  <si>
    <t>H MATERIAL 3</t>
  </si>
  <si>
    <t>H ENTIBADO</t>
  </si>
  <si>
    <t>DE</t>
  </si>
  <si>
    <t>A</t>
  </si>
  <si>
    <t>S%</t>
  </si>
  <si>
    <t>(m)</t>
  </si>
  <si>
    <t>(m³)</t>
  </si>
  <si>
    <t>(m²)</t>
  </si>
  <si>
    <t>MC1</t>
  </si>
  <si>
    <t>DESCRIPCION</t>
  </si>
  <si>
    <t>131946A</t>
  </si>
  <si>
    <t>78819A</t>
  </si>
  <si>
    <t>131750A</t>
  </si>
  <si>
    <t>131732A</t>
  </si>
  <si>
    <t>80265A</t>
  </si>
  <si>
    <t>131732B</t>
  </si>
  <si>
    <t>130317A</t>
  </si>
  <si>
    <t>VICS-141</t>
  </si>
  <si>
    <t>VICS-130A</t>
  </si>
  <si>
    <t>VICS-132</t>
  </si>
  <si>
    <t>130317B</t>
  </si>
  <si>
    <t>200-S8</t>
  </si>
  <si>
    <t>250-S8</t>
  </si>
  <si>
    <t>PZ-V1</t>
  </si>
  <si>
    <t>PZ-V2</t>
  </si>
  <si>
    <t>POZO</t>
  </si>
  <si>
    <t>LONG</t>
  </si>
  <si>
    <t>DIA</t>
  </si>
  <si>
    <t>TUBERÍA</t>
  </si>
  <si>
    <t>N</t>
  </si>
  <si>
    <t>CLAVE</t>
  </si>
  <si>
    <t>RASANTE</t>
  </si>
  <si>
    <t>RECUBRIMIENTO</t>
  </si>
  <si>
    <t>TUBERIA</t>
  </si>
  <si>
    <t>SANITARIO</t>
  </si>
  <si>
    <t>PUVIAL</t>
  </si>
  <si>
    <t>VIC</t>
  </si>
  <si>
    <t>DIS</t>
  </si>
  <si>
    <t>ALT</t>
  </si>
  <si>
    <t>PA-01</t>
  </si>
  <si>
    <t>PA-02</t>
  </si>
  <si>
    <t>PA-03</t>
  </si>
  <si>
    <t>PA-04</t>
  </si>
  <si>
    <t>PA-05</t>
  </si>
  <si>
    <t>PA-06</t>
  </si>
  <si>
    <t>315-S4</t>
  </si>
  <si>
    <t>315-S8</t>
  </si>
  <si>
    <t>PV-01</t>
  </si>
  <si>
    <t>PV-02</t>
  </si>
  <si>
    <t>36-S4</t>
  </si>
  <si>
    <t>VCP-163</t>
  </si>
  <si>
    <t>PV-03</t>
  </si>
  <si>
    <t>355-S8</t>
  </si>
  <si>
    <t>PV-05</t>
  </si>
  <si>
    <t>PV-04</t>
  </si>
  <si>
    <t>PZ6</t>
  </si>
  <si>
    <t>PZ4</t>
  </si>
  <si>
    <t>PZ7</t>
  </si>
  <si>
    <t>PZ8</t>
  </si>
  <si>
    <t>20 DE JULIO</t>
  </si>
  <si>
    <t>TR</t>
  </si>
  <si>
    <t>24-S4</t>
  </si>
  <si>
    <t>S31</t>
  </si>
  <si>
    <t>S32</t>
  </si>
  <si>
    <t>S33</t>
  </si>
  <si>
    <t>S34</t>
  </si>
  <si>
    <t>S35</t>
  </si>
  <si>
    <t>S36</t>
  </si>
  <si>
    <t>S37</t>
  </si>
  <si>
    <t>S38</t>
  </si>
  <si>
    <t>S39</t>
  </si>
  <si>
    <t>S46</t>
  </si>
  <si>
    <t>S47</t>
  </si>
  <si>
    <t>S48</t>
  </si>
  <si>
    <t>S49</t>
  </si>
  <si>
    <t>S50</t>
  </si>
  <si>
    <t>S51</t>
  </si>
  <si>
    <t>S52</t>
  </si>
  <si>
    <t>S53</t>
  </si>
  <si>
    <t>SUMIDEROS VICTORIA</t>
  </si>
  <si>
    <t>SUMIDEROS ALTAMIRA</t>
  </si>
  <si>
    <t>S1</t>
  </si>
  <si>
    <t>S2</t>
  </si>
  <si>
    <t>S3</t>
  </si>
  <si>
    <t>S4</t>
  </si>
  <si>
    <t>S5</t>
  </si>
  <si>
    <t>S6</t>
  </si>
  <si>
    <t>S7</t>
  </si>
  <si>
    <t>S8</t>
  </si>
  <si>
    <t>S9</t>
  </si>
  <si>
    <t>S10</t>
  </si>
  <si>
    <t>S11</t>
  </si>
  <si>
    <t>S12</t>
  </si>
  <si>
    <t>S13</t>
  </si>
  <si>
    <t>S14</t>
  </si>
  <si>
    <t>S15</t>
  </si>
  <si>
    <t>S16</t>
  </si>
  <si>
    <t>S17</t>
  </si>
  <si>
    <t>S18</t>
  </si>
  <si>
    <t>S19</t>
  </si>
  <si>
    <t>S20</t>
  </si>
  <si>
    <t>CONEXIÓN DRENAJES</t>
  </si>
  <si>
    <t>CR-01</t>
  </si>
  <si>
    <t>CR-02</t>
  </si>
  <si>
    <t>CR-03</t>
  </si>
  <si>
    <t>CR-04</t>
  </si>
  <si>
    <t>156416B</t>
  </si>
  <si>
    <t>CR-05</t>
  </si>
  <si>
    <t>CR-07</t>
  </si>
  <si>
    <t>CR-08</t>
  </si>
  <si>
    <t>CR-06</t>
  </si>
  <si>
    <t>CR-09</t>
  </si>
  <si>
    <t>CR-12</t>
  </si>
  <si>
    <t>CS-01</t>
  </si>
  <si>
    <t>CR-14</t>
  </si>
  <si>
    <t>CS-05</t>
  </si>
  <si>
    <t>Calz.</t>
  </si>
  <si>
    <t>CR-15</t>
  </si>
  <si>
    <t>CS-06</t>
  </si>
  <si>
    <t>CR-17</t>
  </si>
  <si>
    <t>CS-08</t>
  </si>
  <si>
    <t>78561D</t>
  </si>
  <si>
    <t>CR-13</t>
  </si>
  <si>
    <t>CR-16</t>
  </si>
  <si>
    <t>160-S8</t>
  </si>
  <si>
    <t>SECTOR</t>
  </si>
  <si>
    <t>Diámetro Nominal</t>
  </si>
  <si>
    <t>Diámetro</t>
  </si>
  <si>
    <t>Interno mm</t>
  </si>
  <si>
    <t>Externo m</t>
  </si>
  <si>
    <t>110-S8</t>
  </si>
  <si>
    <t>mm</t>
  </si>
  <si>
    <t>400-S8</t>
  </si>
  <si>
    <t>450-S8</t>
  </si>
  <si>
    <t>500-S8</t>
  </si>
  <si>
    <t>200-S4</t>
  </si>
  <si>
    <t>250-S4</t>
  </si>
  <si>
    <t>355-S4</t>
  </si>
  <si>
    <t>400-S4</t>
  </si>
  <si>
    <t>pulgadas</t>
  </si>
  <si>
    <t>27-S4</t>
  </si>
  <si>
    <t>30-S4</t>
  </si>
  <si>
    <t>33-S4</t>
  </si>
  <si>
    <t>39-S4</t>
  </si>
  <si>
    <t>42-S4</t>
  </si>
  <si>
    <t>DIÁMETRO EXTERNO</t>
  </si>
  <si>
    <t>EXCAVACIÓN MECÁNICA MAYOR A  3,5 m</t>
  </si>
  <si>
    <t>EXCAVACIÓN MANUAL &lt; 2,0 m</t>
  </si>
  <si>
    <t>EXCAVACIÓN MECÁNICA ENTRE  ( 2,0-3,5m)</t>
  </si>
  <si>
    <t xml:space="preserve">POZOS </t>
  </si>
  <si>
    <t>CANTIDAD</t>
  </si>
  <si>
    <t>ALTURA</t>
  </si>
  <si>
    <t>ENTIBADO TIPO EC3</t>
  </si>
  <si>
    <t>ENTIBADO TIPO EC2</t>
  </si>
  <si>
    <t xml:space="preserve">VOL MATERIAL SUB BASE GRANULAR </t>
  </si>
  <si>
    <t>COL</t>
  </si>
  <si>
    <t>DRENAJES</t>
  </si>
  <si>
    <t>TOTAL</t>
  </si>
  <si>
    <t>No.</t>
  </si>
  <si>
    <t xml:space="preserve">RASANTE </t>
  </si>
  <si>
    <t>DIAMETRO</t>
  </si>
  <si>
    <t>TIPO</t>
  </si>
  <si>
    <t>RD-200- H33</t>
  </si>
  <si>
    <t>CR-10</t>
  </si>
  <si>
    <t>CR-11</t>
  </si>
  <si>
    <t>RD-200- H53</t>
  </si>
  <si>
    <t>CR-25</t>
  </si>
  <si>
    <t>CS-11</t>
  </si>
  <si>
    <t>CR-26</t>
  </si>
  <si>
    <t>CR-27</t>
  </si>
  <si>
    <t>CR-28</t>
  </si>
  <si>
    <t>CR-29</t>
  </si>
  <si>
    <t>CS-12</t>
  </si>
  <si>
    <t>CR-30</t>
  </si>
  <si>
    <t>CS-13</t>
  </si>
  <si>
    <t>CR-20</t>
  </si>
  <si>
    <t>CR-21</t>
  </si>
  <si>
    <t>CR-22</t>
  </si>
  <si>
    <t>CS-10</t>
  </si>
  <si>
    <t>SUMA</t>
  </si>
  <si>
    <t>Plano Diseño Alcantarillado</t>
  </si>
  <si>
    <t>NORMA</t>
  </si>
  <si>
    <t>NTC 3722-1</t>
  </si>
  <si>
    <t>NS-047</t>
  </si>
  <si>
    <t>NS-029</t>
  </si>
  <si>
    <t>NS-068</t>
  </si>
  <si>
    <t>NTC 5070</t>
  </si>
  <si>
    <t>NS-123</t>
  </si>
  <si>
    <t>NS-072</t>
  </si>
  <si>
    <t>NS-019</t>
  </si>
  <si>
    <t>NS-151</t>
  </si>
  <si>
    <t>ALCANTARILLADO</t>
  </si>
  <si>
    <t>NS-020</t>
  </si>
  <si>
    <t>NS-047- NP-023</t>
  </si>
  <si>
    <t>M</t>
  </si>
  <si>
    <t>PVA-01</t>
  </si>
  <si>
    <t>PVA-02</t>
  </si>
  <si>
    <t>CS-14</t>
  </si>
  <si>
    <t>CS-15</t>
  </si>
  <si>
    <t>PV-07</t>
  </si>
  <si>
    <t>1311827A</t>
  </si>
  <si>
    <t>PZ11-6</t>
  </si>
  <si>
    <t>PZ9</t>
  </si>
  <si>
    <t>PZ10</t>
  </si>
  <si>
    <t>SUMIDEROS transferencia</t>
  </si>
  <si>
    <t>TRANS</t>
  </si>
  <si>
    <t>DISEÑO</t>
  </si>
  <si>
    <t>CONCATENAR</t>
  </si>
  <si>
    <t>DIS1</t>
  </si>
  <si>
    <t>DIS2</t>
  </si>
  <si>
    <t>DIFERENCIA</t>
  </si>
  <si>
    <t>CARCAMOS</t>
  </si>
  <si>
    <t>ENTRADA</t>
  </si>
  <si>
    <t>SALIDA</t>
  </si>
  <si>
    <t>ÍTEM</t>
  </si>
  <si>
    <t>CONCRETO 3000 PSI GRAVA COMÚN PARA LOSA DE CIMENTACIÓN DE SISTEMA URBANO DE DRENAJE SOSTENIBLE (Premezclado, incluye suministro, encofrado, bombeo y colocación. No incluye acero de refuerzo ni curado)</t>
  </si>
  <si>
    <t xml:space="preserve">UN </t>
  </si>
  <si>
    <t>SUSTRATO (SUELO MODIFICADO; 10% DE PIEDRA POMEZ, 60% ARENA, 30% MEZCLA DE COMPOST TIERRA NEGRA) PARA RELLENO DE SUDS (Incluye suministro y puesta en obra)</t>
  </si>
  <si>
    <t>CAPA DE DRENAJE PARA SISTEMA URBANO DE DRENAJE SOSTENIBLE EN AGREGADO TIPO GRAVA -NORMA ASTM#57  (Incluye suministro y puesta en obra)</t>
  </si>
  <si>
    <t>ANGEO METÁLICO PARA ALCORQUE DE 3,00M x 1,0M (Incluye suministro e instalación)</t>
  </si>
  <si>
    <t>REJILLA PLÁSTICO RECICLADA PARA ALCORQUE DE 3,00M x 1,0M (Incluye suministro e instalación)</t>
  </si>
  <si>
    <t>CUPULA TIPO TRAGANTE D. 6" (Incluye suministro y puesta en obra)</t>
  </si>
  <si>
    <t>TAPA DE SISTEMA URBANO DE DRENAJE SOSTENIBLE 1.0M X 1.0M X 0.10M, EN CONCRETO 4000 PSI GRAVA COMÚN (Premezclado, incluye suministro, encofrado, bombeo y colocación. No incluye acero de refuerzo ni curado)</t>
  </si>
  <si>
    <t>CANTIDAD/UN</t>
  </si>
  <si>
    <t>CONCRETO 3000 PSI GRAVA COMÚN PARA MURO DE SISTEMA URBANO DE DRENAJE SOSTENIBLE (Premezclado, incluye suministro, encofrado, bombeo y colocación. No incluye acero de refuerzo ni curado)</t>
  </si>
  <si>
    <t>VALOR</t>
  </si>
  <si>
    <t>LOSETA+E2669 LISA BICAPA TPO A40 (60 X 20 X 6) cm TEXTURA DE ANDÉN COLOR GRIS MEDIO (Suministro, colocación y compactación con equipo manual. Incluye base en arena de nivelación e=4 cm y arena de sello)</t>
  </si>
  <si>
    <t xml:space="preserve"> ALTAMIRA</t>
  </si>
  <si>
    <t>VICTORIA</t>
  </si>
  <si>
    <t>Sumidero</t>
  </si>
  <si>
    <t>Tipo de sumidero</t>
  </si>
  <si>
    <t>Longitud de la ventana</t>
  </si>
  <si>
    <t>Alto de la ventana</t>
  </si>
  <si>
    <t xml:space="preserve">Estructura complementaria de captación </t>
  </si>
  <si>
    <t xml:space="preserve">Longitud  E.C. captación </t>
  </si>
  <si>
    <t>No</t>
  </si>
  <si>
    <t>[m]</t>
  </si>
  <si>
    <t>L [m]</t>
  </si>
  <si>
    <t>Combinado</t>
  </si>
  <si>
    <t>Monolitico</t>
  </si>
  <si>
    <t>Lateral</t>
  </si>
  <si>
    <t>COMBINADO</t>
  </si>
  <si>
    <t>LATERAL L-150</t>
  </si>
  <si>
    <t>CUADRO TIPOLOGIA CANAL</t>
  </si>
  <si>
    <t>CAJA RECOLECCIÓN</t>
  </si>
  <si>
    <t>UBICACIÓN PILONA</t>
  </si>
  <si>
    <t>RASANTE INICIAL</t>
  </si>
  <si>
    <t>ALTURA m</t>
  </si>
  <si>
    <t>LONGITUD  m</t>
  </si>
  <si>
    <t>PENDIENTE  %</t>
  </si>
  <si>
    <t>RASANTE FINAL</t>
  </si>
  <si>
    <t>BASE          m</t>
  </si>
  <si>
    <t>ALTURA   m</t>
  </si>
  <si>
    <t>PROFUNDIDAD A CLAVE - m</t>
  </si>
  <si>
    <t>CAÑUELA A-120</t>
  </si>
  <si>
    <t>ALTAMIRA</t>
  </si>
  <si>
    <t>CR-34</t>
  </si>
  <si>
    <t>CS-35</t>
  </si>
  <si>
    <t>TUBERÍA DE CONEXIÓN</t>
  </si>
  <si>
    <t>CS-16</t>
  </si>
  <si>
    <t>CLAVE INICIAL</t>
  </si>
  <si>
    <t>DIAM. Pg</t>
  </si>
  <si>
    <t>CLAVE FINAL</t>
  </si>
  <si>
    <t>CAJA DE RECOLECCIÓN MAYOR 1,5 M</t>
  </si>
  <si>
    <t xml:space="preserve">CAJA DE RECOLECCIÓN ENTRE 0 A 1,5 M </t>
  </si>
  <si>
    <t>CAJA CONEXIÓN</t>
  </si>
  <si>
    <t>TUBERÍA DE CONEXIÓN PVC D. 10</t>
  </si>
  <si>
    <t>CAJAS DE CONEXIÓN</t>
  </si>
  <si>
    <t>TOTALES</t>
  </si>
  <si>
    <t>EXCAVACIÓN MANUAL</t>
  </si>
  <si>
    <t>DRENAJE ESTACIONES Y PILONAS</t>
  </si>
  <si>
    <t>LONGITUD PROTECCIÓN</t>
  </si>
  <si>
    <t>8" A 10"</t>
  </si>
  <si>
    <t>SUMIDEROS</t>
  </si>
  <si>
    <t>CAÑUELA A -120</t>
  </si>
  <si>
    <t>SUDS</t>
  </si>
  <si>
    <t>CONSTRUCCIÓN DE SISTEMAS URBANOS DE DRENAJE SOSTENIBLE SUDS- (Inlcuye, concreto, acero de refuerzo, sustrato, protecciónes, angeo, tubería de drenaje y puest en marcha del SUDS(</t>
  </si>
  <si>
    <t>MS-166</t>
  </si>
  <si>
    <t>Plano de Diseño</t>
  </si>
  <si>
    <t>NS-090</t>
  </si>
  <si>
    <t>Np-074</t>
  </si>
  <si>
    <t>SUMIDERO ALCANTARILLADO PLUVIAL - CAJA SENCILLA EN EL ANDÉN. NORMA NS-047-V.6, FIGURA 15 Y 16. (FUNDIDO EN SITIO, CONCRETO PREMEZCLADO. INCL. SUMIN, FORM, REF. Y CONSTR. INCL. TAPA Y REJILLA)</t>
  </si>
  <si>
    <t>CANTIDADES DE OBRA PARA UN SUDS</t>
  </si>
  <si>
    <t/>
  </si>
  <si>
    <t>0</t>
  </si>
  <si>
    <t>1</t>
  </si>
  <si>
    <t>DIS0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</si>
</sst>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_);_(* \(#,##0.0\);_(* &quot;-&quot;??_);_(@_)"/>
    <numFmt numFmtId="165" formatCode="d/mm/yyyy;@"/>
    <numFmt numFmtId="166" formatCode="&quot;$&quot;\ #,##0.00"/>
    <numFmt numFmtId="167" formatCode="&quot;$&quot;#,##0"/>
    <numFmt numFmtId="168" formatCode="#,##0.000"/>
    <numFmt numFmtId="169" formatCode="0.000"/>
    <numFmt numFmtId="170" formatCode="0.0"/>
    <numFmt numFmtId="171" formatCode="_(&quot;$&quot;\ * #,##0.00_);_(&quot;$&quot;\ * \(#,##0.00\);_(&quot;$&quot;\ * &quot;-&quot;??_);_(@_)"/>
    <numFmt numFmtId="172" formatCode="0_)"/>
    <numFmt numFmtId="173" formatCode="0.0%"/>
  </numFmts>
  <fonts count="32"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2"/>
      <name val="Times New Roman"/>
      <family val="1"/>
    </font>
    <font>
      <b/>
      <sz val="12"/>
      <color rgb="FFFF0000"/>
      <name val="Times New Roman"/>
      <family val="1"/>
    </font>
    <font>
      <sz val="10"/>
      <name val="Times New Roman"/>
      <family val="1"/>
    </font>
    <font>
      <b/>
      <sz val="20"/>
      <name val="Times New Roman"/>
      <family val="1"/>
    </font>
    <font>
      <sz val="18"/>
      <color rgb="FFFF0000"/>
      <name val="Times New Roman"/>
      <family val="1"/>
    </font>
    <font>
      <b/>
      <sz val="12"/>
      <color theme="0"/>
      <name val="Maiandra GD"/>
      <family val="2"/>
    </font>
    <font>
      <b/>
      <sz val="14"/>
      <color theme="0"/>
      <name val="Maiandra GD"/>
      <family val="2"/>
    </font>
    <font>
      <sz val="12"/>
      <color theme="3"/>
      <name val="Maiandra GD"/>
      <family val="2"/>
    </font>
    <font>
      <sz val="10"/>
      <color theme="3"/>
      <name val="Maiandra GD"/>
      <family val="2"/>
    </font>
    <font>
      <sz val="12"/>
      <color rgb="FFFF0000"/>
      <name val="Times New Roman"/>
      <family val="1"/>
    </font>
    <font>
      <b/>
      <sz val="11"/>
      <color theme="1"/>
      <name val="Calibri"/>
      <family val="2"/>
      <scheme val="minor"/>
    </font>
    <font>
      <sz val="11"/>
      <name val="Times New Roman"/>
      <family val="1"/>
    </font>
    <font>
      <sz val="12"/>
      <name val="Arial"/>
      <family val="2"/>
    </font>
    <font>
      <sz val="8"/>
      <name val="Arial"/>
      <family val="2"/>
    </font>
    <font>
      <sz val="10"/>
      <name val="Arial"/>
      <family val="2"/>
    </font>
    <font>
      <b/>
      <sz val="8"/>
      <name val="Arial"/>
      <family val="2"/>
    </font>
    <font>
      <sz val="11"/>
      <name val="Calibri"/>
      <family val="2"/>
      <scheme val="minor"/>
    </font>
    <font>
      <b/>
      <sz val="9"/>
      <name val="Calibri"/>
      <family val="2"/>
      <scheme val="minor"/>
    </font>
    <font>
      <b/>
      <sz val="9"/>
      <name val="Arial"/>
      <family val="2"/>
    </font>
    <font>
      <sz val="9"/>
      <name val="Arial"/>
      <family val="2"/>
    </font>
    <font>
      <sz val="9"/>
      <color theme="3"/>
      <name val="Calibri"/>
      <family val="2"/>
      <scheme val="minor"/>
    </font>
    <font>
      <sz val="9"/>
      <color theme="1"/>
      <name val="Calibri"/>
      <family val="2"/>
      <scheme val="minor"/>
    </font>
    <font>
      <sz val="11"/>
      <color rgb="FFFF0000"/>
      <name val="Calibri"/>
      <family val="2"/>
      <scheme val="minor"/>
    </font>
    <font>
      <sz val="12"/>
      <color theme="1"/>
      <name val="Calibri"/>
      <family val="2"/>
      <scheme val="minor"/>
    </font>
    <font>
      <sz val="11"/>
      <color theme="3"/>
      <name val="Calibri"/>
      <family val="2"/>
      <scheme val="minor"/>
    </font>
    <font>
      <sz val="11"/>
      <color rgb="FF000000"/>
      <name val="Calibri"/>
      <family val="2"/>
      <scheme val="minor"/>
    </font>
    <font>
      <b/>
      <sz val="14"/>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A7AA3E"/>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22"/>
        <bgColor indexed="64"/>
      </patternFill>
    </fill>
    <fill>
      <patternFill patternType="solid">
        <fgColor theme="0" tint="-4.9989318521683403E-2"/>
        <bgColor indexed="64"/>
      </patternFill>
    </fill>
    <fill>
      <patternFill patternType="solid">
        <fgColor theme="6"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hair">
        <color theme="3"/>
      </left>
      <right style="hair">
        <color theme="3"/>
      </right>
      <top style="hair">
        <color theme="3"/>
      </top>
      <bottom style="hair">
        <color theme="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hair">
        <color indexed="64"/>
      </left>
      <right style="hair">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theme="3"/>
      </left>
      <right/>
      <top style="hair">
        <color theme="3"/>
      </top>
      <bottom style="hair">
        <color theme="3"/>
      </bottom>
      <diagonal/>
    </border>
    <border>
      <left style="hair">
        <color theme="3"/>
      </left>
      <right style="hair">
        <color theme="3"/>
      </right>
      <top/>
      <bottom style="hair">
        <color theme="3"/>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0" fontId="17" fillId="0" borderId="0">
      <alignment vertical="top"/>
    </xf>
    <xf numFmtId="9" fontId="19" fillId="0" borderId="0" applyProtection="0"/>
    <xf numFmtId="0" fontId="17" fillId="0" borderId="0">
      <alignment vertical="top"/>
    </xf>
    <xf numFmtId="171" fontId="1" fillId="0" borderId="0" applyFont="0" applyFill="0" applyBorder="0" applyAlignment="0" applyProtection="0"/>
    <xf numFmtId="0" fontId="19" fillId="0" borderId="0"/>
    <xf numFmtId="0" fontId="1" fillId="0" borderId="0"/>
    <xf numFmtId="9" fontId="1" fillId="0" borderId="0" applyFont="0" applyFill="0" applyBorder="0" applyAlignment="0" applyProtection="0"/>
  </cellStyleXfs>
  <cellXfs count="299">
    <xf numFmtId="0" fontId="0" fillId="0" borderId="0" xfId="0"/>
    <xf numFmtId="0" fontId="2" fillId="2" borderId="2" xfId="0"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vertical="center"/>
    </xf>
    <xf numFmtId="0" fontId="5" fillId="0" borderId="0" xfId="0" applyFont="1" applyAlignment="1">
      <alignment vertical="center"/>
    </xf>
    <xf numFmtId="0" fontId="4" fillId="0" borderId="0" xfId="0" applyFont="1" applyAlignme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9" fillId="0" borderId="0" xfId="0" applyFont="1" applyFill="1" applyAlignment="1">
      <alignment vertical="center" wrapText="1"/>
    </xf>
    <xf numFmtId="165" fontId="6" fillId="0" borderId="9"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2"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4" fontId="3" fillId="2" borderId="0" xfId="0" applyNumberFormat="1" applyFont="1" applyFill="1" applyAlignment="1">
      <alignment vertical="center"/>
    </xf>
    <xf numFmtId="4" fontId="9" fillId="0" borderId="0" xfId="0" applyNumberFormat="1" applyFont="1" applyFill="1" applyBorder="1" applyAlignment="1">
      <alignment vertical="center" wrapText="1"/>
    </xf>
    <xf numFmtId="4" fontId="4" fillId="0" borderId="1" xfId="1" applyNumberFormat="1" applyFont="1" applyFill="1" applyBorder="1" applyAlignment="1" applyProtection="1">
      <alignment horizontal="center" vertical="center" wrapText="1"/>
    </xf>
    <xf numFmtId="4" fontId="3" fillId="0" borderId="0" xfId="0" applyNumberFormat="1" applyFont="1" applyAlignment="1">
      <alignment vertical="center"/>
    </xf>
    <xf numFmtId="1" fontId="10" fillId="3" borderId="15" xfId="0" applyNumberFormat="1" applyFont="1" applyFill="1" applyBorder="1" applyAlignment="1">
      <alignment horizontal="center" vertical="center"/>
    </xf>
    <xf numFmtId="1" fontId="11" fillId="3" borderId="15" xfId="0" applyNumberFormat="1" applyFont="1" applyFill="1" applyBorder="1" applyAlignment="1">
      <alignment horizontal="center" vertical="center"/>
    </xf>
    <xf numFmtId="0" fontId="11" fillId="3" borderId="15" xfId="0" applyFont="1" applyFill="1" applyBorder="1" applyAlignment="1">
      <alignment horizontal="center" vertical="center" wrapText="1"/>
    </xf>
    <xf numFmtId="0" fontId="11" fillId="3" borderId="15" xfId="0" applyFont="1" applyFill="1" applyBorder="1" applyAlignment="1">
      <alignment horizontal="center" vertical="center"/>
    </xf>
    <xf numFmtId="166" fontId="11" fillId="3" borderId="15" xfId="0" applyNumberFormat="1" applyFont="1" applyFill="1" applyBorder="1" applyAlignment="1">
      <alignment horizontal="center" vertical="center"/>
    </xf>
    <xf numFmtId="166" fontId="10" fillId="3" borderId="15" xfId="0" applyNumberFormat="1" applyFont="1" applyFill="1" applyBorder="1" applyAlignment="1">
      <alignment horizontal="center" vertical="center" wrapText="1"/>
    </xf>
    <xf numFmtId="14" fontId="12" fillId="0" borderId="14" xfId="0" applyNumberFormat="1" applyFont="1" applyBorder="1" applyAlignment="1">
      <alignment horizontal="center" vertical="center" wrapText="1"/>
    </xf>
    <xf numFmtId="14" fontId="12" fillId="0" borderId="14" xfId="0" applyNumberFormat="1" applyFont="1" applyBorder="1" applyAlignment="1">
      <alignment horizontal="left" vertical="center" wrapText="1"/>
    </xf>
    <xf numFmtId="1" fontId="12" fillId="0" borderId="14" xfId="0" applyNumberFormat="1" applyFont="1" applyBorder="1" applyAlignment="1">
      <alignment horizontal="center" vertical="center" wrapText="1"/>
    </xf>
    <xf numFmtId="167" fontId="12" fillId="0" borderId="14" xfId="0" applyNumberFormat="1" applyFont="1" applyBorder="1" applyAlignment="1">
      <alignment horizontal="center" vertical="center" wrapText="1"/>
    </xf>
    <xf numFmtId="14" fontId="13" fillId="0" borderId="14" xfId="0" applyNumberFormat="1" applyFont="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0" xfId="0" applyFont="1" applyAlignment="1">
      <alignment vertical="center"/>
    </xf>
    <xf numFmtId="0" fontId="9" fillId="0" borderId="0" xfId="0" applyFont="1" applyFill="1" applyAlignment="1">
      <alignment horizontal="center" vertical="center" wrapText="1"/>
    </xf>
    <xf numFmtId="0" fontId="3" fillId="0" borderId="0" xfId="0" applyFont="1" applyAlignment="1">
      <alignment horizontal="center" vertical="center"/>
    </xf>
    <xf numFmtId="0" fontId="5" fillId="0" borderId="1" xfId="0" applyFont="1" applyFill="1" applyBorder="1" applyAlignment="1">
      <alignment horizontal="center" vertical="center"/>
    </xf>
    <xf numFmtId="0" fontId="14" fillId="0" borderId="6" xfId="0" applyFont="1" applyFill="1" applyBorder="1" applyAlignment="1">
      <alignment vertical="center" wrapText="1"/>
    </xf>
    <xf numFmtId="0" fontId="14" fillId="0" borderId="6" xfId="0" applyFont="1" applyFill="1" applyBorder="1" applyAlignment="1">
      <alignment horizontal="center" vertical="center"/>
    </xf>
    <xf numFmtId="4" fontId="14" fillId="0" borderId="6" xfId="0" applyNumberFormat="1" applyFont="1" applyFill="1" applyBorder="1" applyAlignment="1">
      <alignment horizontal="center" vertical="center"/>
    </xf>
    <xf numFmtId="0" fontId="14" fillId="0" borderId="2" xfId="0" applyFont="1" applyFill="1" applyBorder="1" applyAlignment="1">
      <alignment vertical="center" wrapText="1"/>
    </xf>
    <xf numFmtId="0" fontId="14" fillId="0" borderId="2" xfId="0" applyFont="1" applyFill="1" applyBorder="1" applyAlignment="1">
      <alignment horizontal="center" vertical="center"/>
    </xf>
    <xf numFmtId="0" fontId="4" fillId="0" borderId="6" xfId="0" applyFont="1" applyFill="1" applyBorder="1" applyAlignment="1" applyProtection="1">
      <alignment horizontal="center" vertical="center" wrapText="1"/>
    </xf>
    <xf numFmtId="0" fontId="14" fillId="0" borderId="1" xfId="0" applyFont="1" applyFill="1" applyBorder="1" applyAlignment="1">
      <alignment horizontal="left" vertical="center"/>
    </xf>
    <xf numFmtId="2" fontId="18" fillId="0" borderId="0" xfId="2" applyNumberFormat="1" applyFont="1" applyAlignment="1">
      <alignment horizontal="center" vertical="center" wrapText="1"/>
    </xf>
    <xf numFmtId="1" fontId="18" fillId="0" borderId="0" xfId="2" applyNumberFormat="1" applyFont="1" applyAlignment="1">
      <alignment horizontal="center" vertical="center" wrapText="1"/>
    </xf>
    <xf numFmtId="1" fontId="18" fillId="0" borderId="0" xfId="2" applyNumberFormat="1" applyFont="1" applyAlignment="1" applyProtection="1">
      <alignment horizontal="center" vertical="center" wrapText="1"/>
      <protection locked="0"/>
    </xf>
    <xf numFmtId="4" fontId="18" fillId="0" borderId="0" xfId="2" applyNumberFormat="1" applyFont="1" applyAlignment="1" applyProtection="1">
      <alignment horizontal="center" vertical="center" wrapText="1"/>
      <protection locked="0"/>
    </xf>
    <xf numFmtId="168" fontId="18" fillId="0" borderId="0" xfId="2" applyNumberFormat="1" applyFont="1" applyAlignment="1">
      <alignment horizontal="center" vertical="center" wrapText="1"/>
    </xf>
    <xf numFmtId="0" fontId="18" fillId="0" borderId="0" xfId="2" applyFont="1" applyAlignment="1">
      <alignment horizontal="center" vertical="center" wrapText="1"/>
    </xf>
    <xf numFmtId="2" fontId="18" fillId="0" borderId="0" xfId="2" applyNumberFormat="1" applyFont="1" applyAlignment="1"/>
    <xf numFmtId="10" fontId="18" fillId="0" borderId="0" xfId="3" applyNumberFormat="1" applyFont="1" applyAlignment="1">
      <alignment horizontal="center" vertical="center" wrapText="1"/>
    </xf>
    <xf numFmtId="2" fontId="20" fillId="0" borderId="0" xfId="2" applyNumberFormat="1" applyFont="1" applyAlignment="1">
      <alignment horizontal="center" vertical="center" wrapText="1"/>
    </xf>
    <xf numFmtId="1" fontId="20" fillId="0" borderId="0" xfId="2" applyNumberFormat="1" applyFont="1" applyAlignment="1">
      <alignment horizontal="center" vertical="center" wrapText="1"/>
    </xf>
    <xf numFmtId="0" fontId="20" fillId="0" borderId="0" xfId="2" applyFont="1" applyAlignment="1">
      <alignment horizontal="center" vertical="center" wrapText="1"/>
    </xf>
    <xf numFmtId="168" fontId="20" fillId="0" borderId="0" xfId="2" applyNumberFormat="1" applyFont="1" applyAlignment="1">
      <alignment horizontal="center" vertical="center" wrapText="1"/>
    </xf>
    <xf numFmtId="3" fontId="18" fillId="0" borderId="0" xfId="2" applyNumberFormat="1" applyFont="1" applyAlignment="1" applyProtection="1">
      <alignment horizontal="center" vertical="center" wrapText="1"/>
      <protection locked="0"/>
    </xf>
    <xf numFmtId="3" fontId="20" fillId="0" borderId="0" xfId="2" applyNumberFormat="1" applyFont="1" applyAlignment="1" applyProtection="1">
      <alignment horizontal="center" vertical="center" wrapText="1"/>
      <protection locked="0"/>
    </xf>
    <xf numFmtId="169" fontId="18" fillId="0" borderId="0" xfId="2" applyNumberFormat="1" applyFont="1" applyAlignment="1">
      <alignment horizontal="center" vertical="center" wrapText="1"/>
    </xf>
    <xf numFmtId="168" fontId="20" fillId="0" borderId="0" xfId="2" applyNumberFormat="1" applyFont="1" applyAlignment="1" applyProtection="1">
      <alignment horizontal="center" vertical="center" wrapText="1"/>
      <protection locked="0"/>
    </xf>
    <xf numFmtId="0" fontId="20" fillId="0" borderId="24" xfId="2" applyFont="1" applyBorder="1" applyAlignment="1">
      <alignment horizontal="center" vertical="center" wrapText="1"/>
    </xf>
    <xf numFmtId="0" fontId="21" fillId="0" borderId="0" xfId="0" applyFont="1"/>
    <xf numFmtId="0" fontId="18" fillId="0" borderId="8" xfId="2" applyFont="1" applyBorder="1" applyAlignment="1">
      <alignment horizontal="center" vertical="center" wrapText="1"/>
    </xf>
    <xf numFmtId="2" fontId="18" fillId="0" borderId="1" xfId="2" applyNumberFormat="1" applyFont="1" applyBorder="1" applyAlignment="1">
      <alignment horizontal="center" vertical="center" wrapText="1"/>
    </xf>
    <xf numFmtId="2" fontId="18" fillId="0" borderId="1" xfId="2" applyNumberFormat="1" applyFont="1" applyBorder="1" applyAlignment="1">
      <alignment horizontal="center" vertical="center"/>
    </xf>
    <xf numFmtId="1" fontId="18" fillId="0" borderId="1" xfId="2" applyNumberFormat="1" applyFont="1" applyBorder="1" applyAlignment="1">
      <alignment horizontal="center" vertical="center"/>
    </xf>
    <xf numFmtId="0" fontId="18" fillId="0" borderId="1" xfId="2" applyFont="1" applyBorder="1" applyAlignment="1">
      <alignment horizontal="center" vertical="center"/>
    </xf>
    <xf numFmtId="2" fontId="18" fillId="0" borderId="1" xfId="4" applyNumberFormat="1" applyFont="1" applyBorder="1" applyAlignment="1">
      <alignment horizontal="center" vertical="center" wrapText="1"/>
    </xf>
    <xf numFmtId="168" fontId="18" fillId="0" borderId="1" xfId="2" applyNumberFormat="1" applyFont="1" applyBorder="1" applyAlignment="1">
      <alignment horizontal="center" vertical="center"/>
    </xf>
    <xf numFmtId="169" fontId="18" fillId="0" borderId="1" xfId="2" applyNumberFormat="1" applyFont="1" applyBorder="1" applyAlignment="1">
      <alignment horizontal="center" vertical="center"/>
    </xf>
    <xf numFmtId="170" fontId="18" fillId="0" borderId="1" xfId="2" applyNumberFormat="1" applyFont="1" applyBorder="1" applyAlignment="1">
      <alignment horizontal="center" vertical="center"/>
    </xf>
    <xf numFmtId="2" fontId="18" fillId="0" borderId="1" xfId="2" applyNumberFormat="1" applyFont="1" applyBorder="1" applyAlignment="1">
      <alignment horizontal="right" vertical="center"/>
    </xf>
    <xf numFmtId="2" fontId="18" fillId="0" borderId="0" xfId="2" applyNumberFormat="1" applyFont="1" applyAlignment="1">
      <alignment horizontal="center" vertical="center"/>
    </xf>
    <xf numFmtId="2" fontId="18" fillId="0" borderId="1" xfId="3" applyNumberFormat="1" applyFont="1" applyBorder="1"/>
    <xf numFmtId="1" fontId="18" fillId="0" borderId="0" xfId="2" applyNumberFormat="1" applyFont="1" applyAlignment="1">
      <alignment horizontal="center" vertical="center"/>
    </xf>
    <xf numFmtId="2" fontId="18" fillId="0" borderId="0" xfId="2" applyNumberFormat="1" applyFont="1" applyAlignment="1">
      <alignment vertical="center"/>
    </xf>
    <xf numFmtId="0" fontId="18" fillId="0" borderId="0" xfId="0" applyFont="1"/>
    <xf numFmtId="2" fontId="23" fillId="0" borderId="1" xfId="2" applyNumberFormat="1" applyFont="1" applyBorder="1" applyAlignment="1">
      <alignment horizontal="center" vertical="center"/>
    </xf>
    <xf numFmtId="2" fontId="24" fillId="0" borderId="0" xfId="2" applyNumberFormat="1" applyFont="1" applyAlignment="1">
      <alignment horizontal="center" vertical="center"/>
    </xf>
    <xf numFmtId="2" fontId="24" fillId="0" borderId="0" xfId="2" applyNumberFormat="1" applyFont="1" applyAlignment="1">
      <alignment vertical="center"/>
    </xf>
    <xf numFmtId="2" fontId="24" fillId="0" borderId="0" xfId="2" applyNumberFormat="1" applyFont="1" applyAlignment="1">
      <alignment horizontal="center" vertical="center" wrapText="1"/>
    </xf>
    <xf numFmtId="10" fontId="18" fillId="0" borderId="0" xfId="3" applyNumberFormat="1" applyFont="1" applyAlignment="1">
      <alignment horizontal="center" vertical="center"/>
    </xf>
    <xf numFmtId="1" fontId="24" fillId="0" borderId="0" xfId="2" applyNumberFormat="1" applyFont="1" applyAlignment="1">
      <alignment horizontal="center" vertical="center"/>
    </xf>
    <xf numFmtId="10" fontId="24" fillId="0" borderId="0" xfId="3" applyNumberFormat="1" applyFont="1" applyAlignment="1">
      <alignment horizontal="center" vertical="center"/>
    </xf>
    <xf numFmtId="169" fontId="24" fillId="0" borderId="2" xfId="2" applyNumberFormat="1" applyFont="1" applyBorder="1" applyAlignment="1">
      <alignment vertical="center"/>
    </xf>
    <xf numFmtId="0" fontId="0" fillId="0" borderId="0" xfId="0" applyFill="1" applyAlignment="1">
      <alignment horizontal="center"/>
    </xf>
    <xf numFmtId="0" fontId="0" fillId="0" borderId="0" xfId="0" applyFill="1"/>
    <xf numFmtId="2" fontId="18" fillId="0" borderId="0" xfId="0" applyNumberFormat="1" applyFont="1" applyAlignment="1">
      <alignment horizontal="center"/>
    </xf>
    <xf numFmtId="1" fontId="25" fillId="0" borderId="14" xfId="0" applyNumberFormat="1" applyFont="1" applyBorder="1" applyAlignment="1">
      <alignment horizontal="center" vertical="center" wrapText="1"/>
    </xf>
    <xf numFmtId="14" fontId="25" fillId="0" borderId="14" xfId="0" applyNumberFormat="1" applyFont="1" applyBorder="1" applyAlignment="1">
      <alignment horizontal="left" vertical="center" wrapText="1"/>
    </xf>
    <xf numFmtId="14" fontId="25" fillId="0" borderId="14" xfId="0" applyNumberFormat="1" applyFont="1" applyBorder="1" applyAlignment="1">
      <alignment horizontal="center" vertical="center" wrapText="1"/>
    </xf>
    <xf numFmtId="1" fontId="23" fillId="0" borderId="0" xfId="2" applyNumberFormat="1" applyFont="1" applyAlignment="1">
      <alignment horizontal="center" vertical="center"/>
    </xf>
    <xf numFmtId="1" fontId="25" fillId="0" borderId="14" xfId="0" applyNumberFormat="1" applyFont="1" applyFill="1" applyBorder="1" applyAlignment="1">
      <alignment horizontal="center" vertical="center" wrapText="1"/>
    </xf>
    <xf numFmtId="14" fontId="25" fillId="0" borderId="14" xfId="0" applyNumberFormat="1" applyFont="1" applyFill="1" applyBorder="1" applyAlignment="1">
      <alignment horizontal="left" vertical="center" wrapText="1"/>
    </xf>
    <xf numFmtId="14" fontId="25" fillId="0" borderId="14" xfId="0" applyNumberFormat="1" applyFont="1" applyFill="1" applyBorder="1" applyAlignment="1">
      <alignment horizontal="center" vertical="center" wrapText="1"/>
    </xf>
    <xf numFmtId="1" fontId="24" fillId="0" borderId="0" xfId="2" applyNumberFormat="1" applyFont="1" applyFill="1" applyAlignment="1">
      <alignment horizontal="center" vertical="center"/>
    </xf>
    <xf numFmtId="0" fontId="0" fillId="0" borderId="20" xfId="0" applyBorder="1"/>
    <xf numFmtId="0" fontId="0" fillId="0" borderId="21" xfId="0" applyBorder="1"/>
    <xf numFmtId="0" fontId="0" fillId="0" borderId="1" xfId="0" applyBorder="1"/>
    <xf numFmtId="0" fontId="0" fillId="0" borderId="1" xfId="0" applyBorder="1" applyAlignment="1">
      <alignment horizontal="center"/>
    </xf>
    <xf numFmtId="0" fontId="0" fillId="0" borderId="23" xfId="0" applyBorder="1" applyAlignment="1">
      <alignment horizontal="center"/>
    </xf>
    <xf numFmtId="0" fontId="0" fillId="0" borderId="21" xfId="0" applyBorder="1" applyAlignment="1">
      <alignment horizontal="center"/>
    </xf>
    <xf numFmtId="170" fontId="0" fillId="0" borderId="1" xfId="0" applyNumberFormat="1" applyBorder="1" applyAlignment="1">
      <alignment horizontal="center"/>
    </xf>
    <xf numFmtId="2" fontId="0" fillId="0" borderId="1" xfId="0" applyNumberFormat="1" applyBorder="1" applyAlignment="1">
      <alignment horizontal="center"/>
    </xf>
    <xf numFmtId="0" fontId="0" fillId="0" borderId="23" xfId="0" applyBorder="1"/>
    <xf numFmtId="0" fontId="0" fillId="0" borderId="16" xfId="0" applyBorder="1" applyAlignment="1">
      <alignment horizontal="center"/>
    </xf>
    <xf numFmtId="0" fontId="0" fillId="0" borderId="16" xfId="0" applyBorder="1"/>
    <xf numFmtId="0" fontId="0" fillId="0" borderId="21" xfId="0" applyFill="1" applyBorder="1" applyAlignment="1">
      <alignment horizontal="center"/>
    </xf>
    <xf numFmtId="2" fontId="0" fillId="0" borderId="1" xfId="0" applyNumberFormat="1" applyFill="1" applyBorder="1" applyAlignment="1">
      <alignment horizontal="center"/>
    </xf>
    <xf numFmtId="0" fontId="0" fillId="0" borderId="1" xfId="0" applyFill="1" applyBorder="1" applyAlignment="1">
      <alignment horizontal="center"/>
    </xf>
    <xf numFmtId="0" fontId="0" fillId="0" borderId="22" xfId="0" applyBorder="1"/>
    <xf numFmtId="1" fontId="25" fillId="0" borderId="14" xfId="0" applyNumberFormat="1" applyFont="1" applyBorder="1" applyAlignment="1">
      <alignment horizontal="left" vertical="center" wrapText="1"/>
    </xf>
    <xf numFmtId="1" fontId="25" fillId="0" borderId="14" xfId="0" applyNumberFormat="1" applyFont="1" applyFill="1" applyBorder="1" applyAlignment="1">
      <alignment horizontal="left" vertical="center" wrapText="1"/>
    </xf>
    <xf numFmtId="1" fontId="5" fillId="0" borderId="1" xfId="0" applyNumberFormat="1" applyFont="1" applyFill="1" applyBorder="1" applyAlignment="1">
      <alignment horizontal="center" vertical="center"/>
    </xf>
    <xf numFmtId="14" fontId="16"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2" fontId="14" fillId="0" borderId="1" xfId="0" applyNumberFormat="1" applyFont="1" applyFill="1" applyBorder="1" applyAlignment="1">
      <alignment horizontal="center" vertical="center" wrapText="1"/>
    </xf>
    <xf numFmtId="2" fontId="0" fillId="0" borderId="0" xfId="0" applyNumberFormat="1" applyFill="1" applyAlignment="1">
      <alignment horizontal="center"/>
    </xf>
    <xf numFmtId="0" fontId="19" fillId="0" borderId="1" xfId="0" applyFont="1" applyFill="1" applyBorder="1" applyAlignment="1">
      <alignment horizontal="center"/>
    </xf>
    <xf numFmtId="0" fontId="0" fillId="0" borderId="0" xfId="0" applyFill="1" applyAlignment="1"/>
    <xf numFmtId="0" fontId="0" fillId="0" borderId="20" xfId="0" applyFill="1" applyBorder="1"/>
    <xf numFmtId="0" fontId="0" fillId="0" borderId="19" xfId="0" applyFill="1" applyBorder="1"/>
    <xf numFmtId="0" fontId="15" fillId="0" borderId="19" xfId="0" applyFont="1" applyFill="1" applyBorder="1" applyAlignment="1">
      <alignment horizontal="center"/>
    </xf>
    <xf numFmtId="0" fontId="0" fillId="0" borderId="21" xfId="0" applyFill="1" applyBorder="1"/>
    <xf numFmtId="0" fontId="0" fillId="0" borderId="1" xfId="0" applyFill="1" applyBorder="1"/>
    <xf numFmtId="0" fontId="15" fillId="0" borderId="1" xfId="0" applyFont="1" applyFill="1" applyBorder="1" applyAlignment="1">
      <alignment horizontal="center"/>
    </xf>
    <xf numFmtId="0" fontId="15" fillId="0" borderId="23" xfId="0" applyFont="1" applyFill="1" applyBorder="1" applyAlignment="1">
      <alignment horizontal="center"/>
    </xf>
    <xf numFmtId="2" fontId="0" fillId="0" borderId="23" xfId="0" applyNumberFormat="1" applyFill="1" applyBorder="1" applyAlignment="1">
      <alignment horizontal="center"/>
    </xf>
    <xf numFmtId="0" fontId="15" fillId="0" borderId="21" xfId="0" applyFont="1" applyFill="1" applyBorder="1"/>
    <xf numFmtId="0" fontId="15" fillId="0" borderId="1" xfId="0" applyFont="1" applyFill="1" applyBorder="1"/>
    <xf numFmtId="0" fontId="0" fillId="0" borderId="21" xfId="0" applyFill="1" applyBorder="1" applyAlignment="1">
      <alignment horizontal="left"/>
    </xf>
    <xf numFmtId="0" fontId="0" fillId="0" borderId="1" xfId="0" applyFill="1" applyBorder="1" applyAlignment="1">
      <alignment horizontal="left"/>
    </xf>
    <xf numFmtId="0" fontId="0" fillId="0" borderId="23" xfId="0" applyFill="1" applyBorder="1"/>
    <xf numFmtId="2" fontId="18" fillId="0" borderId="23" xfId="2" applyNumberFormat="1" applyFont="1" applyBorder="1" applyAlignment="1">
      <alignment horizontal="center" vertical="center"/>
    </xf>
    <xf numFmtId="2" fontId="18" fillId="0" borderId="16" xfId="2" applyNumberFormat="1" applyFont="1" applyBorder="1" applyAlignment="1">
      <alignment horizontal="center" vertical="center"/>
    </xf>
    <xf numFmtId="2" fontId="18" fillId="0" borderId="22" xfId="2" applyNumberFormat="1" applyFont="1" applyBorder="1" applyAlignment="1">
      <alignment horizontal="center" vertical="center"/>
    </xf>
    <xf numFmtId="4" fontId="20" fillId="6" borderId="1" xfId="2" applyNumberFormat="1" applyFont="1" applyFill="1" applyBorder="1" applyAlignment="1">
      <alignment horizontal="center" vertical="center"/>
    </xf>
    <xf numFmtId="2" fontId="20" fillId="6" borderId="1" xfId="2" applyNumberFormat="1" applyFont="1" applyFill="1" applyBorder="1" applyAlignment="1">
      <alignment horizontal="center" vertical="center" wrapText="1"/>
    </xf>
    <xf numFmtId="170" fontId="20" fillId="6" borderId="2" xfId="2" applyNumberFormat="1" applyFont="1" applyFill="1" applyBorder="1" applyAlignment="1">
      <alignment horizontal="center" vertical="center"/>
    </xf>
    <xf numFmtId="0" fontId="20" fillId="6" borderId="1" xfId="2" applyFont="1" applyFill="1" applyBorder="1" applyAlignment="1">
      <alignment horizontal="center" vertical="center" wrapText="1"/>
    </xf>
    <xf numFmtId="3" fontId="20" fillId="6" borderId="1" xfId="2" applyNumberFormat="1" applyFont="1" applyFill="1" applyBorder="1" applyAlignment="1">
      <alignment horizontal="center" vertical="center" wrapText="1"/>
    </xf>
    <xf numFmtId="2" fontId="22" fillId="6" borderId="1" xfId="2" applyNumberFormat="1" applyFont="1" applyFill="1" applyBorder="1" applyAlignment="1">
      <alignment horizontal="center" vertical="center" wrapText="1"/>
    </xf>
    <xf numFmtId="0" fontId="20" fillId="6" borderId="11" xfId="2" applyFont="1" applyFill="1" applyBorder="1" applyAlignment="1">
      <alignment horizontal="center" vertical="center" wrapText="1"/>
    </xf>
    <xf numFmtId="2" fontId="20" fillId="6" borderId="23" xfId="2" applyNumberFormat="1" applyFont="1" applyFill="1" applyBorder="1" applyAlignment="1">
      <alignment horizontal="center" vertical="center" wrapText="1"/>
    </xf>
    <xf numFmtId="0" fontId="20" fillId="6" borderId="1" xfId="2" applyFont="1" applyFill="1" applyBorder="1" applyAlignment="1">
      <alignment horizontal="center" vertical="center"/>
    </xf>
    <xf numFmtId="2" fontId="20" fillId="6" borderId="1" xfId="2" applyNumberFormat="1" applyFont="1" applyFill="1" applyBorder="1" applyAlignment="1">
      <alignment horizontal="center" vertical="center"/>
    </xf>
    <xf numFmtId="1" fontId="20" fillId="6" borderId="1" xfId="2" applyNumberFormat="1" applyFont="1" applyFill="1" applyBorder="1" applyAlignment="1">
      <alignment horizontal="center" vertical="center"/>
    </xf>
    <xf numFmtId="1" fontId="22" fillId="6" borderId="1" xfId="2" applyNumberFormat="1" applyFont="1" applyFill="1" applyBorder="1" applyAlignment="1">
      <alignment horizontal="center" vertical="center"/>
    </xf>
    <xf numFmtId="1" fontId="22" fillId="6" borderId="11" xfId="2" applyNumberFormat="1" applyFont="1" applyFill="1" applyBorder="1" applyAlignment="1">
      <alignment horizontal="center" vertical="center"/>
    </xf>
    <xf numFmtId="0" fontId="21" fillId="4" borderId="0" xfId="0" applyFont="1" applyFill="1"/>
    <xf numFmtId="1" fontId="18" fillId="4" borderId="0" xfId="2" applyNumberFormat="1" applyFont="1" applyFill="1" applyAlignment="1">
      <alignment horizontal="center" vertical="center" wrapText="1"/>
    </xf>
    <xf numFmtId="0" fontId="18" fillId="4" borderId="0" xfId="2" applyFont="1" applyFill="1" applyAlignment="1">
      <alignment horizontal="center" vertical="center" wrapText="1"/>
    </xf>
    <xf numFmtId="168" fontId="18" fillId="4" borderId="0" xfId="2" applyNumberFormat="1" applyFont="1" applyFill="1" applyAlignment="1">
      <alignment horizontal="center" vertical="center" wrapText="1"/>
    </xf>
    <xf numFmtId="0" fontId="0" fillId="5" borderId="0" xfId="0" applyFill="1" applyAlignment="1">
      <alignment horizontal="center"/>
    </xf>
    <xf numFmtId="0" fontId="0" fillId="5" borderId="1" xfId="0" applyFill="1" applyBorder="1" applyAlignment="1">
      <alignment horizontal="center"/>
    </xf>
    <xf numFmtId="2" fontId="0" fillId="5" borderId="1" xfId="0" applyNumberFormat="1" applyFill="1" applyBorder="1" applyAlignment="1">
      <alignment horizontal="center"/>
    </xf>
    <xf numFmtId="2" fontId="0" fillId="5" borderId="23" xfId="0" applyNumberFormat="1" applyFill="1" applyBorder="1" applyAlignment="1">
      <alignment horizontal="center"/>
    </xf>
    <xf numFmtId="0" fontId="0" fillId="5" borderId="0" xfId="0" applyFill="1"/>
    <xf numFmtId="172" fontId="18" fillId="7" borderId="1" xfId="0" applyNumberFormat="1" applyFont="1" applyFill="1" applyBorder="1" applyAlignment="1" applyProtection="1">
      <alignment horizontal="center" shrinkToFit="1"/>
      <protection locked="0"/>
    </xf>
    <xf numFmtId="0" fontId="0" fillId="0" borderId="0" xfId="0" applyAlignment="1">
      <alignment horizontal="center"/>
    </xf>
    <xf numFmtId="1" fontId="23" fillId="0" borderId="0" xfId="2" applyNumberFormat="1" applyFont="1" applyAlignment="1">
      <alignment horizontal="center" vertical="center"/>
    </xf>
    <xf numFmtId="2" fontId="18" fillId="0" borderId="0" xfId="2" applyNumberFormat="1" applyFont="1" applyAlignment="1">
      <alignment horizontal="center" vertical="center" wrapText="1"/>
    </xf>
    <xf numFmtId="2" fontId="15" fillId="0" borderId="1" xfId="0" applyNumberFormat="1" applyFont="1" applyBorder="1" applyAlignment="1">
      <alignment horizontal="center" vertical="center" wrapText="1"/>
    </xf>
    <xf numFmtId="2" fontId="15" fillId="0" borderId="19" xfId="0" applyNumberFormat="1" applyFont="1" applyBorder="1" applyAlignment="1">
      <alignment horizontal="center" vertical="center" wrapText="1"/>
    </xf>
    <xf numFmtId="2" fontId="15" fillId="0" borderId="18" xfId="0" applyNumberFormat="1" applyFont="1" applyBorder="1" applyAlignment="1">
      <alignment horizontal="center" vertical="center" wrapText="1"/>
    </xf>
    <xf numFmtId="2" fontId="15" fillId="0" borderId="23" xfId="0" applyNumberFormat="1" applyFont="1" applyBorder="1" applyAlignment="1">
      <alignment horizontal="center" vertical="center" wrapText="1"/>
    </xf>
    <xf numFmtId="0" fontId="0" fillId="9" borderId="21" xfId="0" applyFill="1" applyBorder="1"/>
    <xf numFmtId="0" fontId="0" fillId="9" borderId="1" xfId="0" applyFill="1" applyBorder="1" applyAlignment="1">
      <alignment horizontal="center"/>
    </xf>
    <xf numFmtId="0" fontId="0" fillId="9" borderId="23" xfId="0" applyFill="1" applyBorder="1" applyAlignment="1">
      <alignment horizontal="center"/>
    </xf>
    <xf numFmtId="0" fontId="0" fillId="9" borderId="1" xfId="0" applyFill="1" applyBorder="1"/>
    <xf numFmtId="0" fontId="0" fillId="9" borderId="23" xfId="0" applyFill="1" applyBorder="1"/>
    <xf numFmtId="170" fontId="0" fillId="9" borderId="1" xfId="0" applyNumberFormat="1" applyFill="1" applyBorder="1" applyAlignment="1">
      <alignment horizontal="center"/>
    </xf>
    <xf numFmtId="0" fontId="0" fillId="9" borderId="17" xfId="0" applyFill="1" applyBorder="1"/>
    <xf numFmtId="0" fontId="0" fillId="9" borderId="16" xfId="0" applyFill="1" applyBorder="1"/>
    <xf numFmtId="0" fontId="0" fillId="9" borderId="22" xfId="0" applyFill="1" applyBorder="1"/>
    <xf numFmtId="0" fontId="28" fillId="0" borderId="0" xfId="0" applyFont="1"/>
    <xf numFmtId="0" fontId="0" fillId="0" borderId="21" xfId="0" applyBorder="1" applyAlignment="1">
      <alignment vertical="center" wrapText="1"/>
    </xf>
    <xf numFmtId="173" fontId="0" fillId="0" borderId="1" xfId="8" applyNumberFormat="1" applyFont="1" applyBorder="1" applyAlignment="1">
      <alignment horizontal="center"/>
    </xf>
    <xf numFmtId="2" fontId="26" fillId="0" borderId="1" xfId="0" applyNumberFormat="1" applyFont="1" applyBorder="1" applyAlignment="1">
      <alignment horizontal="center"/>
    </xf>
    <xf numFmtId="0" fontId="26" fillId="0" borderId="6" xfId="0" applyFont="1" applyBorder="1" applyAlignment="1">
      <alignment horizontal="center" vertical="center" wrapText="1"/>
    </xf>
    <xf numFmtId="0" fontId="26" fillId="0" borderId="1" xfId="0" applyFont="1" applyBorder="1" applyAlignment="1">
      <alignment horizontal="center"/>
    </xf>
    <xf numFmtId="0" fontId="0" fillId="0" borderId="21" xfId="0" applyFont="1"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23" xfId="0" applyFont="1" applyBorder="1" applyAlignment="1">
      <alignment horizontal="center" vertical="center" wrapText="1"/>
    </xf>
    <xf numFmtId="2" fontId="26" fillId="0" borderId="23" xfId="0" applyNumberFormat="1" applyFont="1" applyBorder="1" applyAlignment="1">
      <alignment horizontal="center"/>
    </xf>
    <xf numFmtId="0" fontId="0" fillId="0" borderId="1" xfId="0" applyBorder="1" applyAlignment="1">
      <alignment horizontal="right"/>
    </xf>
    <xf numFmtId="0" fontId="0" fillId="6" borderId="0" xfId="0" applyFill="1"/>
    <xf numFmtId="0" fontId="0" fillId="6" borderId="21" xfId="0" applyFill="1" applyBorder="1" applyAlignment="1">
      <alignment horizontal="center"/>
    </xf>
    <xf numFmtId="0" fontId="0" fillId="6" borderId="1" xfId="0" applyFill="1" applyBorder="1" applyAlignment="1">
      <alignment horizontal="center"/>
    </xf>
    <xf numFmtId="173" fontId="0" fillId="6" borderId="1" xfId="8" applyNumberFormat="1" applyFont="1" applyFill="1" applyBorder="1" applyAlignment="1">
      <alignment horizontal="center"/>
    </xf>
    <xf numFmtId="0" fontId="0" fillId="6" borderId="1" xfId="0" applyFill="1" applyBorder="1"/>
    <xf numFmtId="0" fontId="0" fillId="6" borderId="23" xfId="0" applyFill="1" applyBorder="1"/>
    <xf numFmtId="0" fontId="0" fillId="6" borderId="21" xfId="0" applyFill="1" applyBorder="1"/>
    <xf numFmtId="2" fontId="26" fillId="6" borderId="1" xfId="0" applyNumberFormat="1" applyFont="1" applyFill="1" applyBorder="1" applyAlignment="1">
      <alignment horizontal="center"/>
    </xf>
    <xf numFmtId="2" fontId="0" fillId="6" borderId="1" xfId="0" applyNumberFormat="1" applyFill="1" applyBorder="1" applyAlignment="1">
      <alignment horizontal="center"/>
    </xf>
    <xf numFmtId="0" fontId="26" fillId="6" borderId="1" xfId="0" applyFont="1" applyFill="1" applyBorder="1" applyAlignment="1">
      <alignment horizontal="center"/>
    </xf>
    <xf numFmtId="2" fontId="26" fillId="6" borderId="23" xfId="0" applyNumberFormat="1" applyFont="1" applyFill="1" applyBorder="1" applyAlignment="1">
      <alignment horizontal="center"/>
    </xf>
    <xf numFmtId="2" fontId="0" fillId="6" borderId="0" xfId="0" applyNumberFormat="1" applyFill="1"/>
    <xf numFmtId="0" fontId="0" fillId="5" borderId="19" xfId="0" applyFont="1" applyFill="1" applyBorder="1" applyAlignment="1">
      <alignment horizontal="center"/>
    </xf>
    <xf numFmtId="0" fontId="0" fillId="0" borderId="0" xfId="0" applyBorder="1"/>
    <xf numFmtId="0" fontId="0" fillId="6" borderId="0" xfId="0" applyFill="1" applyAlignment="1">
      <alignment horizontal="center"/>
    </xf>
    <xf numFmtId="0" fontId="0" fillId="6" borderId="10" xfId="0" applyFill="1" applyBorder="1"/>
    <xf numFmtId="0" fontId="0" fillId="0" borderId="10" xfId="0" applyBorder="1"/>
    <xf numFmtId="170" fontId="0" fillId="0" borderId="11" xfId="0" applyNumberFormat="1" applyFill="1" applyBorder="1" applyAlignment="1">
      <alignment horizontal="left"/>
    </xf>
    <xf numFmtId="0" fontId="0" fillId="0" borderId="13" xfId="0" applyFill="1" applyBorder="1"/>
    <xf numFmtId="0" fontId="0" fillId="0" borderId="11" xfId="0" applyFill="1" applyBorder="1" applyAlignment="1">
      <alignment horizontal="left"/>
    </xf>
    <xf numFmtId="170" fontId="0" fillId="0" borderId="13" xfId="0" applyNumberFormat="1" applyFill="1" applyBorder="1" applyAlignment="1">
      <alignment horizontal="left"/>
    </xf>
    <xf numFmtId="0" fontId="0" fillId="0" borderId="0" xfId="0" applyFill="1" applyBorder="1"/>
    <xf numFmtId="0" fontId="0" fillId="0" borderId="8" xfId="0" applyFill="1" applyBorder="1"/>
    <xf numFmtId="0" fontId="0" fillId="0" borderId="17" xfId="0" applyFill="1" applyBorder="1"/>
    <xf numFmtId="0" fontId="0" fillId="0" borderId="16" xfId="0" applyFill="1" applyBorder="1"/>
    <xf numFmtId="0" fontId="0" fillId="0" borderId="11" xfId="0" applyBorder="1"/>
    <xf numFmtId="0" fontId="0" fillId="0" borderId="27" xfId="0" applyFill="1" applyBorder="1"/>
    <xf numFmtId="0" fontId="0" fillId="0" borderId="28" xfId="0" applyBorder="1"/>
    <xf numFmtId="0" fontId="0" fillId="0" borderId="2" xfId="0" applyBorder="1"/>
    <xf numFmtId="0" fontId="0" fillId="6" borderId="29" xfId="0" applyFill="1" applyBorder="1" applyAlignment="1">
      <alignment horizontal="center"/>
    </xf>
    <xf numFmtId="0" fontId="27" fillId="6" borderId="30" xfId="0" applyFont="1" applyFill="1" applyBorder="1" applyAlignment="1">
      <alignment horizontal="center"/>
    </xf>
    <xf numFmtId="0" fontId="27" fillId="6" borderId="31" xfId="0" applyFont="1" applyFill="1" applyBorder="1" applyAlignment="1">
      <alignment horizontal="center"/>
    </xf>
    <xf numFmtId="0" fontId="0" fillId="6" borderId="26" xfId="0" applyFill="1" applyBorder="1"/>
    <xf numFmtId="0" fontId="0" fillId="0" borderId="0" xfId="0" applyBorder="1" applyAlignment="1">
      <alignment horizontal="center"/>
    </xf>
    <xf numFmtId="1" fontId="25" fillId="0" borderId="32" xfId="0" applyNumberFormat="1" applyFont="1" applyBorder="1" applyAlignment="1">
      <alignment horizontal="center" vertical="center" wrapText="1"/>
    </xf>
    <xf numFmtId="1" fontId="25" fillId="0" borderId="33" xfId="0" applyNumberFormat="1" applyFont="1" applyBorder="1" applyAlignment="1">
      <alignment horizontal="center" vertical="center" wrapText="1"/>
    </xf>
    <xf numFmtId="43" fontId="0" fillId="0" borderId="23" xfId="1" applyFont="1" applyBorder="1" applyAlignment="1">
      <alignment horizontal="center" vertical="center"/>
    </xf>
    <xf numFmtId="0" fontId="15" fillId="8" borderId="20" xfId="0" applyFont="1" applyFill="1" applyBorder="1" applyAlignment="1">
      <alignment horizontal="center" vertical="center" wrapText="1"/>
    </xf>
    <xf numFmtId="0" fontId="0" fillId="0" borderId="19" xfId="0" applyFont="1" applyBorder="1" applyAlignment="1">
      <alignment horizontal="center" vertical="center" wrapText="1"/>
    </xf>
    <xf numFmtId="0" fontId="15" fillId="8" borderId="19" xfId="0" applyFont="1" applyFill="1" applyBorder="1" applyAlignment="1">
      <alignment horizontal="center" vertical="center" wrapText="1"/>
    </xf>
    <xf numFmtId="0" fontId="15" fillId="8" borderId="18" xfId="0" applyFont="1" applyFill="1" applyBorder="1" applyAlignment="1">
      <alignment horizontal="center" vertical="center" wrapText="1"/>
    </xf>
    <xf numFmtId="1" fontId="29" fillId="0" borderId="21" xfId="0" applyNumberFormat="1" applyFont="1" applyBorder="1" applyAlignment="1">
      <alignment horizontal="center" vertical="center" wrapText="1"/>
    </xf>
    <xf numFmtId="0" fontId="0" fillId="0" borderId="23" xfId="0" applyFont="1" applyBorder="1" applyAlignment="1">
      <alignment horizontal="center" vertical="center"/>
    </xf>
    <xf numFmtId="0" fontId="0" fillId="5" borderId="1" xfId="0" applyFont="1" applyFill="1" applyBorder="1" applyAlignment="1">
      <alignment horizontal="center" vertical="center" wrapText="1"/>
    </xf>
    <xf numFmtId="0" fontId="30" fillId="0" borderId="1" xfId="0" applyFont="1" applyBorder="1" applyAlignment="1">
      <alignment horizontal="left" vertical="center" wrapText="1"/>
    </xf>
    <xf numFmtId="1" fontId="29" fillId="0" borderId="17" xfId="0" applyNumberFormat="1" applyFont="1" applyBorder="1" applyAlignment="1">
      <alignment horizontal="center" vertical="center" wrapText="1"/>
    </xf>
    <xf numFmtId="0" fontId="30" fillId="0" borderId="16" xfId="0" applyFont="1" applyBorder="1" applyAlignment="1">
      <alignment horizontal="left" vertical="center" wrapText="1"/>
    </xf>
    <xf numFmtId="0" fontId="0" fillId="0" borderId="16" xfId="0" applyFont="1" applyBorder="1"/>
    <xf numFmtId="0" fontId="0" fillId="0" borderId="16" xfId="0" applyFont="1" applyBorder="1" applyAlignment="1">
      <alignment horizontal="center" vertical="center" wrapText="1"/>
    </xf>
    <xf numFmtId="0" fontId="0" fillId="0" borderId="22" xfId="0" applyFont="1" applyBorder="1" applyAlignment="1">
      <alignment horizontal="center"/>
    </xf>
    <xf numFmtId="0" fontId="0" fillId="0" borderId="1" xfId="0" applyFont="1" applyBorder="1" applyAlignment="1">
      <alignment horizontal="left" vertical="center" wrapText="1"/>
    </xf>
    <xf numFmtId="170" fontId="0" fillId="9" borderId="1" xfId="0" applyNumberFormat="1" applyFill="1" applyBorder="1" applyAlignment="1">
      <alignment horizontal="right"/>
    </xf>
    <xf numFmtId="2" fontId="0" fillId="9" borderId="1" xfId="0" applyNumberFormat="1" applyFill="1" applyBorder="1" applyAlignment="1">
      <alignment horizontal="center"/>
    </xf>
    <xf numFmtId="1" fontId="23" fillId="0" borderId="0" xfId="2" applyNumberFormat="1" applyFont="1" applyAlignment="1">
      <alignment vertical="center"/>
    </xf>
    <xf numFmtId="1" fontId="23" fillId="8" borderId="0" xfId="2" applyNumberFormat="1" applyFont="1" applyFill="1" applyAlignment="1">
      <alignment horizontal="center" vertical="center"/>
    </xf>
    <xf numFmtId="1" fontId="24" fillId="8" borderId="0" xfId="2" applyNumberFormat="1" applyFont="1" applyFill="1" applyAlignment="1">
      <alignment horizontal="center" vertical="center"/>
    </xf>
    <xf numFmtId="1" fontId="25" fillId="8" borderId="14" xfId="0" applyNumberFormat="1" applyFont="1" applyFill="1" applyBorder="1" applyAlignment="1">
      <alignment horizontal="center" vertical="center" wrapText="1"/>
    </xf>
    <xf numFmtId="1" fontId="25" fillId="8" borderId="0" xfId="0" applyNumberFormat="1" applyFont="1" applyFill="1" applyBorder="1" applyAlignment="1">
      <alignment horizontal="center" vertical="center" wrapText="1"/>
    </xf>
    <xf numFmtId="1" fontId="18" fillId="8" borderId="0" xfId="2" applyNumberFormat="1" applyFont="1" applyFill="1" applyAlignment="1">
      <alignment horizontal="center" vertical="center"/>
    </xf>
    <xf numFmtId="2" fontId="18" fillId="8" borderId="0" xfId="2" applyNumberFormat="1" applyFont="1" applyFill="1" applyAlignment="1">
      <alignment horizontal="center" vertical="center"/>
    </xf>
    <xf numFmtId="2" fontId="18" fillId="0" borderId="0" xfId="2" applyNumberFormat="1" applyFont="1" applyAlignment="1">
      <alignment horizontal="left" vertical="center"/>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164" fontId="4" fillId="0" borderId="7" xfId="1" applyNumberFormat="1" applyFont="1" applyFill="1" applyBorder="1" applyAlignment="1" applyProtection="1">
      <alignment horizontal="center" vertical="center" wrapText="1"/>
    </xf>
    <xf numFmtId="164" fontId="4" fillId="0" borderId="9" xfId="1" applyNumberFormat="1" applyFont="1" applyFill="1" applyBorder="1" applyAlignment="1" applyProtection="1">
      <alignment horizontal="center" vertical="center" wrapText="1"/>
    </xf>
    <xf numFmtId="169" fontId="20" fillId="6" borderId="1" xfId="2" applyNumberFormat="1" applyFont="1" applyFill="1" applyBorder="1" applyAlignment="1">
      <alignment horizontal="center" vertical="center" wrapText="1"/>
    </xf>
    <xf numFmtId="2" fontId="18" fillId="0" borderId="25" xfId="2" applyNumberFormat="1" applyFont="1" applyBorder="1" applyAlignment="1">
      <alignment horizontal="center" vertical="center" wrapText="1"/>
    </xf>
    <xf numFmtId="2" fontId="18" fillId="0" borderId="0" xfId="2" applyNumberFormat="1" applyFont="1" applyAlignment="1">
      <alignment horizontal="center" vertical="center" wrapText="1"/>
    </xf>
    <xf numFmtId="2" fontId="18" fillId="4" borderId="19" xfId="2" applyNumberFormat="1" applyFont="1" applyFill="1" applyBorder="1" applyAlignment="1">
      <alignment horizontal="center" vertical="center" wrapText="1"/>
    </xf>
    <xf numFmtId="2" fontId="18" fillId="4" borderId="18" xfId="2" applyNumberFormat="1" applyFont="1" applyFill="1" applyBorder="1" applyAlignment="1">
      <alignment horizontal="center" vertical="center" wrapText="1"/>
    </xf>
    <xf numFmtId="1" fontId="20" fillId="6" borderId="1" xfId="2" applyNumberFormat="1" applyFont="1" applyFill="1" applyBorder="1" applyAlignment="1">
      <alignment horizontal="center" vertical="center"/>
    </xf>
    <xf numFmtId="0" fontId="20" fillId="6" borderId="11" xfId="2" applyFont="1" applyFill="1" applyBorder="1" applyAlignment="1">
      <alignment horizontal="center" vertical="center"/>
    </xf>
    <xf numFmtId="0" fontId="20" fillId="6" borderId="10" xfId="2" applyFont="1" applyFill="1" applyBorder="1" applyAlignment="1">
      <alignment horizontal="center" vertical="center"/>
    </xf>
    <xf numFmtId="1" fontId="20" fillId="6" borderId="2" xfId="2" applyNumberFormat="1" applyFont="1" applyFill="1" applyBorder="1" applyAlignment="1">
      <alignment horizontal="center" vertical="center"/>
    </xf>
    <xf numFmtId="1" fontId="20" fillId="6" borderId="6" xfId="2" applyNumberFormat="1" applyFont="1" applyFill="1" applyBorder="1" applyAlignment="1">
      <alignment horizontal="center" vertical="center"/>
    </xf>
    <xf numFmtId="1" fontId="23" fillId="0" borderId="0" xfId="2" applyNumberFormat="1" applyFont="1" applyAlignment="1">
      <alignment horizontal="center" vertical="center"/>
    </xf>
    <xf numFmtId="0" fontId="20" fillId="4" borderId="1" xfId="2" applyFont="1" applyFill="1" applyBorder="1" applyAlignment="1">
      <alignment horizontal="center" vertical="center"/>
    </xf>
    <xf numFmtId="170" fontId="20" fillId="6" borderId="2" xfId="2" applyNumberFormat="1" applyFont="1" applyFill="1" applyBorder="1" applyAlignment="1">
      <alignment horizontal="center" vertical="center"/>
    </xf>
    <xf numFmtId="170" fontId="20" fillId="6" borderId="6" xfId="2" applyNumberFormat="1" applyFont="1" applyFill="1" applyBorder="1" applyAlignment="1">
      <alignment horizontal="center" vertical="center"/>
    </xf>
    <xf numFmtId="0" fontId="20" fillId="4" borderId="11" xfId="2" applyFont="1" applyFill="1" applyBorder="1" applyAlignment="1">
      <alignment horizontal="center" vertical="center" wrapText="1"/>
    </xf>
    <xf numFmtId="0" fontId="20" fillId="4" borderId="10" xfId="2" applyFont="1" applyFill="1" applyBorder="1" applyAlignment="1">
      <alignment horizontal="center" vertical="center" wrapText="1"/>
    </xf>
    <xf numFmtId="1" fontId="20" fillId="4" borderId="11" xfId="2" applyNumberFormat="1" applyFont="1" applyFill="1" applyBorder="1" applyAlignment="1">
      <alignment horizontal="center" vertical="center" wrapText="1"/>
    </xf>
    <xf numFmtId="1" fontId="20" fillId="4" borderId="10" xfId="2" applyNumberFormat="1" applyFont="1" applyFill="1" applyBorder="1" applyAlignment="1">
      <alignment horizontal="center" vertical="center" wrapText="1"/>
    </xf>
    <xf numFmtId="0" fontId="15" fillId="0" borderId="19" xfId="0" applyFont="1" applyFill="1" applyBorder="1" applyAlignment="1">
      <alignment horizontal="center"/>
    </xf>
    <xf numFmtId="0" fontId="15" fillId="0" borderId="18" xfId="0" applyFont="1" applyFill="1" applyBorder="1" applyAlignment="1">
      <alignment horizontal="center"/>
    </xf>
    <xf numFmtId="2" fontId="15" fillId="0" borderId="19"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0" fontId="0" fillId="0" borderId="19" xfId="0" applyFont="1" applyBorder="1" applyAlignment="1">
      <alignment horizontal="center"/>
    </xf>
    <xf numFmtId="0" fontId="0" fillId="0" borderId="18" xfId="0" applyFont="1" applyBorder="1" applyAlignment="1">
      <alignment horizont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31" fillId="0" borderId="34" xfId="0" applyFont="1" applyBorder="1" applyAlignment="1">
      <alignment horizontal="center" vertical="top"/>
    </xf>
    <xf numFmtId="0" fontId="8" fillId="0" borderId="0" xfId="0" applyFont="1" applyAlignment="1">
      <alignment horizontal="center" vertical="center"/>
    </xf>
  </cellXfs>
  <cellStyles count="9">
    <cellStyle name="Millares" xfId="1" builtinId="3"/>
    <cellStyle name="Moneda 2" xfId="5" xr:uid="{81EEA84C-5F68-46E0-8AF5-5CCC9D791F78}"/>
    <cellStyle name="Normal" xfId="0" builtinId="0"/>
    <cellStyle name="Normal 12 2" xfId="6" xr:uid="{75D71BC0-72DC-44DC-B018-ADEF9B3CABB1}"/>
    <cellStyle name="Normal 2" xfId="7" xr:uid="{B44C1F89-1E37-44CE-9EB3-E0311A1C0716}"/>
    <cellStyle name="Normal 2 2 2" xfId="4" xr:uid="{7A052C19-667D-4CB3-AE87-474FC08B7937}"/>
    <cellStyle name="Normal 5" xfId="2" xr:uid="{71E3C56E-DB70-41A4-80F0-F2AF162E3BBD}"/>
    <cellStyle name="Porcentaje" xfId="8" builtinId="5"/>
    <cellStyle name="Porcentaje 3" xfId="3" xr:uid="{B632DB08-8CCF-4678-ABB7-B62CD897BCE3}"/>
  </cellStyles>
  <dxfs count="301">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186615</xdr:colOff>
      <xdr:row>0</xdr:row>
      <xdr:rowOff>77881</xdr:rowOff>
    </xdr:from>
    <xdr:to>
      <xdr:col>11</xdr:col>
      <xdr:colOff>1259541</xdr:colOff>
      <xdr:row>2</xdr:row>
      <xdr:rowOff>115982</xdr:rowOff>
    </xdr:to>
    <xdr:pic>
      <xdr:nvPicPr>
        <xdr:cNvPr id="2" name="Imagen 1">
          <a:extLst>
            <a:ext uri="{FF2B5EF4-FFF2-40B4-BE49-F238E27FC236}">
              <a16:creationId xmlns:a16="http://schemas.microsoft.com/office/drawing/2014/main" id="{F4A1604C-CF99-4AD8-853E-7EC5F1CA7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61" t="73633" r="88985" b="14561"/>
        <a:stretch>
          <a:fillRect/>
        </a:stretch>
      </xdr:blipFill>
      <xdr:spPr bwMode="auto">
        <a:xfrm>
          <a:off x="16931565" y="77881"/>
          <a:ext cx="1072926" cy="1133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f006\QA\OFERTAS\7422\DPTO\CIVIL\7422CWXL"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ROYECTOS\A&#241;o%202021\Portal%2080\CTO%20IDU%201619%20REDES%20HUMEDAS%20V1%20-%20copia\Anexo%205.%20Memorias%20de%20calculo\C&#225;lculo%20Redes%20Externas%20EAAB\Alcantarillado_n_de_Manning_PAVCO-EAAB__20-12-2018_..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resa\FOEO47_ACTA_DE_MAYORES_CANTIDADES_DE_OBRA_V_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 val="STRSUMM0"/>
      <sheetName val="steel"/>
      <sheetName val="CURVA S"/>
      <sheetName val="X.Etiquetas"/>
      <sheetName val="Quick Start Guide"/>
      <sheetName val="RFQ_MAKE"/>
      <sheetName val="Materiales Finalización TH140"/>
      <sheetName val="RFQ 24 TH120"/>
      <sheetName val="LBC COMPONENTES_TH140"/>
      <sheetName val="LB_Auxiliary_Means_TH140"/>
      <sheetName val="LBC COMPONENTES_TH120"/>
      <sheetName val="LB_Auxiliary_Means_TH120"/>
      <sheetName val="Materiales Finalización TH120"/>
      <sheetName val="LBC COMPONENTES_TH100"/>
      <sheetName val="LB_Auxiliary_Means_TH100"/>
      <sheetName val="Materiales Finalización TH100"/>
      <sheetName val="LISTA"/>
      <sheetName val="LBC COMPONENTES_TH80"/>
      <sheetName val="LB_Auxiliary_Means_TH80"/>
      <sheetName val="Materiales Finalización TH80"/>
      <sheetName val="ROM Data Aux"/>
      <sheetName val="Manufacturing Processes"/>
      <sheetName val="Concrete Tower - 120 m"/>
      <sheetName val="Listas"/>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uvial"/>
      <sheetName val="Sanitario"/>
      <sheetName val="perfil"/>
      <sheetName val="cimentación"/>
      <sheetName val="cant obra-datos"/>
      <sheetName val="cant obra-tramos"/>
      <sheetName val="cant obra-Total"/>
      <sheetName val="cant tuberia Total"/>
      <sheetName val="Formulas PVC"/>
      <sheetName val="ADVERTENCIA"/>
      <sheetName val="Hoja1"/>
      <sheetName val="Hoja2"/>
    </sheetNames>
    <sheetDataSet>
      <sheetData sheetId="0" refreshError="1"/>
      <sheetData sheetId="1" refreshError="1"/>
      <sheetData sheetId="2" refreshError="1"/>
      <sheetData sheetId="3">
        <row r="10">
          <cell r="AG10" t="str">
            <v>h</v>
          </cell>
        </row>
        <row r="11">
          <cell r="AG11">
            <v>0.17310159229623323</v>
          </cell>
        </row>
        <row r="12">
          <cell r="AG12">
            <v>0</v>
          </cell>
        </row>
        <row r="13">
          <cell r="AG13">
            <v>0</v>
          </cell>
        </row>
        <row r="14">
          <cell r="AG14">
            <v>0.14078339000102941</v>
          </cell>
        </row>
        <row r="15">
          <cell r="AG15">
            <v>0.11273406465434016</v>
          </cell>
        </row>
        <row r="16">
          <cell r="AG16">
            <v>0</v>
          </cell>
        </row>
        <row r="17">
          <cell r="AG17">
            <v>9.6139238166639163E-2</v>
          </cell>
        </row>
        <row r="18">
          <cell r="AG18">
            <v>3.6657846785600467E-3</v>
          </cell>
        </row>
        <row r="19">
          <cell r="AG19" t="b">
            <v>0</v>
          </cell>
        </row>
        <row r="20">
          <cell r="AG20">
            <v>0.12428286487244081</v>
          </cell>
        </row>
        <row r="21">
          <cell r="AG21">
            <v>6.7730491387576947E-2</v>
          </cell>
        </row>
        <row r="22">
          <cell r="AG22" t="b">
            <v>0</v>
          </cell>
        </row>
        <row r="23">
          <cell r="AG23" t="b">
            <v>0</v>
          </cell>
        </row>
        <row r="24">
          <cell r="AG24" t="b">
            <v>0</v>
          </cell>
        </row>
        <row r="25">
          <cell r="AG25" t="b">
            <v>0</v>
          </cell>
        </row>
        <row r="26">
          <cell r="AG26" t="b">
            <v>0</v>
          </cell>
        </row>
        <row r="27">
          <cell r="AG27" t="b">
            <v>0</v>
          </cell>
        </row>
        <row r="28">
          <cell r="AG28" t="b">
            <v>0</v>
          </cell>
        </row>
        <row r="29">
          <cell r="AG29" t="b">
            <v>0</v>
          </cell>
        </row>
        <row r="30">
          <cell r="AG30" t="b">
            <v>0</v>
          </cell>
        </row>
        <row r="31">
          <cell r="AG31" t="b">
            <v>0</v>
          </cell>
        </row>
        <row r="32">
          <cell r="AG32" t="b">
            <v>0</v>
          </cell>
        </row>
        <row r="33">
          <cell r="AG33" t="b">
            <v>0</v>
          </cell>
        </row>
        <row r="34">
          <cell r="AG34" t="b">
            <v>0</v>
          </cell>
        </row>
        <row r="35">
          <cell r="AG35" t="b">
            <v>0</v>
          </cell>
        </row>
        <row r="36">
          <cell r="AG36" t="b">
            <v>0</v>
          </cell>
        </row>
        <row r="37">
          <cell r="AG37" t="b">
            <v>0</v>
          </cell>
        </row>
        <row r="38">
          <cell r="AG38" t="b">
            <v>0</v>
          </cell>
        </row>
        <row r="39">
          <cell r="AG39" t="b">
            <v>0</v>
          </cell>
        </row>
        <row r="40">
          <cell r="AG40" t="b">
            <v>0</v>
          </cell>
        </row>
        <row r="41">
          <cell r="AG41" t="b">
            <v>0</v>
          </cell>
        </row>
        <row r="42">
          <cell r="AG42" t="b">
            <v>0</v>
          </cell>
        </row>
        <row r="43">
          <cell r="AG43" t="b">
            <v>0</v>
          </cell>
        </row>
        <row r="44">
          <cell r="AG44" t="b">
            <v>0</v>
          </cell>
        </row>
        <row r="45">
          <cell r="AG45" t="b">
            <v>0</v>
          </cell>
        </row>
        <row r="46">
          <cell r="AG46" t="b">
            <v>0</v>
          </cell>
        </row>
        <row r="47">
          <cell r="AG47" t="b">
            <v>0</v>
          </cell>
        </row>
        <row r="48">
          <cell r="AG48" t="b">
            <v>0</v>
          </cell>
        </row>
        <row r="49">
          <cell r="AG49" t="b">
            <v>0</v>
          </cell>
        </row>
        <row r="50">
          <cell r="AG50" t="b">
            <v>0</v>
          </cell>
        </row>
        <row r="51">
          <cell r="AG51" t="b">
            <v>0</v>
          </cell>
        </row>
        <row r="52">
          <cell r="AG52" t="b">
            <v>0</v>
          </cell>
        </row>
        <row r="53">
          <cell r="AG53" t="b">
            <v>0</v>
          </cell>
        </row>
        <row r="54">
          <cell r="AG54" t="b">
            <v>0</v>
          </cell>
        </row>
        <row r="55">
          <cell r="AG55" t="b">
            <v>0</v>
          </cell>
        </row>
        <row r="56">
          <cell r="AG56" t="b">
            <v>0</v>
          </cell>
        </row>
        <row r="57">
          <cell r="AG57" t="b">
            <v>0</v>
          </cell>
        </row>
        <row r="58">
          <cell r="AG58" t="b">
            <v>0</v>
          </cell>
        </row>
        <row r="59">
          <cell r="AG59" t="b">
            <v>0</v>
          </cell>
        </row>
        <row r="60">
          <cell r="AG60" t="b">
            <v>0</v>
          </cell>
        </row>
        <row r="61">
          <cell r="AG61" t="b">
            <v>0</v>
          </cell>
        </row>
        <row r="62">
          <cell r="AG62" t="b">
            <v>0</v>
          </cell>
        </row>
        <row r="63">
          <cell r="AG63" t="b">
            <v>0</v>
          </cell>
        </row>
        <row r="64">
          <cell r="AG64" t="b">
            <v>0</v>
          </cell>
        </row>
        <row r="65">
          <cell r="AG65" t="b">
            <v>0</v>
          </cell>
        </row>
        <row r="66">
          <cell r="AG66" t="b">
            <v>0</v>
          </cell>
        </row>
        <row r="67">
          <cell r="AG67" t="b">
            <v>0</v>
          </cell>
        </row>
        <row r="68">
          <cell r="AG68" t="b">
            <v>0</v>
          </cell>
        </row>
        <row r="69">
          <cell r="AG69" t="b">
            <v>0</v>
          </cell>
        </row>
        <row r="70">
          <cell r="AG70" t="b">
            <v>0</v>
          </cell>
        </row>
        <row r="71">
          <cell r="AG71" t="b">
            <v>0</v>
          </cell>
        </row>
        <row r="72">
          <cell r="AG72" t="b">
            <v>0</v>
          </cell>
        </row>
        <row r="73">
          <cell r="AG73" t="b">
            <v>0</v>
          </cell>
        </row>
        <row r="74">
          <cell r="AG74" t="b">
            <v>0</v>
          </cell>
        </row>
        <row r="75">
          <cell r="AG75" t="b">
            <v>0</v>
          </cell>
        </row>
        <row r="76">
          <cell r="AG76" t="b">
            <v>0</v>
          </cell>
        </row>
        <row r="77">
          <cell r="AG77" t="b">
            <v>0</v>
          </cell>
        </row>
        <row r="78">
          <cell r="AG78" t="b">
            <v>0</v>
          </cell>
        </row>
        <row r="79">
          <cell r="AG79" t="b">
            <v>0</v>
          </cell>
        </row>
        <row r="80">
          <cell r="AG80" t="b">
            <v>0</v>
          </cell>
        </row>
        <row r="81">
          <cell r="AG81" t="b">
            <v>0</v>
          </cell>
        </row>
        <row r="82">
          <cell r="AG82" t="b">
            <v>0</v>
          </cell>
        </row>
        <row r="83">
          <cell r="AG83" t="b">
            <v>0</v>
          </cell>
        </row>
        <row r="84">
          <cell r="AG84" t="b">
            <v>0</v>
          </cell>
        </row>
        <row r="85">
          <cell r="AG85" t="b">
            <v>0</v>
          </cell>
        </row>
        <row r="86">
          <cell r="AG86" t="b">
            <v>0</v>
          </cell>
        </row>
        <row r="87">
          <cell r="AG87" t="b">
            <v>0</v>
          </cell>
        </row>
        <row r="88">
          <cell r="AG88" t="b">
            <v>0</v>
          </cell>
        </row>
        <row r="89">
          <cell r="AG89" t="b">
            <v>0</v>
          </cell>
        </row>
        <row r="90">
          <cell r="AG90" t="b">
            <v>0</v>
          </cell>
        </row>
        <row r="91">
          <cell r="AG91" t="b">
            <v>0</v>
          </cell>
        </row>
        <row r="92">
          <cell r="AG92" t="b">
            <v>0</v>
          </cell>
        </row>
        <row r="93">
          <cell r="AG93" t="b">
            <v>0</v>
          </cell>
        </row>
        <row r="94">
          <cell r="AG94" t="b">
            <v>0</v>
          </cell>
        </row>
        <row r="95">
          <cell r="AG95" t="b">
            <v>0</v>
          </cell>
        </row>
        <row r="96">
          <cell r="AG96" t="b">
            <v>0</v>
          </cell>
        </row>
        <row r="97">
          <cell r="AG97" t="b">
            <v>0</v>
          </cell>
        </row>
        <row r="98">
          <cell r="AG98" t="b">
            <v>0</v>
          </cell>
        </row>
        <row r="99">
          <cell r="AG99" t="b">
            <v>0</v>
          </cell>
        </row>
        <row r="100">
          <cell r="AG100" t="b">
            <v>0</v>
          </cell>
        </row>
        <row r="101">
          <cell r="AG101" t="b">
            <v>0</v>
          </cell>
        </row>
        <row r="102">
          <cell r="AG102" t="b">
            <v>0</v>
          </cell>
        </row>
        <row r="103">
          <cell r="AG103" t="b">
            <v>0</v>
          </cell>
        </row>
        <row r="104">
          <cell r="AG104" t="b">
            <v>0</v>
          </cell>
        </row>
        <row r="105">
          <cell r="AG105" t="b">
            <v>0</v>
          </cell>
        </row>
        <row r="106">
          <cell r="AG106" t="b">
            <v>0</v>
          </cell>
        </row>
        <row r="107">
          <cell r="AG107" t="b">
            <v>0</v>
          </cell>
        </row>
        <row r="108">
          <cell r="AG108" t="b">
            <v>0</v>
          </cell>
        </row>
        <row r="109">
          <cell r="AG109" t="b">
            <v>0</v>
          </cell>
        </row>
        <row r="110">
          <cell r="AG110" t="b">
            <v>0</v>
          </cell>
        </row>
        <row r="111">
          <cell r="AG111" t="b">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A MM"/>
      <sheetName val="4.01"/>
      <sheetName val="4.02"/>
      <sheetName val="4.03"/>
      <sheetName val="4.04"/>
      <sheetName val="4.05"/>
      <sheetName val="4.06"/>
      <sheetName val="4.07"/>
      <sheetName val="4.08"/>
      <sheetName val="4.09"/>
      <sheetName val="4.10"/>
      <sheetName val="4.11"/>
      <sheetName val="4.12"/>
      <sheetName val="4.13"/>
      <sheetName val="4.14"/>
      <sheetName val="4.15"/>
      <sheetName val="4.16"/>
      <sheetName val="4.17"/>
      <sheetName val="4.18"/>
      <sheetName val="4.19"/>
      <sheetName val="4.20"/>
      <sheetName val="4.21"/>
      <sheetName val="4.22"/>
      <sheetName val="4.23"/>
      <sheetName val="4.24"/>
      <sheetName val="4.25"/>
      <sheetName val="4.26"/>
      <sheetName val="4.27"/>
      <sheetName val="4.28"/>
      <sheetName val="4.29"/>
      <sheetName val="4.30"/>
      <sheetName val="4.31"/>
      <sheetName val="4.32"/>
      <sheetName val="4.33"/>
      <sheetName val="4.34"/>
      <sheetName val="4.35"/>
      <sheetName val="4.36"/>
      <sheetName val="4.37"/>
      <sheetName val="4.38"/>
      <sheetName val="4.39"/>
      <sheetName val="4.40"/>
      <sheetName val="4.41"/>
      <sheetName val="4.42"/>
      <sheetName val="4.43"/>
      <sheetName val="4.44"/>
      <sheetName val="4.45"/>
      <sheetName val="4.46"/>
      <sheetName val="4.47"/>
      <sheetName val="4.48"/>
      <sheetName val="4.49"/>
      <sheetName val="4.50"/>
      <sheetName val="4.51"/>
      <sheetName val="4.52"/>
      <sheetName val="4.53"/>
      <sheetName val="4.54"/>
      <sheetName val="4.55"/>
      <sheetName val="4.56"/>
      <sheetName val="4.57"/>
      <sheetName val="4.58"/>
      <sheetName val="4.59"/>
      <sheetName val="4.60"/>
      <sheetName val="4.61"/>
      <sheetName val="4.62"/>
      <sheetName val="4.63"/>
      <sheetName val="4.64"/>
      <sheetName val="4.65"/>
      <sheetName val="4.66"/>
      <sheetName val="4.67"/>
      <sheetName val="4.68"/>
      <sheetName val="4.69"/>
      <sheetName val="4.70"/>
      <sheetName val="4.71"/>
      <sheetName val="4.72"/>
      <sheetName val="4.73"/>
      <sheetName val="4.74"/>
      <sheetName val="4.75"/>
      <sheetName val="4.76"/>
      <sheetName val="4.77"/>
      <sheetName val="4.78"/>
      <sheetName val="4.79"/>
      <sheetName val="4.8"/>
      <sheetName val="4.81"/>
      <sheetName val="4.82"/>
      <sheetName val="4.83"/>
      <sheetName val="4.84"/>
      <sheetName val="4.85"/>
      <sheetName val="4.86"/>
      <sheetName val="4.87"/>
      <sheetName val="4.88"/>
      <sheetName val="4.89"/>
      <sheetName val="4.90"/>
      <sheetName val="4.91"/>
      <sheetName val="4.92"/>
      <sheetName val="4.93"/>
      <sheetName val="5.01"/>
      <sheetName val="5.02"/>
      <sheetName val="5.03"/>
      <sheetName val="5.04"/>
      <sheetName val="5.05"/>
      <sheetName val="5.06"/>
      <sheetName val="5.07"/>
      <sheetName val="5.08"/>
      <sheetName val="5.09"/>
      <sheetName val="5.10"/>
      <sheetName val="5.11"/>
      <sheetName val="5.12"/>
      <sheetName val="5.13"/>
      <sheetName val="5.14"/>
      <sheetName val="5.15"/>
      <sheetName val="5.16"/>
      <sheetName val="5.17"/>
      <sheetName val="5.18"/>
      <sheetName val="5.19"/>
      <sheetName val="5.20"/>
      <sheetName val="5.21"/>
      <sheetName val="5.22"/>
      <sheetName val="5.23"/>
      <sheetName val="5.24"/>
      <sheetName val="5.25"/>
      <sheetName val="5.26"/>
      <sheetName val="5.27"/>
      <sheetName val="5.28"/>
      <sheetName val="5.29"/>
      <sheetName val="5.30"/>
      <sheetName val="5.31"/>
      <sheetName val="5.32"/>
      <sheetName val="5.33"/>
      <sheetName val="5.34"/>
      <sheetName val="5.35"/>
      <sheetName val="5.36"/>
      <sheetName val="5.37"/>
      <sheetName val="5.38"/>
      <sheetName val="5.39"/>
      <sheetName val="5.40"/>
      <sheetName val="5.41"/>
      <sheetName val="5.42"/>
      <sheetName val="5.43"/>
      <sheetName val="5.44"/>
      <sheetName val="5.45"/>
      <sheetName val="5.46"/>
      <sheetName val="5.47"/>
      <sheetName val="5.48"/>
      <sheetName val="5.49"/>
      <sheetName val="5.50"/>
      <sheetName val="5.51"/>
      <sheetName val="5.52"/>
      <sheetName val="5.53"/>
      <sheetName val="5.54"/>
      <sheetName val="5.55"/>
      <sheetName val="5.56"/>
      <sheetName val="5.57"/>
      <sheetName val="5.58"/>
      <sheetName val="5.59"/>
      <sheetName val="5.60"/>
      <sheetName val="5.61"/>
      <sheetName val="5.62"/>
      <sheetName val="5.63"/>
      <sheetName val="5.64"/>
      <sheetName val="5.65"/>
      <sheetName val="5.66"/>
      <sheetName val="5.67"/>
      <sheetName val="5.68"/>
      <sheetName val="5.69"/>
      <sheetName val="5.70"/>
      <sheetName val="5.71"/>
      <sheetName val="5.72"/>
      <sheetName val="5.73"/>
      <sheetName val="5.74"/>
      <sheetName val="5.75"/>
      <sheetName val="5.76"/>
      <sheetName val="5.77"/>
      <sheetName val="5.78"/>
      <sheetName val="5.79"/>
      <sheetName val="5.80"/>
      <sheetName val="5.81"/>
      <sheetName val="5.82"/>
      <sheetName val="5.83"/>
      <sheetName val="5.84"/>
      <sheetName val="5.85"/>
      <sheetName val="5.86"/>
      <sheetName val="5.87"/>
      <sheetName val="5.88"/>
      <sheetName val="5.89"/>
      <sheetName val="5.90"/>
      <sheetName val="5.91"/>
      <sheetName val="5.92"/>
      <sheetName val="5.93"/>
      <sheetName val="5.94"/>
      <sheetName val="5.95"/>
      <sheetName val="5.96"/>
      <sheetName val="5.97"/>
      <sheetName val="5.98"/>
      <sheetName val="5.99"/>
      <sheetName val="5.100"/>
      <sheetName val="5.101"/>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C7D0B-6C1E-436D-8FC1-37A10D079CBF}">
  <dimension ref="A1:L75"/>
  <sheetViews>
    <sheetView zoomScale="60" zoomScaleNormal="60" zoomScaleSheetLayoutView="85" workbookViewId="0">
      <pane xSplit="3" ySplit="8" topLeftCell="D18" activePane="bottomRight" state="frozen"/>
      <selection pane="topRight" activeCell="D1" sqref="D1"/>
      <selection pane="bottomLeft" activeCell="A9" sqref="A9"/>
      <selection pane="bottomRight" activeCell="H26" sqref="H26"/>
    </sheetView>
  </sheetViews>
  <sheetFormatPr baseColWidth="10" defaultColWidth="11.42578125" defaultRowHeight="15.75" x14ac:dyDescent="0.25"/>
  <cols>
    <col min="1" max="2" width="21.140625" style="2" customWidth="1"/>
    <col min="3" max="3" width="18.7109375" style="37" customWidth="1"/>
    <col min="4" max="4" width="18.7109375" style="2" customWidth="1"/>
    <col min="5" max="5" width="25.5703125" style="2" customWidth="1"/>
    <col min="6" max="6" width="13" style="2" customWidth="1"/>
    <col min="7" max="7" width="14" style="2" customWidth="1"/>
    <col min="8" max="8" width="73.140625" style="7" customWidth="1"/>
    <col min="9" max="9" width="10.28515625" style="2" bestFit="1" customWidth="1"/>
    <col min="10" max="10" width="16.85546875" style="19" customWidth="1"/>
    <col min="11" max="11" width="34.7109375" style="2" customWidth="1"/>
    <col min="12" max="12" width="32.28515625" style="2" bestFit="1" customWidth="1"/>
    <col min="13" max="13" width="8.140625" style="2" bestFit="1" customWidth="1"/>
    <col min="14" max="16384" width="11.42578125" style="2"/>
  </cols>
  <sheetData>
    <row r="1" spans="1:12" ht="70.5" customHeight="1" x14ac:dyDescent="0.25">
      <c r="A1" s="252" t="s">
        <v>565</v>
      </c>
      <c r="B1" s="253"/>
      <c r="C1" s="253"/>
      <c r="D1" s="253"/>
      <c r="E1" s="253"/>
      <c r="F1" s="253"/>
      <c r="G1" s="253"/>
      <c r="H1" s="253"/>
      <c r="I1" s="253"/>
      <c r="J1" s="253"/>
      <c r="K1" s="254"/>
      <c r="L1" s="255"/>
    </row>
    <row r="2" spans="1:12" ht="15.75" customHeight="1" x14ac:dyDescent="0.25">
      <c r="A2" s="11" t="s">
        <v>3</v>
      </c>
      <c r="B2" s="258" t="s">
        <v>499</v>
      </c>
      <c r="C2" s="259"/>
      <c r="D2" s="259"/>
      <c r="E2" s="259"/>
      <c r="F2" s="259"/>
      <c r="G2" s="259"/>
      <c r="H2" s="259"/>
      <c r="I2" s="259"/>
      <c r="J2" s="260"/>
      <c r="K2" s="1" t="s">
        <v>8</v>
      </c>
      <c r="L2" s="256"/>
    </row>
    <row r="3" spans="1:12" ht="15.75" customHeight="1" x14ac:dyDescent="0.25">
      <c r="A3" s="12" t="s">
        <v>7</v>
      </c>
      <c r="B3" s="261"/>
      <c r="C3" s="262"/>
      <c r="D3" s="262"/>
      <c r="E3" s="262"/>
      <c r="F3" s="262"/>
      <c r="G3" s="262"/>
      <c r="H3" s="262"/>
      <c r="I3" s="262"/>
      <c r="J3" s="263"/>
      <c r="K3" s="13">
        <v>0</v>
      </c>
      <c r="L3" s="257"/>
    </row>
    <row r="4" spans="1:12" ht="15.75" customHeight="1" x14ac:dyDescent="0.25">
      <c r="B4" s="8"/>
      <c r="C4" s="36"/>
      <c r="D4" s="8"/>
      <c r="E4" s="8"/>
      <c r="F4" s="3"/>
      <c r="G4" s="3"/>
      <c r="H4" s="6"/>
      <c r="I4" s="3"/>
      <c r="J4" s="16"/>
      <c r="K4" s="3"/>
      <c r="L4" s="3"/>
    </row>
    <row r="5" spans="1:12" ht="17.25" customHeight="1" x14ac:dyDescent="0.25">
      <c r="A5" s="264" t="s">
        <v>0</v>
      </c>
      <c r="B5" s="265"/>
      <c r="C5" s="265"/>
      <c r="D5" s="265"/>
      <c r="E5" s="265"/>
      <c r="F5" s="265"/>
      <c r="G5" s="265"/>
      <c r="H5" s="265"/>
      <c r="I5" s="265"/>
      <c r="J5" s="265"/>
      <c r="K5" s="265"/>
      <c r="L5" s="266"/>
    </row>
    <row r="6" spans="1:12" ht="31.5" customHeight="1" x14ac:dyDescent="0.25">
      <c r="A6" s="267" t="s">
        <v>2</v>
      </c>
      <c r="B6" s="267"/>
      <c r="C6" s="267"/>
      <c r="D6" s="268"/>
      <c r="E6" s="268"/>
      <c r="F6" s="268"/>
      <c r="G6" s="44" t="s">
        <v>3</v>
      </c>
      <c r="H6" s="269"/>
      <c r="I6" s="270"/>
      <c r="J6" s="17"/>
      <c r="K6" s="44" t="s">
        <v>4</v>
      </c>
      <c r="L6" s="9"/>
    </row>
    <row r="7" spans="1:12" ht="80.25" hidden="1" customHeight="1" x14ac:dyDescent="0.25">
      <c r="A7" s="10" t="s">
        <v>497</v>
      </c>
      <c r="B7" s="10" t="s">
        <v>3638</v>
      </c>
      <c r="C7" s="10" t="s">
        <v>496</v>
      </c>
      <c r="D7" s="10" t="s">
        <v>1</v>
      </c>
      <c r="E7" s="10" t="s">
        <v>495</v>
      </c>
      <c r="F7" s="10" t="s">
        <v>491</v>
      </c>
      <c r="G7" s="10" t="s">
        <v>492</v>
      </c>
      <c r="H7" s="10" t="s">
        <v>493</v>
      </c>
      <c r="I7" s="10" t="s">
        <v>5</v>
      </c>
      <c r="J7" s="18" t="s">
        <v>9</v>
      </c>
      <c r="K7" s="10" t="s">
        <v>6</v>
      </c>
      <c r="L7" s="10" t="s">
        <v>494</v>
      </c>
    </row>
    <row r="8" spans="1:12" ht="80.25" customHeight="1" x14ac:dyDescent="0.25">
      <c r="A8" s="10" t="s">
        <v>3640</v>
      </c>
      <c r="B8" s="10" t="s">
        <v>3641</v>
      </c>
      <c r="C8" s="10" t="s">
        <v>3639</v>
      </c>
      <c r="D8" s="10" t="s">
        <v>1</v>
      </c>
      <c r="E8" s="10" t="s">
        <v>495</v>
      </c>
      <c r="F8" s="10" t="s">
        <v>491</v>
      </c>
      <c r="G8" s="10" t="s">
        <v>492</v>
      </c>
      <c r="H8" s="10" t="s">
        <v>493</v>
      </c>
      <c r="I8" s="10" t="s">
        <v>5</v>
      </c>
      <c r="J8" s="18" t="s">
        <v>9</v>
      </c>
      <c r="K8" s="10" t="s">
        <v>6</v>
      </c>
      <c r="L8" s="10" t="s">
        <v>494</v>
      </c>
    </row>
    <row r="9" spans="1:12" s="35" customFormat="1" ht="32.25" customHeight="1" x14ac:dyDescent="0.25">
      <c r="A9" s="31" t="s">
        <v>3644</v>
      </c>
      <c r="B9" s="31"/>
      <c r="C9" s="33"/>
      <c r="D9" s="32" t="s">
        <v>3643</v>
      </c>
      <c r="E9" s="32" t="s">
        <v>3863</v>
      </c>
      <c r="F9" s="38">
        <v>1</v>
      </c>
      <c r="G9" s="115">
        <f>+'ALCAN '!B180</f>
        <v>3009</v>
      </c>
      <c r="H9" s="116" t="str">
        <f>+'ALCAN '!C180</f>
        <v>EXCAVACION MANUAL PARA REDES PROFUNDIDAD 0M - 2M (INCLUYE CARGUE)</v>
      </c>
      <c r="I9" s="117" t="str">
        <f>+'ALCAN '!E180</f>
        <v>M3</v>
      </c>
      <c r="J9" s="118">
        <f>+'ALCAN '!I180</f>
        <v>2281.4458711423563</v>
      </c>
      <c r="K9" s="119" t="str">
        <f>+'ALCAN '!N180</f>
        <v>NS-019</v>
      </c>
      <c r="L9" s="45" t="s">
        <v>3852</v>
      </c>
    </row>
    <row r="10" spans="1:12" s="35" customFormat="1" ht="30.75" customHeight="1" x14ac:dyDescent="0.25">
      <c r="A10" s="31"/>
      <c r="B10" s="31"/>
      <c r="C10" s="33"/>
      <c r="D10" s="32"/>
      <c r="E10" s="32"/>
      <c r="F10" s="38">
        <v>2</v>
      </c>
      <c r="G10" s="115">
        <f>+'ALCAN '!B181</f>
        <v>4266</v>
      </c>
      <c r="H10" s="116" t="str">
        <f>+'ALCAN '!C181</f>
        <v>EXCAVACION MANUAL PARA REDES PROFUNDIDAD 2M - 3.50M (INCLUYE CARGUE)</v>
      </c>
      <c r="I10" s="117" t="str">
        <f>+'ALCAN '!E181</f>
        <v>M3</v>
      </c>
      <c r="J10" s="118">
        <f>+'ALCAN '!I181</f>
        <v>292.70882053279576</v>
      </c>
      <c r="K10" s="119" t="str">
        <f>+'ALCAN '!N181</f>
        <v>NS-019</v>
      </c>
      <c r="L10" s="45" t="s">
        <v>3852</v>
      </c>
    </row>
    <row r="11" spans="1:12" s="35" customFormat="1" ht="54.75" customHeight="1" x14ac:dyDescent="0.25">
      <c r="A11" s="31"/>
      <c r="B11" s="31"/>
      <c r="C11" s="33"/>
      <c r="D11" s="32"/>
      <c r="E11" s="32"/>
      <c r="F11" s="38">
        <v>3</v>
      </c>
      <c r="G11" s="115">
        <f>+'ALCAN '!B182</f>
        <v>5891</v>
      </c>
      <c r="H11" s="116" t="str">
        <f>+'ALCAN '!C182</f>
        <v>EXCAVACION MECANICA PARA REDES PROFUNDIDAD MAYORES A 3.5M (INCLUYE CARGUE).</v>
      </c>
      <c r="I11" s="117" t="str">
        <f>+'ALCAN '!E182</f>
        <v>M3</v>
      </c>
      <c r="J11" s="118">
        <f>+'ALCAN '!I182</f>
        <v>5.2904711310147094</v>
      </c>
      <c r="K11" s="119" t="str">
        <f>+'ALCAN '!N182</f>
        <v>NS-019</v>
      </c>
      <c r="L11" s="45" t="s">
        <v>3852</v>
      </c>
    </row>
    <row r="12" spans="1:12" s="35" customFormat="1" ht="56.25" customHeight="1" x14ac:dyDescent="0.25">
      <c r="A12" s="31"/>
      <c r="B12" s="31"/>
      <c r="C12" s="33"/>
      <c r="D12" s="32"/>
      <c r="E12" s="32"/>
      <c r="F12" s="38">
        <v>4</v>
      </c>
      <c r="G12" s="115">
        <f>+'ALCAN '!B183</f>
        <v>5412</v>
      </c>
      <c r="H12" s="116" t="str">
        <f>+'ALCAN '!C183</f>
        <v>RELLENO EN TRITURADO DE 3/4`` (INCLUYE TRANSPORTE, SUMINISTRO, EXTENDIDO MANUAL Y COLOCACIÓN)</v>
      </c>
      <c r="I12" s="117" t="str">
        <f>+'ALCAN '!E183</f>
        <v>M3</v>
      </c>
      <c r="J12" s="118">
        <f>+'ALCAN '!I183</f>
        <v>637.36490879569408</v>
      </c>
      <c r="K12" s="119" t="str">
        <f>+'ALCAN '!N183</f>
        <v>NS-123</v>
      </c>
      <c r="L12" s="45" t="s">
        <v>3852</v>
      </c>
    </row>
    <row r="13" spans="1:12" s="35" customFormat="1" ht="48.75" customHeight="1" x14ac:dyDescent="0.25">
      <c r="A13" s="31"/>
      <c r="B13" s="31"/>
      <c r="C13" s="33"/>
      <c r="D13" s="32"/>
      <c r="E13" s="32"/>
      <c r="F13" s="38">
        <v>5</v>
      </c>
      <c r="G13" s="115">
        <f>+'ALCAN '!B184</f>
        <v>3436</v>
      </c>
      <c r="H13" s="116" t="str">
        <f>+'ALCAN '!C184</f>
        <v>RELLENO PARA REDES EN SUBBASE GRANULAR B-400 (SUMINISTRO, EXTENDIDO, HUMEDECIMIENTO Y COMPACTACIÓN)</v>
      </c>
      <c r="I13" s="117" t="str">
        <f>+'ALCAN '!E184</f>
        <v>M3</v>
      </c>
      <c r="J13" s="118">
        <f>+'ALCAN '!I184</f>
        <v>1459.5036281751518</v>
      </c>
      <c r="K13" s="119" t="str">
        <f>+'ALCAN '!N184</f>
        <v>NS-123</v>
      </c>
      <c r="L13" s="45" t="s">
        <v>3852</v>
      </c>
    </row>
    <row r="14" spans="1:12" s="35" customFormat="1" ht="48.75" customHeight="1" x14ac:dyDescent="0.25">
      <c r="A14" s="31"/>
      <c r="B14" s="31"/>
      <c r="C14" s="33"/>
      <c r="D14" s="32"/>
      <c r="E14" s="32"/>
      <c r="F14" s="38">
        <v>6</v>
      </c>
      <c r="G14" s="115">
        <f>+'ALCAN '!B187</f>
        <v>3043</v>
      </c>
      <c r="H14" s="116" t="str">
        <f>+'ALCAN '!C187</f>
        <v>TUBERIA PVC U.M. EXT CORRUGADO/INT LISO U.M. NORMA NTC 3722-1 D=8" (INCLUYE SUMINISTRO E INSTALACIÓN)</v>
      </c>
      <c r="I14" s="117" t="str">
        <f>+'ALCAN '!E187</f>
        <v>ML</v>
      </c>
      <c r="J14" s="118">
        <f>+'ALCAN '!I187</f>
        <v>324.64000000000004</v>
      </c>
      <c r="K14" s="119" t="str">
        <f>+'ALCAN '!N187</f>
        <v>NTC 3722-1</v>
      </c>
      <c r="L14" s="45" t="s">
        <v>3852</v>
      </c>
    </row>
    <row r="15" spans="1:12" s="35" customFormat="1" ht="41.25" customHeight="1" x14ac:dyDescent="0.25">
      <c r="A15" s="31"/>
      <c r="B15" s="31"/>
      <c r="C15" s="33"/>
      <c r="D15" s="32"/>
      <c r="E15" s="32"/>
      <c r="F15" s="38">
        <v>7</v>
      </c>
      <c r="G15" s="115">
        <f>+'ALCAN '!B188</f>
        <v>3044</v>
      </c>
      <c r="H15" s="116" t="str">
        <f>+'ALCAN '!C188</f>
        <v>TUBERIA PVC U.M. EXT CORRUGADO/INT LISO U.M. NORMA NTC 3722-1 D=10" (INCLUYE SUMINISTRO E INSTALACIÓN)</v>
      </c>
      <c r="I15" s="117" t="str">
        <f>+'ALCAN '!E188</f>
        <v>ML</v>
      </c>
      <c r="J15" s="118">
        <f>+'ALCAN '!I188</f>
        <v>409.66999999999996</v>
      </c>
      <c r="K15" s="119" t="str">
        <f>+'ALCAN '!N188</f>
        <v>NTC 3722-1</v>
      </c>
      <c r="L15" s="45" t="s">
        <v>3852</v>
      </c>
    </row>
    <row r="16" spans="1:12" s="35" customFormat="1" ht="39.75" customHeight="1" x14ac:dyDescent="0.25">
      <c r="A16" s="31"/>
      <c r="B16" s="31"/>
      <c r="C16" s="33"/>
      <c r="D16" s="32"/>
      <c r="E16" s="32"/>
      <c r="F16" s="38">
        <v>8</v>
      </c>
      <c r="G16" s="115">
        <f>+'ALCAN '!B189</f>
        <v>3045</v>
      </c>
      <c r="H16" s="116" t="str">
        <f>+'ALCAN '!C189</f>
        <v>TUBERIA PVC U.M. EXT CORRUGADO/INT LISO U.M. NORMA NTC 3722-1 D=12" (INCLUYE SUMINISTRO E INSTALACIÓN)</v>
      </c>
      <c r="I16" s="117" t="str">
        <f>+'ALCAN '!E189</f>
        <v>ML</v>
      </c>
      <c r="J16" s="118">
        <f>+'ALCAN '!I189</f>
        <v>143.35000000000002</v>
      </c>
      <c r="K16" s="119" t="str">
        <f>+'ALCAN '!N189</f>
        <v>NTC 3722-1</v>
      </c>
      <c r="L16" s="45" t="s">
        <v>3852</v>
      </c>
    </row>
    <row r="17" spans="1:12" s="35" customFormat="1" ht="36" customHeight="1" x14ac:dyDescent="0.25">
      <c r="A17" s="31"/>
      <c r="B17" s="31"/>
      <c r="C17" s="33"/>
      <c r="D17" s="32"/>
      <c r="E17" s="32"/>
      <c r="F17" s="38">
        <v>9</v>
      </c>
      <c r="G17" s="115">
        <f>+'ALCAN '!B190</f>
        <v>6538</v>
      </c>
      <c r="H17" s="116" t="str">
        <f>+'ALCAN '!C190</f>
        <v>TUBERIA PVC U.M. EXT CORRUGADO/INT LISO U.M. NORMA NTC 3722-1 D=14" (INCLUYE SUMINISTRO E INSTALACIÓN)</v>
      </c>
      <c r="I17" s="117" t="str">
        <f>+'ALCAN '!E190</f>
        <v>ML</v>
      </c>
      <c r="J17" s="118">
        <f>+'ALCAN '!I190</f>
        <v>51.41</v>
      </c>
      <c r="K17" s="119" t="str">
        <f>+'ALCAN '!N190</f>
        <v>NTC 3722-1</v>
      </c>
      <c r="L17" s="45" t="s">
        <v>3852</v>
      </c>
    </row>
    <row r="18" spans="1:12" s="35" customFormat="1" ht="30.75" customHeight="1" x14ac:dyDescent="0.25">
      <c r="A18" s="31"/>
      <c r="B18" s="31"/>
      <c r="C18" s="33"/>
      <c r="D18" s="32"/>
      <c r="E18" s="32"/>
      <c r="F18" s="38">
        <v>10</v>
      </c>
      <c r="G18" s="115">
        <f>+'ALCAN '!B191</f>
        <v>3155</v>
      </c>
      <c r="H18" s="116" t="str">
        <f>+'ALCAN '!C191</f>
        <v>DEMOLICION SUMIDERO EXISTENTE (INCLUYE CARGUE)</v>
      </c>
      <c r="I18" s="117" t="str">
        <f>+'ALCAN '!E191</f>
        <v>UN</v>
      </c>
      <c r="J18" s="118">
        <f>+'ALCAN '!I191</f>
        <v>18</v>
      </c>
      <c r="K18" s="119" t="str">
        <f>+'ALCAN '!N191</f>
        <v>NS-020</v>
      </c>
      <c r="L18" s="45" t="s">
        <v>3852</v>
      </c>
    </row>
    <row r="19" spans="1:12" s="35" customFormat="1" ht="57" customHeight="1" x14ac:dyDescent="0.25">
      <c r="A19" s="31"/>
      <c r="B19" s="31"/>
      <c r="C19" s="33"/>
      <c r="D19" s="32"/>
      <c r="E19" s="32"/>
      <c r="F19" s="38">
        <v>11</v>
      </c>
      <c r="G19" s="115">
        <f>+'ALCAN '!B193</f>
        <v>3471</v>
      </c>
      <c r="H19" s="116" t="str">
        <f>+'ALCAN '!C193</f>
        <v>CILINDRO POZO INSP. EN MAMPOSTERIA E=0.25M (INC. SUMIN. Y CONST, ACERO PARA ESCALERAS, GEOTEXTIL Y PAÑETE IMPERMEAB.)</v>
      </c>
      <c r="I19" s="117" t="str">
        <f>+'ALCAN '!E193</f>
        <v>ML</v>
      </c>
      <c r="J19" s="118">
        <f>+'ALCAN '!I193</f>
        <v>43.412248041306526</v>
      </c>
      <c r="K19" s="119" t="str">
        <f>+'ALCAN '!N193</f>
        <v>NS-029</v>
      </c>
      <c r="L19" s="45" t="s">
        <v>3852</v>
      </c>
    </row>
    <row r="20" spans="1:12" s="35" customFormat="1" ht="57" customHeight="1" x14ac:dyDescent="0.25">
      <c r="A20" s="31"/>
      <c r="B20" s="31"/>
      <c r="C20" s="33"/>
      <c r="D20" s="32"/>
      <c r="E20" s="32"/>
      <c r="F20" s="38">
        <v>12</v>
      </c>
      <c r="G20" s="115">
        <f>+'ALCAN '!B194</f>
        <v>3472</v>
      </c>
      <c r="H20" s="116" t="str">
        <f>+'ALCAN '!C194</f>
        <v>PLACA CUBIERTA D=1.70M POZO INSPEC. (FUNDIDA EN SITIO. INC. SUMINISTRO, FORMALETEO, REFUERZO E INSTALACIÓN. NO INC.TAPA)</v>
      </c>
      <c r="I20" s="117" t="str">
        <f>+'ALCAN '!E194</f>
        <v>UN</v>
      </c>
      <c r="J20" s="118">
        <f>+'ALCAN '!I194</f>
        <v>0</v>
      </c>
      <c r="K20" s="119" t="str">
        <f>+'ALCAN '!N194</f>
        <v>NS-029</v>
      </c>
      <c r="L20" s="45" t="s">
        <v>3852</v>
      </c>
    </row>
    <row r="21" spans="1:12" s="35" customFormat="1" ht="50.25" customHeight="1" x14ac:dyDescent="0.25">
      <c r="A21" s="31"/>
      <c r="B21" s="31"/>
      <c r="C21" s="33"/>
      <c r="D21" s="32"/>
      <c r="E21" s="32"/>
      <c r="F21" s="38">
        <v>13</v>
      </c>
      <c r="G21" s="115">
        <f>+'ALCAN '!B195</f>
        <v>3473</v>
      </c>
      <c r="H21" s="116" t="str">
        <f>+'ALCAN '!C195</f>
        <v>PLACA FONDO D=1.70M POZO INSPEC. (FUNDIDA EN SITIO. INCL. SUMIN, FORMALET, REF, INST. INCL. CONCRETO 2000 PSI DE BASE)</v>
      </c>
      <c r="I21" s="117" t="str">
        <f>+'ALCAN '!E195</f>
        <v>UN</v>
      </c>
      <c r="J21" s="118">
        <f>+'ALCAN '!I195</f>
        <v>21</v>
      </c>
      <c r="K21" s="119" t="str">
        <f>+'ALCAN '!N195</f>
        <v>NS-029</v>
      </c>
      <c r="L21" s="45" t="s">
        <v>3852</v>
      </c>
    </row>
    <row r="22" spans="1:12" s="35" customFormat="1" ht="50.25" customHeight="1" x14ac:dyDescent="0.25">
      <c r="A22" s="31"/>
      <c r="B22" s="31"/>
      <c r="C22" s="33"/>
      <c r="D22" s="32"/>
      <c r="E22" s="32"/>
      <c r="F22" s="38">
        <v>14</v>
      </c>
      <c r="G22" s="115">
        <f>+'ALCAN '!B196</f>
        <v>3722</v>
      </c>
      <c r="H22" s="116" t="str">
        <f>+'ALCAN '!C196</f>
        <v>NIVELACIÓN DE POZO (HASTA RASANTE EN CONCRETO 3000 PSI HECHO EN OBRA, H=0.15M. INCLUYE SUMINISTRO Y CONSTRUCCIÓN)</v>
      </c>
      <c r="I22" s="117" t="str">
        <f>+'ALCAN '!E196</f>
        <v>UN</v>
      </c>
      <c r="J22" s="118">
        <f>+'ALCAN '!I196</f>
        <v>5</v>
      </c>
      <c r="K22" s="119" t="str">
        <f>+'ALCAN '!N196</f>
        <v>NS-029</v>
      </c>
      <c r="L22" s="45" t="s">
        <v>3852</v>
      </c>
    </row>
    <row r="23" spans="1:12" s="35" customFormat="1" ht="32.25" customHeight="1" x14ac:dyDescent="0.25">
      <c r="A23" s="31"/>
      <c r="B23" s="31"/>
      <c r="C23" s="33"/>
      <c r="D23" s="32"/>
      <c r="E23" s="32"/>
      <c r="F23" s="38">
        <v>15</v>
      </c>
      <c r="G23" s="115">
        <f>+'ALCAN '!B197</f>
        <v>3723</v>
      </c>
      <c r="H23" s="116" t="str">
        <f>+'ALCAN '!C197</f>
        <v>LIMPIEZA DE POZOS (INCLUYE CARGUE, RETIRO Y DISPOSICIÓN FINAL DE SOBRANTES)</v>
      </c>
      <c r="I23" s="117" t="str">
        <f>+'ALCAN '!E197</f>
        <v>UN</v>
      </c>
      <c r="J23" s="118">
        <f>+'ALCAN '!I197</f>
        <v>5</v>
      </c>
      <c r="K23" s="119" t="str">
        <f>+'ALCAN '!N197</f>
        <v>NS-151</v>
      </c>
      <c r="L23" s="45" t="s">
        <v>3852</v>
      </c>
    </row>
    <row r="24" spans="1:12" s="35" customFormat="1" ht="50.25" customHeight="1" x14ac:dyDescent="0.25">
      <c r="A24" s="39"/>
      <c r="B24" s="39"/>
      <c r="C24" s="40"/>
      <c r="D24" s="32"/>
      <c r="E24" s="32"/>
      <c r="F24" s="38">
        <v>16</v>
      </c>
      <c r="G24" s="115">
        <f>+'ALCAN '!B198</f>
        <v>3779</v>
      </c>
      <c r="H24" s="116" t="str">
        <f>+'ALCAN '!C198</f>
        <v>CAJA DE INSPECCIÓN DE 0.6X0.6M (H=0.6M. INCLUYE SUMINISTRO Y CONSTRUCCIÓN. INCLUYE MARCO Y TAPA. NO INC. BASE Y CAÑUELA)</v>
      </c>
      <c r="I24" s="117" t="str">
        <f>+'ALCAN '!E198</f>
        <v>UN</v>
      </c>
      <c r="J24" s="118">
        <f>+'ALCAN '!I198</f>
        <v>45</v>
      </c>
      <c r="K24" s="119" t="str">
        <f>+'ALCAN '!N198</f>
        <v>NS-068</v>
      </c>
      <c r="L24" s="45" t="s">
        <v>3852</v>
      </c>
    </row>
    <row r="25" spans="1:12" s="35" customFormat="1" ht="50.25" customHeight="1" x14ac:dyDescent="0.25">
      <c r="A25" s="39"/>
      <c r="B25" s="39"/>
      <c r="C25" s="40"/>
      <c r="D25" s="32"/>
      <c r="E25" s="32"/>
      <c r="F25" s="38">
        <v>17</v>
      </c>
      <c r="G25" s="115">
        <f>+'ALCAN '!B199</f>
        <v>3884</v>
      </c>
      <c r="H25" s="116" t="str">
        <f>+'ALCAN '!C199</f>
        <v>SUMIDERO LATERAL SL-150, H=1.25M (FUNDIDO EN SITIO, CONCRETO HECHO EN OBRA. INCL. SUMIN, FORM, REF. Y CONST. INCL. TAPA)</v>
      </c>
      <c r="I25" s="117" t="str">
        <f>+'ALCAN '!E199</f>
        <v>UN</v>
      </c>
      <c r="J25" s="118">
        <f>+'ALCAN '!I199</f>
        <v>5</v>
      </c>
      <c r="K25" s="119" t="str">
        <f>+'ALCAN '!N199</f>
        <v>NS-047- NP-023</v>
      </c>
      <c r="L25" s="45" t="s">
        <v>3852</v>
      </c>
    </row>
    <row r="26" spans="1:12" s="35" customFormat="1" ht="40.5" customHeight="1" x14ac:dyDescent="0.25">
      <c r="A26" s="39"/>
      <c r="B26" s="39"/>
      <c r="C26" s="40"/>
      <c r="D26" s="32"/>
      <c r="E26" s="32"/>
      <c r="F26" s="38">
        <v>18</v>
      </c>
      <c r="G26" s="115">
        <f>+'ALCAN '!B200</f>
        <v>3919</v>
      </c>
      <c r="H26" s="116" t="str">
        <f>+'ALCAN '!C200</f>
        <v>TUBERIA PVC U.M. EXT/INT LISO NORMA NTC 5070 D=24" (INCLUYE SUMINISTRO E INSTALACIÓN)</v>
      </c>
      <c r="I26" s="117" t="str">
        <f>+'ALCAN '!E200</f>
        <v>ML</v>
      </c>
      <c r="J26" s="118">
        <f>+'ALCAN '!I200</f>
        <v>131.15</v>
      </c>
      <c r="K26" s="119" t="str">
        <f>+'ALCAN '!N200</f>
        <v>NTC 5070</v>
      </c>
      <c r="L26" s="45" t="s">
        <v>3852</v>
      </c>
    </row>
    <row r="27" spans="1:12" s="35" customFormat="1" ht="40.5" customHeight="1" x14ac:dyDescent="0.25">
      <c r="A27" s="31"/>
      <c r="B27" s="39"/>
      <c r="C27" s="40"/>
      <c r="D27" s="32"/>
      <c r="E27" s="32"/>
      <c r="F27" s="38">
        <v>19</v>
      </c>
      <c r="G27" s="115">
        <f>+'ALCAN '!B201</f>
        <v>3923</v>
      </c>
      <c r="H27" s="116" t="str">
        <f>+'ALCAN '!C201</f>
        <v>TUBERIA PVC U.M. EXT/INT LISO NORMA NTC 5070 D=36" (INCLUYE SUMINISTRO E INSTALACIÓN)</v>
      </c>
      <c r="I27" s="117" t="str">
        <f>+'ALCAN '!E201</f>
        <v>ML</v>
      </c>
      <c r="J27" s="118">
        <f>+'ALCAN '!I201</f>
        <v>100.53</v>
      </c>
      <c r="K27" s="119" t="str">
        <f>+'ALCAN '!N201</f>
        <v>NTC 5070</v>
      </c>
      <c r="L27" s="45" t="s">
        <v>3852</v>
      </c>
    </row>
    <row r="28" spans="1:12" s="35" customFormat="1" ht="49.5" customHeight="1" x14ac:dyDescent="0.25">
      <c r="A28" s="31"/>
      <c r="B28" s="31"/>
      <c r="C28" s="33"/>
      <c r="D28" s="32"/>
      <c r="E28" s="32"/>
      <c r="F28" s="38">
        <v>20</v>
      </c>
      <c r="G28" s="115">
        <f>+'ALCAN '!B203</f>
        <v>4252</v>
      </c>
      <c r="H28" s="116" t="str">
        <f>+'ALCAN '!C203</f>
        <v>PLACA CUBIERTA D=1.70M POZO INSPEC. (FUNDIDA EN SITIO. INC. SUM, FORMALET., REFUERZO E INST. INCL.TAPA EN POLIPROPILENO)</v>
      </c>
      <c r="I28" s="117" t="str">
        <f>+'ALCAN '!E203</f>
        <v>UN</v>
      </c>
      <c r="J28" s="118">
        <f>+'ALCAN '!I203</f>
        <v>21</v>
      </c>
      <c r="K28" s="119" t="str">
        <f>+'ALCAN '!N203</f>
        <v>NS-029</v>
      </c>
      <c r="L28" s="45" t="s">
        <v>3852</v>
      </c>
    </row>
    <row r="29" spans="1:12" s="35" customFormat="1" ht="32.25" customHeight="1" x14ac:dyDescent="0.25">
      <c r="A29" s="31"/>
      <c r="B29" s="31"/>
      <c r="C29" s="33"/>
      <c r="D29" s="32"/>
      <c r="E29" s="32"/>
      <c r="F29" s="38">
        <v>21</v>
      </c>
      <c r="G29" s="115">
        <f>+'ALCAN '!B204</f>
        <v>4878</v>
      </c>
      <c r="H29" s="116" t="str">
        <f>+'ALCAN '!C204</f>
        <v>CONEXIONES KIT SILLA YEE 200 X 160 PVC. SUMINISTRO E INSTALACIÓN.</v>
      </c>
      <c r="I29" s="117" t="str">
        <f>+'ALCAN '!E204</f>
        <v>UN</v>
      </c>
      <c r="J29" s="118">
        <f>+'ALCAN '!I204</f>
        <v>45</v>
      </c>
      <c r="K29" s="119" t="str">
        <f>+'ALCAN '!N204</f>
        <v>NS-068</v>
      </c>
      <c r="L29" s="45" t="s">
        <v>3852</v>
      </c>
    </row>
    <row r="30" spans="1:12" s="35" customFormat="1" ht="34.5" customHeight="1" x14ac:dyDescent="0.25">
      <c r="A30" s="31"/>
      <c r="B30" s="31"/>
      <c r="C30" s="33"/>
      <c r="D30" s="32"/>
      <c r="E30" s="32"/>
      <c r="F30" s="38">
        <v>22</v>
      </c>
      <c r="G30" s="115">
        <f>+'ALCAN '!B205</f>
        <v>4981</v>
      </c>
      <c r="H30" s="116" t="str">
        <f>+'ALCAN '!C205</f>
        <v>ENTIBADO EC-2 CONTÍNUO MADERA CON PERFILES METÁLICOS Y PARALES TELESCÓPICOS. SUMINISTRO E INSTALACIÓN.</v>
      </c>
      <c r="I30" s="117" t="str">
        <f>+'ALCAN '!E205</f>
        <v>M2</v>
      </c>
      <c r="J30" s="118">
        <f>+'ALCAN '!I205</f>
        <v>3587.1757401816581</v>
      </c>
      <c r="K30" s="119" t="str">
        <f>+'ALCAN '!N205</f>
        <v>NS-072</v>
      </c>
      <c r="L30" s="45" t="s">
        <v>3852</v>
      </c>
    </row>
    <row r="31" spans="1:12" s="35" customFormat="1" ht="44.25" customHeight="1" x14ac:dyDescent="0.25">
      <c r="A31" s="31"/>
      <c r="B31" s="31"/>
      <c r="C31" s="33"/>
      <c r="D31" s="32"/>
      <c r="E31" s="32"/>
      <c r="F31" s="38">
        <v>23</v>
      </c>
      <c r="G31" s="115">
        <f>+'ALCAN '!B206</f>
        <v>5015</v>
      </c>
      <c r="H31" s="116" t="str">
        <f>+'ALCAN '!C206</f>
        <v>CAJA DE INSPECCION 0.80X0.8M. SUMINISTRO Y CONSTRUCCION. (H=0.6M. INCLUYE MARCO Y TAPA, NO INCLUYE BASE Y CAÑUELA).</v>
      </c>
      <c r="I31" s="117" t="str">
        <f>+'ALCAN '!E206</f>
        <v>UN</v>
      </c>
      <c r="J31" s="118">
        <f>+'ALCAN '!I206</f>
        <v>6</v>
      </c>
      <c r="K31" s="119" t="str">
        <f>+'ALCAN '!N206</f>
        <v>NS-068</v>
      </c>
      <c r="L31" s="45" t="s">
        <v>3852</v>
      </c>
    </row>
    <row r="32" spans="1:12" s="35" customFormat="1" ht="47.25" customHeight="1" x14ac:dyDescent="0.25">
      <c r="A32" s="31"/>
      <c r="B32" s="31"/>
      <c r="C32" s="33"/>
      <c r="D32" s="32"/>
      <c r="E32" s="32"/>
      <c r="F32" s="38">
        <v>24</v>
      </c>
      <c r="G32" s="115">
        <f>+'ALCAN '!B207</f>
        <v>5328</v>
      </c>
      <c r="H32" s="116" t="str">
        <f>+'ALCAN '!C207</f>
        <v>CAMARA GRP 900 * 900 * 1200 (INCLUYE TUBERIA , CHIMENEA 1.0M Y ACCESORIOS. SUMINISTRO E INSTALACION.</v>
      </c>
      <c r="I32" s="117" t="str">
        <f>+'ALCAN '!E207</f>
        <v>UN</v>
      </c>
      <c r="J32" s="118">
        <f>+'ALCAN '!I207</f>
        <v>3</v>
      </c>
      <c r="K32" s="119" t="str">
        <f>+'ALCAN '!N207</f>
        <v>Np-074</v>
      </c>
      <c r="L32" s="45" t="s">
        <v>3852</v>
      </c>
    </row>
    <row r="33" spans="1:12" s="35" customFormat="1" ht="55.5" customHeight="1" x14ac:dyDescent="0.25">
      <c r="A33" s="31"/>
      <c r="B33" s="31"/>
      <c r="C33" s="33"/>
      <c r="D33" s="32"/>
      <c r="E33" s="32"/>
      <c r="F33" s="38">
        <v>25</v>
      </c>
      <c r="G33" s="115">
        <f>+'ALCAN '!B208</f>
        <v>6015</v>
      </c>
      <c r="H33" s="116" t="str">
        <f>+'ALCAN '!C208</f>
        <v>ENTIBADO TIPO EC3 CONTINUO METÁLICO CON PARALES METÁLICOS. INCLUYE SUMINISTRO E INSTALACIÓN</v>
      </c>
      <c r="I33" s="117" t="str">
        <f>+'ALCAN '!E208</f>
        <v>M2</v>
      </c>
      <c r="J33" s="118">
        <f>+'ALCAN '!I208</f>
        <v>364.35783396003097</v>
      </c>
      <c r="K33" s="119" t="str">
        <f>+'ALCAN '!N208</f>
        <v>NS-072</v>
      </c>
      <c r="L33" s="45" t="s">
        <v>3852</v>
      </c>
    </row>
    <row r="34" spans="1:12" s="35" customFormat="1" ht="72" customHeight="1" x14ac:dyDescent="0.25">
      <c r="A34" s="31"/>
      <c r="B34" s="31"/>
      <c r="C34" s="33"/>
      <c r="D34" s="32"/>
      <c r="E34" s="32"/>
      <c r="F34" s="38">
        <v>26</v>
      </c>
      <c r="G34" s="115">
        <f>+'ALCAN '!B209</f>
        <v>6341</v>
      </c>
      <c r="H34" s="116" t="str">
        <f>+'ALCAN '!C209</f>
        <v>CAJA DESARENADORA - SUMINISTRO Y CONSTRUCCIÓN SEGÚN DISEÑO. INCLUYE LADRILLO TOLETE COMÚN, MORTERO 1:3 IMPERMEABILIZADO, CONCRETO DE LIMPIEZA 2500 PSI, PLACA INFERIOR Y ACERO DE REFUERZO.</v>
      </c>
      <c r="I34" s="117" t="str">
        <f>+'ALCAN '!E209</f>
        <v>UN</v>
      </c>
      <c r="J34" s="118">
        <f>+'ALCAN '!I209</f>
        <v>18</v>
      </c>
      <c r="K34" s="119" t="str">
        <f>+'ALCAN '!N209</f>
        <v>NS-068</v>
      </c>
      <c r="L34" s="45" t="s">
        <v>3852</v>
      </c>
    </row>
    <row r="35" spans="1:12" s="35" customFormat="1" ht="51.75" customHeight="1" x14ac:dyDescent="0.25">
      <c r="A35" s="42"/>
      <c r="B35" s="42"/>
      <c r="C35" s="43"/>
      <c r="D35" s="32"/>
      <c r="E35" s="32"/>
      <c r="F35" s="38">
        <v>27</v>
      </c>
      <c r="G35" s="115">
        <f>+'ALCAN '!B210</f>
        <v>7876</v>
      </c>
      <c r="H35" s="116" t="str">
        <f>+'ALCAN '!C210</f>
        <v>CÁRCAMO DE PROTECCION EN TUBERÍA Ø 12" NORMA EAAB NS-090 version 2 V.2 (incluye Formaleta, Concreto de 2000 y 3000 PSI, Acero de Refuerzo, curado y Manijas en varilla lisa de 1").</v>
      </c>
      <c r="I35" s="117" t="str">
        <f>+'ALCAN '!E210</f>
        <v>ML</v>
      </c>
      <c r="J35" s="118">
        <f>+'ALCAN '!I210</f>
        <v>42.293333333333329</v>
      </c>
      <c r="K35" s="119" t="str">
        <f>+'ALCAN '!N210</f>
        <v>NS-090</v>
      </c>
      <c r="L35" s="45" t="s">
        <v>3852</v>
      </c>
    </row>
    <row r="36" spans="1:12" s="35" customFormat="1" ht="72" customHeight="1" x14ac:dyDescent="0.25">
      <c r="A36" s="42"/>
      <c r="B36" s="42"/>
      <c r="C36" s="43"/>
      <c r="D36" s="32"/>
      <c r="E36" s="32"/>
      <c r="F36" s="38">
        <v>28</v>
      </c>
      <c r="G36" s="115">
        <f>+'ALCAN '!B211</f>
        <v>8633</v>
      </c>
      <c r="H36" s="116" t="str">
        <f>+'ALCAN '!C211</f>
        <v>CANAL DE DRENAJE MONOLÍTICO Y REJA EN CONCRETO POLIMÉRICO RD 200V H330 F900 (1.00 X 0.26 X 0.33) m, INCLUYE CONCRETO 21 Mpa PARA CAMA Y ATRAQUE (Incluye suministro, instalación y prueba de estanqueidad).</v>
      </c>
      <c r="I36" s="117" t="str">
        <f>+'ALCAN '!E211</f>
        <v>ML</v>
      </c>
      <c r="J36" s="118">
        <f>+'ALCAN '!I211</f>
        <v>279.39999999999998</v>
      </c>
      <c r="K36" s="119" t="str">
        <f>+'ALCAN '!N211</f>
        <v>NS-047</v>
      </c>
      <c r="L36" s="45" t="s">
        <v>3852</v>
      </c>
    </row>
    <row r="37" spans="1:12" s="35" customFormat="1" ht="72" customHeight="1" x14ac:dyDescent="0.25">
      <c r="A37" s="42"/>
      <c r="B37" s="42"/>
      <c r="C37" s="43"/>
      <c r="D37" s="32"/>
      <c r="E37" s="32"/>
      <c r="F37" s="38">
        <v>29</v>
      </c>
      <c r="G37" s="115">
        <f>+'ALCAN '!B212</f>
        <v>8019</v>
      </c>
      <c r="H37" s="116" t="str">
        <f>+'ALCAN '!C212</f>
        <v>CANAL DE DRENAJE PREFABRICADO EN POLYCONCRETO, RD-200V, CLASE DE CARGA F900, INCLUYE REJILLA, LONG=1000MM, H= 530 MM, ANCHO= 260 MM, EN COLOR NATURAL, (NO INCLUYE: EXCAVACIÓN, CONCRETO, DRENAJE, RELLENOS, TAPAS O ACCESORIOS)</v>
      </c>
      <c r="I37" s="117" t="str">
        <f>+'ALCAN '!E212</f>
        <v>ML</v>
      </c>
      <c r="J37" s="118">
        <f>+'ALCAN '!I212</f>
        <v>37</v>
      </c>
      <c r="K37" s="119" t="str">
        <f>+'ALCAN '!N212</f>
        <v>NS-047</v>
      </c>
      <c r="L37" s="45" t="s">
        <v>3852</v>
      </c>
    </row>
    <row r="38" spans="1:12" s="35" customFormat="1" ht="72" customHeight="1" x14ac:dyDescent="0.25">
      <c r="A38" s="42"/>
      <c r="B38" s="42"/>
      <c r="C38" s="43"/>
      <c r="D38" s="32"/>
      <c r="E38" s="32"/>
      <c r="F38" s="38">
        <v>30</v>
      </c>
      <c r="G38" s="115">
        <f>+'ALCAN '!B213</f>
        <v>0</v>
      </c>
      <c r="H38" s="116" t="str">
        <f>+'ALCAN '!C213</f>
        <v>SUMIDERO ALCANTARILLADO PLUVIAL - CAJA SENCILLA EN EL ANDÉN. NORMA NS-047-V.6, FIGURA 15 Y 16. (FUNDIDO EN SITIO, CONCRETO PREMEZCLADO. INCL. SUMIN, FORM, REF. Y CONSTR. INCL. TAPA Y REJILLA)</v>
      </c>
      <c r="I38" s="117" t="str">
        <f>+'ALCAN '!E213</f>
        <v>UN</v>
      </c>
      <c r="J38" s="118">
        <f>+'ALCAN '!I213</f>
        <v>14</v>
      </c>
      <c r="K38" s="119" t="str">
        <f>+'ALCAN '!N213</f>
        <v>NS-047- NP-023</v>
      </c>
      <c r="L38" s="45" t="s">
        <v>3852</v>
      </c>
    </row>
    <row r="39" spans="1:12" s="35" customFormat="1" ht="18" customHeight="1" x14ac:dyDescent="0.25">
      <c r="A39" s="42"/>
      <c r="B39" s="42"/>
      <c r="C39" s="43"/>
      <c r="D39" s="32"/>
      <c r="E39" s="32"/>
      <c r="F39" s="38"/>
      <c r="G39" s="115"/>
      <c r="H39" s="116"/>
      <c r="I39" s="117"/>
      <c r="J39" s="118"/>
      <c r="K39" s="119"/>
      <c r="L39" s="45"/>
    </row>
    <row r="40" spans="1:12" s="35" customFormat="1" ht="40.5" customHeight="1" x14ac:dyDescent="0.25">
      <c r="A40" s="31" t="s">
        <v>3645</v>
      </c>
      <c r="B40" s="42"/>
      <c r="C40" s="42"/>
      <c r="D40" s="32" t="s">
        <v>3643</v>
      </c>
      <c r="E40" s="32" t="s">
        <v>3863</v>
      </c>
      <c r="F40" s="38">
        <v>1</v>
      </c>
      <c r="G40" s="115">
        <f>+'ALCAN '!B180</f>
        <v>3009</v>
      </c>
      <c r="H40" s="116" t="str">
        <f>+'ALCAN '!C180</f>
        <v>EXCAVACION MANUAL PARA REDES PROFUNDIDAD 0M - 2M (INCLUYE CARGUE)</v>
      </c>
      <c r="I40" s="115" t="str">
        <f>+'ALCAN '!E180</f>
        <v>M3</v>
      </c>
      <c r="J40" s="118">
        <f>+'ALCAN '!M180</f>
        <v>1349.6679258499794</v>
      </c>
      <c r="K40" s="119" t="str">
        <f>+'ALCAN '!N180</f>
        <v>NS-019</v>
      </c>
      <c r="L40" s="33" t="str">
        <f t="shared" ref="L40:L64" si="0">+$L$9</f>
        <v>Plano Diseño Alcantarillado</v>
      </c>
    </row>
    <row r="41" spans="1:12" s="35" customFormat="1" ht="50.25" customHeight="1" x14ac:dyDescent="0.25">
      <c r="A41" s="42"/>
      <c r="B41" s="42"/>
      <c r="C41" s="42"/>
      <c r="D41" s="32"/>
      <c r="E41" s="32"/>
      <c r="F41" s="38">
        <v>2</v>
      </c>
      <c r="G41" s="115">
        <f>+'ALCAN '!B181</f>
        <v>4266</v>
      </c>
      <c r="H41" s="116" t="str">
        <f>+'ALCAN '!C181</f>
        <v>EXCAVACION MANUAL PARA REDES PROFUNDIDAD 2M - 3.50M (INCLUYE CARGUE)</v>
      </c>
      <c r="I41" s="115" t="str">
        <f>+'ALCAN '!E181</f>
        <v>M3</v>
      </c>
      <c r="J41" s="118">
        <f>+'ALCAN '!M181</f>
        <v>226.11863222174452</v>
      </c>
      <c r="K41" s="119" t="str">
        <f>+'ALCAN '!N181</f>
        <v>NS-019</v>
      </c>
      <c r="L41" s="33" t="str">
        <f t="shared" si="0"/>
        <v>Plano Diseño Alcantarillado</v>
      </c>
    </row>
    <row r="42" spans="1:12" s="35" customFormat="1" ht="53.25" customHeight="1" x14ac:dyDescent="0.25">
      <c r="A42" s="42"/>
      <c r="B42" s="42"/>
      <c r="C42" s="43"/>
      <c r="D42" s="32"/>
      <c r="E42" s="32"/>
      <c r="F42" s="38">
        <v>3</v>
      </c>
      <c r="G42" s="115">
        <f>+'ALCAN '!B183</f>
        <v>5412</v>
      </c>
      <c r="H42" s="116" t="str">
        <f>+'ALCAN '!C183</f>
        <v>RELLENO EN TRITURADO DE 3/4`` (INCLUYE TRANSPORTE, SUMINISTRO, EXTENDIDO MANUAL Y COLOCACIÓN)</v>
      </c>
      <c r="I42" s="115" t="str">
        <f>+'ALCAN '!E183</f>
        <v>M3</v>
      </c>
      <c r="J42" s="118">
        <f>+'ALCAN '!M183</f>
        <v>354.74755515244999</v>
      </c>
      <c r="K42" s="119" t="str">
        <f>+'ALCAN '!N183</f>
        <v>NS-123</v>
      </c>
      <c r="L42" s="33" t="str">
        <f t="shared" si="0"/>
        <v>Plano Diseño Alcantarillado</v>
      </c>
    </row>
    <row r="43" spans="1:12" s="35" customFormat="1" ht="53.25" customHeight="1" x14ac:dyDescent="0.25">
      <c r="A43" s="42"/>
      <c r="B43" s="42"/>
      <c r="C43" s="43"/>
      <c r="D43" s="32"/>
      <c r="E43" s="32"/>
      <c r="F43" s="38">
        <v>4</v>
      </c>
      <c r="G43" s="115">
        <f>+'ALCAN '!B184</f>
        <v>3436</v>
      </c>
      <c r="H43" s="116" t="str">
        <f>+'ALCAN '!C184</f>
        <v>RELLENO PARA REDES EN SUBBASE GRANULAR B-400 (SUMINISTRO, EXTENDIDO, HUMEDECIMIENTO Y COMPACTACIÓN)</v>
      </c>
      <c r="I43" s="115" t="str">
        <f>+'ALCAN '!E184</f>
        <v>M3</v>
      </c>
      <c r="J43" s="118">
        <f>+'ALCAN '!M184</f>
        <v>929.63796057172419</v>
      </c>
      <c r="K43" s="119" t="str">
        <f>+'ALCAN '!N184</f>
        <v>NS-123</v>
      </c>
      <c r="L43" s="33" t="str">
        <f t="shared" si="0"/>
        <v>Plano Diseño Alcantarillado</v>
      </c>
    </row>
    <row r="44" spans="1:12" s="35" customFormat="1" ht="53.25" customHeight="1" x14ac:dyDescent="0.25">
      <c r="A44" s="31"/>
      <c r="B44" s="31"/>
      <c r="C44" s="33"/>
      <c r="D44" s="32"/>
      <c r="E44" s="32"/>
      <c r="F44" s="38">
        <v>5</v>
      </c>
      <c r="G44" s="115">
        <f>+'ALCAN '!B185</f>
        <v>3041</v>
      </c>
      <c r="H44" s="116" t="str">
        <f>+'ALCAN '!C185</f>
        <v>TUBERIA PVC U.M. EXT CORRUGADO/INT LISO U.M. NORMA NTC 3722-1 D=4" (INCLUYE SUMINISTRO E INSTALACIÓN)</v>
      </c>
      <c r="I44" s="115" t="str">
        <f>+'ALCAN '!E185</f>
        <v>ML</v>
      </c>
      <c r="J44" s="118">
        <f>+'ALCAN '!M185</f>
        <v>1.8</v>
      </c>
      <c r="K44" s="119" t="str">
        <f>+'ALCAN '!N185</f>
        <v>NTC 3722-1</v>
      </c>
      <c r="L44" s="33" t="str">
        <f t="shared" si="0"/>
        <v>Plano Diseño Alcantarillado</v>
      </c>
    </row>
    <row r="45" spans="1:12" s="35" customFormat="1" ht="53.25" customHeight="1" x14ac:dyDescent="0.25">
      <c r="A45" s="31"/>
      <c r="B45" s="31"/>
      <c r="C45" s="33"/>
      <c r="D45" s="32"/>
      <c r="E45" s="32"/>
      <c r="F45" s="38">
        <v>6</v>
      </c>
      <c r="G45" s="115">
        <f>+'ALCAN '!B186</f>
        <v>3042</v>
      </c>
      <c r="H45" s="116" t="str">
        <f>+'ALCAN '!C186</f>
        <v>TUBERIA PVC U.M. EXT CORRUGADO/INT LISO U.M. NORMA NTC 3722-1 D=6" (INCLUYE SUMINISTRO E INSTALACIÓN)</v>
      </c>
      <c r="I45" s="115" t="str">
        <f>+'ALCAN '!E186</f>
        <v>ML</v>
      </c>
      <c r="J45" s="118">
        <f>+'ALCAN '!M186</f>
        <v>3.5</v>
      </c>
      <c r="K45" s="119" t="str">
        <f>+'ALCAN '!N186</f>
        <v>NTC 3722-1</v>
      </c>
      <c r="L45" s="33" t="str">
        <f t="shared" si="0"/>
        <v>Plano Diseño Alcantarillado</v>
      </c>
    </row>
    <row r="46" spans="1:12" s="35" customFormat="1" ht="53.25" customHeight="1" x14ac:dyDescent="0.25">
      <c r="A46" s="31"/>
      <c r="B46" s="31"/>
      <c r="C46" s="33"/>
      <c r="D46" s="32"/>
      <c r="E46" s="32"/>
      <c r="F46" s="38">
        <v>7</v>
      </c>
      <c r="G46" s="115">
        <f>+'ALCAN '!B187</f>
        <v>3043</v>
      </c>
      <c r="H46" s="116" t="str">
        <f>+'ALCAN '!C187</f>
        <v>TUBERIA PVC U.M. EXT CORRUGADO/INT LISO U.M. NORMA NTC 3722-1 D=8" (INCLUYE SUMINISTRO E INSTALACIÓN)</v>
      </c>
      <c r="I46" s="115" t="str">
        <f>+'ALCAN '!E187</f>
        <v>ML</v>
      </c>
      <c r="J46" s="118">
        <f>+'ALCAN '!M187</f>
        <v>288.32</v>
      </c>
      <c r="K46" s="119" t="str">
        <f>+'ALCAN '!N187</f>
        <v>NTC 3722-1</v>
      </c>
      <c r="L46" s="33" t="str">
        <f t="shared" si="0"/>
        <v>Plano Diseño Alcantarillado</v>
      </c>
    </row>
    <row r="47" spans="1:12" s="35" customFormat="1" ht="53.25" customHeight="1" x14ac:dyDescent="0.25">
      <c r="A47" s="31"/>
      <c r="B47" s="31"/>
      <c r="C47" s="33"/>
      <c r="D47" s="32"/>
      <c r="E47" s="32"/>
      <c r="F47" s="38">
        <v>8</v>
      </c>
      <c r="G47" s="115">
        <f>+'ALCAN '!B188</f>
        <v>3044</v>
      </c>
      <c r="H47" s="116" t="str">
        <f>+'ALCAN '!C188</f>
        <v>TUBERIA PVC U.M. EXT CORRUGADO/INT LISO U.M. NORMA NTC 3722-1 D=10" (INCLUYE SUMINISTRO E INSTALACIÓN)</v>
      </c>
      <c r="I47" s="115" t="str">
        <f>+'ALCAN '!E188</f>
        <v>ML</v>
      </c>
      <c r="J47" s="118">
        <f>+'ALCAN '!M188</f>
        <v>200.64999999999998</v>
      </c>
      <c r="K47" s="119" t="str">
        <f>+'ALCAN '!N188</f>
        <v>NTC 3722-1</v>
      </c>
      <c r="L47" s="33" t="str">
        <f t="shared" si="0"/>
        <v>Plano Diseño Alcantarillado</v>
      </c>
    </row>
    <row r="48" spans="1:12" s="35" customFormat="1" ht="53.25" customHeight="1" x14ac:dyDescent="0.25">
      <c r="A48" s="31"/>
      <c r="B48" s="31"/>
      <c r="C48" s="33"/>
      <c r="D48" s="32"/>
      <c r="E48" s="32"/>
      <c r="F48" s="38">
        <v>9</v>
      </c>
      <c r="G48" s="115">
        <f>+'ALCAN '!B189</f>
        <v>3045</v>
      </c>
      <c r="H48" s="116" t="str">
        <f>+'ALCAN '!C189</f>
        <v>TUBERIA PVC U.M. EXT CORRUGADO/INT LISO U.M. NORMA NTC 3722-1 D=12" (INCLUYE SUMINISTRO E INSTALACIÓN)</v>
      </c>
      <c r="I48" s="115" t="str">
        <f>+'ALCAN '!E189</f>
        <v>ML</v>
      </c>
      <c r="J48" s="118">
        <f>+'ALCAN '!M189</f>
        <v>125.97</v>
      </c>
      <c r="K48" s="119" t="str">
        <f>+'ALCAN '!N189</f>
        <v>NTC 3722-1</v>
      </c>
      <c r="L48" s="33" t="str">
        <f t="shared" si="0"/>
        <v>Plano Diseño Alcantarillado</v>
      </c>
    </row>
    <row r="49" spans="1:12" s="35" customFormat="1" ht="40.5" customHeight="1" x14ac:dyDescent="0.25">
      <c r="A49" s="31"/>
      <c r="B49" s="31"/>
      <c r="C49" s="33"/>
      <c r="D49" s="32"/>
      <c r="E49" s="32"/>
      <c r="F49" s="38">
        <v>10</v>
      </c>
      <c r="G49" s="115">
        <f>+'ALCAN '!B191</f>
        <v>3155</v>
      </c>
      <c r="H49" s="116" t="str">
        <f>+'ALCAN '!C191</f>
        <v>DEMOLICION SUMIDERO EXISTENTE (INCLUYE CARGUE)</v>
      </c>
      <c r="I49" s="115" t="str">
        <f>+'ALCAN '!E191</f>
        <v>UN</v>
      </c>
      <c r="J49" s="118">
        <f>+'ALCAN '!M191</f>
        <v>8</v>
      </c>
      <c r="K49" s="119" t="str">
        <f>+'ALCAN '!N191</f>
        <v>NS-020</v>
      </c>
      <c r="L49" s="33" t="str">
        <f t="shared" si="0"/>
        <v>Plano Diseño Alcantarillado</v>
      </c>
    </row>
    <row r="50" spans="1:12" s="35" customFormat="1" ht="55.5" customHeight="1" x14ac:dyDescent="0.25">
      <c r="A50" s="31"/>
      <c r="B50" s="31"/>
      <c r="C50" s="33"/>
      <c r="D50" s="32"/>
      <c r="E50" s="32"/>
      <c r="F50" s="38">
        <v>11</v>
      </c>
      <c r="G50" s="115">
        <f>+'ALCAN '!B193</f>
        <v>3471</v>
      </c>
      <c r="H50" s="116" t="str">
        <f>+'ALCAN '!C193</f>
        <v>CILINDRO POZO INSP. EN MAMPOSTERIA E=0.25M (INC. SUMIN. Y CONST, ACERO PARA ESCALERAS, GEOTEXTIL Y PAÑETE IMPERMEAB.)</v>
      </c>
      <c r="I50" s="115" t="str">
        <f>+'ALCAN '!E193</f>
        <v>ML</v>
      </c>
      <c r="J50" s="118">
        <f>+'ALCAN '!M193</f>
        <v>44.303059995180632</v>
      </c>
      <c r="K50" s="119" t="str">
        <f>+'ALCAN '!N193</f>
        <v>NS-029</v>
      </c>
      <c r="L50" s="33" t="str">
        <f t="shared" si="0"/>
        <v>Plano Diseño Alcantarillado</v>
      </c>
    </row>
    <row r="51" spans="1:12" s="35" customFormat="1" ht="55.5" customHeight="1" x14ac:dyDescent="0.25">
      <c r="A51" s="31"/>
      <c r="B51" s="31"/>
      <c r="C51" s="33"/>
      <c r="D51" s="32"/>
      <c r="E51" s="32"/>
      <c r="F51" s="38">
        <v>12</v>
      </c>
      <c r="G51" s="115">
        <f>+'ALCAN '!B195</f>
        <v>3473</v>
      </c>
      <c r="H51" s="116" t="str">
        <f>+'ALCAN '!C195</f>
        <v>PLACA FONDO D=1.70M POZO INSPEC. (FUNDIDA EN SITIO. INCL. SUMIN, FORMALET, REF, INST. INCL. CONCRETO 2000 PSI DE BASE)</v>
      </c>
      <c r="I51" s="115" t="str">
        <f>+'ALCAN '!E195</f>
        <v>UN</v>
      </c>
      <c r="J51" s="118">
        <f>+'ALCAN '!M195</f>
        <v>20</v>
      </c>
      <c r="K51" s="119" t="str">
        <f>+'ALCAN '!N195</f>
        <v>NS-029</v>
      </c>
      <c r="L51" s="33" t="str">
        <f t="shared" si="0"/>
        <v>Plano Diseño Alcantarillado</v>
      </c>
    </row>
    <row r="52" spans="1:12" s="35" customFormat="1" ht="55.5" customHeight="1" x14ac:dyDescent="0.25">
      <c r="A52" s="31"/>
      <c r="B52" s="31"/>
      <c r="C52" s="33"/>
      <c r="D52" s="32"/>
      <c r="E52" s="32"/>
      <c r="F52" s="38">
        <v>13</v>
      </c>
      <c r="G52" s="115">
        <f>+'ALCAN '!B196</f>
        <v>3722</v>
      </c>
      <c r="H52" s="116" t="str">
        <f>+'ALCAN '!C196</f>
        <v>NIVELACIÓN DE POZO (HASTA RASANTE EN CONCRETO 3000 PSI HECHO EN OBRA, H=0.15M. INCLUYE SUMINISTRO Y CONSTRUCCIÓN)</v>
      </c>
      <c r="I52" s="115" t="str">
        <f>+'ALCAN '!E196</f>
        <v>UN</v>
      </c>
      <c r="J52" s="118">
        <f>+'ALCAN '!M196</f>
        <v>9</v>
      </c>
      <c r="K52" s="119" t="str">
        <f>+'ALCAN '!N196</f>
        <v>NS-029</v>
      </c>
      <c r="L52" s="33" t="str">
        <f t="shared" si="0"/>
        <v>Plano Diseño Alcantarillado</v>
      </c>
    </row>
    <row r="53" spans="1:12" s="35" customFormat="1" ht="40.5" customHeight="1" x14ac:dyDescent="0.25">
      <c r="A53" s="31"/>
      <c r="B53" s="31"/>
      <c r="C53" s="33"/>
      <c r="D53" s="32"/>
      <c r="E53" s="32"/>
      <c r="F53" s="38">
        <v>14</v>
      </c>
      <c r="G53" s="115">
        <f>+'ALCAN '!B197</f>
        <v>3723</v>
      </c>
      <c r="H53" s="116" t="str">
        <f>+'ALCAN '!C197</f>
        <v>LIMPIEZA DE POZOS (INCLUYE CARGUE, RETIRO Y DISPOSICIÓN FINAL DE SOBRANTES)</v>
      </c>
      <c r="I53" s="115" t="str">
        <f>+'ALCAN '!E197</f>
        <v>UN</v>
      </c>
      <c r="J53" s="118">
        <f>+'ALCAN '!M197</f>
        <v>9</v>
      </c>
      <c r="K53" s="119" t="str">
        <f>+'ALCAN '!N197</f>
        <v>NS-151</v>
      </c>
      <c r="L53" s="33" t="str">
        <f t="shared" si="0"/>
        <v>Plano Diseño Alcantarillado</v>
      </c>
    </row>
    <row r="54" spans="1:12" s="35" customFormat="1" ht="60.75" customHeight="1" x14ac:dyDescent="0.25">
      <c r="A54" s="31"/>
      <c r="B54" s="31"/>
      <c r="C54" s="33"/>
      <c r="D54" s="32"/>
      <c r="E54" s="32"/>
      <c r="F54" s="38">
        <v>15</v>
      </c>
      <c r="G54" s="115">
        <f>+'ALCAN '!B202</f>
        <v>4049</v>
      </c>
      <c r="H54" s="116" t="str">
        <f>+'ALCAN '!C202</f>
        <v>CAÑUELA TIPO A120 (SUMINISTRO E INSTALACIÓN. INCLUYE 3CM MORTERO 2000 PSI)</v>
      </c>
      <c r="I54" s="115" t="str">
        <f>+'ALCAN '!E202</f>
        <v>ML</v>
      </c>
      <c r="J54" s="118">
        <f>+'ALCAN '!M202</f>
        <v>18</v>
      </c>
      <c r="K54" s="119" t="str">
        <f>+'ALCAN '!N202</f>
        <v>NS-029</v>
      </c>
      <c r="L54" s="33" t="str">
        <f t="shared" si="0"/>
        <v>Plano Diseño Alcantarillado</v>
      </c>
    </row>
    <row r="55" spans="1:12" s="35" customFormat="1" ht="60.75" customHeight="1" x14ac:dyDescent="0.25">
      <c r="A55" s="31"/>
      <c r="B55" s="31"/>
      <c r="C55" s="33"/>
      <c r="D55" s="32"/>
      <c r="E55" s="32"/>
      <c r="F55" s="38">
        <v>16</v>
      </c>
      <c r="G55" s="115">
        <f>+'ALCAN '!B203</f>
        <v>4252</v>
      </c>
      <c r="H55" s="116" t="str">
        <f>+'ALCAN '!C203</f>
        <v>PLACA CUBIERTA D=1.70M POZO INSPEC. (FUNDIDA EN SITIO. INC. SUM, FORMALET., REFUERZO E INST. INCL.TAPA EN POLIPROPILENO)</v>
      </c>
      <c r="I55" s="115" t="str">
        <f>+'ALCAN '!E203</f>
        <v>UN</v>
      </c>
      <c r="J55" s="118">
        <f>+'ALCAN '!M203</f>
        <v>20</v>
      </c>
      <c r="K55" s="119" t="str">
        <f>+'ALCAN '!N203</f>
        <v>NS-029</v>
      </c>
      <c r="L55" s="33" t="str">
        <f t="shared" si="0"/>
        <v>Plano Diseño Alcantarillado</v>
      </c>
    </row>
    <row r="56" spans="1:12" s="35" customFormat="1" ht="60.75" customHeight="1" x14ac:dyDescent="0.25">
      <c r="A56" s="31"/>
      <c r="B56" s="31"/>
      <c r="C56" s="33"/>
      <c r="D56" s="32"/>
      <c r="E56" s="32"/>
      <c r="F56" s="38">
        <v>17</v>
      </c>
      <c r="G56" s="115">
        <f>+'ALCAN '!B205</f>
        <v>4981</v>
      </c>
      <c r="H56" s="116" t="str">
        <f>+'ALCAN '!C205</f>
        <v>ENTIBADO EC-2 CONTÍNUO MADERA CON PERFILES METÁLICOS Y PARALES TELESCÓPICOS. SUMINISTRO E INSTALACIÓN.</v>
      </c>
      <c r="I56" s="115" t="str">
        <f>+'ALCAN '!E205</f>
        <v>M2</v>
      </c>
      <c r="J56" s="118">
        <f>+'ALCAN '!M205</f>
        <v>364.35783396003097</v>
      </c>
      <c r="K56" s="119" t="str">
        <f>+'ALCAN '!N205</f>
        <v>NS-072</v>
      </c>
      <c r="L56" s="33" t="str">
        <f t="shared" si="0"/>
        <v>Plano Diseño Alcantarillado</v>
      </c>
    </row>
    <row r="57" spans="1:12" s="35" customFormat="1" ht="90.75" customHeight="1" x14ac:dyDescent="0.25">
      <c r="A57" s="31"/>
      <c r="B57" s="31"/>
      <c r="C57" s="33"/>
      <c r="D57" s="32"/>
      <c r="E57" s="32"/>
      <c r="F57" s="38">
        <v>18</v>
      </c>
      <c r="G57" s="115">
        <f>+'ALCAN '!B208</f>
        <v>6015</v>
      </c>
      <c r="H57" s="116" t="str">
        <f>+'ALCAN '!C208</f>
        <v>ENTIBADO TIPO EC3 CONTINUO METÁLICO CON PARALES METÁLICOS. INCLUYE SUMINISTRO E INSTALACIÓN</v>
      </c>
      <c r="I57" s="115" t="str">
        <f>+'ALCAN '!E208</f>
        <v>M2</v>
      </c>
      <c r="J57" s="118">
        <f>+'ALCAN '!M208</f>
        <v>21</v>
      </c>
      <c r="K57" s="119" t="str">
        <f>+'ALCAN '!N208</f>
        <v>NS-072</v>
      </c>
      <c r="L57" s="33" t="str">
        <f t="shared" si="0"/>
        <v>Plano Diseño Alcantarillado</v>
      </c>
    </row>
    <row r="58" spans="1:12" s="35" customFormat="1" ht="64.5" customHeight="1" x14ac:dyDescent="0.25">
      <c r="A58" s="31"/>
      <c r="B58" s="31"/>
      <c r="C58" s="33"/>
      <c r="D58" s="32"/>
      <c r="E58" s="32"/>
      <c r="F58" s="38">
        <v>19</v>
      </c>
      <c r="G58" s="115">
        <f>+'ALCAN '!B209</f>
        <v>6341</v>
      </c>
      <c r="H58" s="116" t="str">
        <f>+'ALCAN '!C209</f>
        <v>CAJA DESARENADORA - SUMINISTRO Y CONSTRUCCIÓN SEGÚN DISEÑO. INCLUYE LADRILLO TOLETE COMÚN, MORTERO 1:3 IMPERMEABILIZADO, CONCRETO DE LIMPIEZA 2500 PSI, PLACA INFERIOR Y ACERO DE REFUERZO.</v>
      </c>
      <c r="I58" s="115" t="str">
        <f>+'ALCAN '!E209</f>
        <v>UN</v>
      </c>
      <c r="J58" s="118">
        <f>+'ALCAN '!M209</f>
        <v>8</v>
      </c>
      <c r="K58" s="119" t="str">
        <f>+'ALCAN '!N209</f>
        <v>NS-068</v>
      </c>
      <c r="L58" s="33" t="str">
        <f t="shared" si="0"/>
        <v>Plano Diseño Alcantarillado</v>
      </c>
    </row>
    <row r="59" spans="1:12" s="35" customFormat="1" ht="64.5" customHeight="1" x14ac:dyDescent="0.25">
      <c r="A59" s="31"/>
      <c r="B59" s="31"/>
      <c r="C59" s="33"/>
      <c r="D59" s="32"/>
      <c r="E59" s="32"/>
      <c r="F59" s="38">
        <v>20</v>
      </c>
      <c r="G59" s="115">
        <f>+'ALCAN '!B210</f>
        <v>7876</v>
      </c>
      <c r="H59" s="116" t="str">
        <f>+'ALCAN '!C210</f>
        <v>CÁRCAMO DE PROTECCION EN TUBERÍA Ø 12" NORMA EAAB NS-090 version 2 V.2 (incluye Formaleta, Concreto de 2000 y 3000 PSI, Acero de Refuerzo, curado y Manijas en varilla lisa de 1").</v>
      </c>
      <c r="I59" s="115" t="str">
        <f>+'ALCAN '!E210</f>
        <v>ML</v>
      </c>
      <c r="J59" s="118">
        <f>+'ALCAN '!M210</f>
        <v>18.299999999999997</v>
      </c>
      <c r="K59" s="119" t="str">
        <f>+'ALCAN '!N210</f>
        <v>NS-090</v>
      </c>
      <c r="L59" s="33" t="str">
        <f t="shared" si="0"/>
        <v>Plano Diseño Alcantarillado</v>
      </c>
    </row>
    <row r="60" spans="1:12" s="35" customFormat="1" ht="64.5" customHeight="1" x14ac:dyDescent="0.25">
      <c r="A60" s="31"/>
      <c r="B60" s="31"/>
      <c r="C60" s="33"/>
      <c r="D60" s="32"/>
      <c r="E60" s="32"/>
      <c r="F60" s="38">
        <v>21</v>
      </c>
      <c r="G60" s="115">
        <f>+'ALCAN '!B211</f>
        <v>8633</v>
      </c>
      <c r="H60" s="116" t="str">
        <f>+'ALCAN '!C211</f>
        <v>CANAL DE DRENAJE MONOLÍTICO Y REJA EN CONCRETO POLIMÉRICO RD 200V H330 F900 (1.00 X 0.26 X 0.33) m, INCLUYE CONCRETO 21 Mpa PARA CAMA Y ATRAQUE (Incluye suministro, instalación y prueba de estanqueidad).</v>
      </c>
      <c r="I60" s="115" t="str">
        <f>+'ALCAN '!E211</f>
        <v>ML</v>
      </c>
      <c r="J60" s="118">
        <f>+'ALCAN '!M211</f>
        <v>123.1</v>
      </c>
      <c r="K60" s="119" t="str">
        <f>+'ALCAN '!N211</f>
        <v>NS-047</v>
      </c>
      <c r="L60" s="33" t="str">
        <f t="shared" si="0"/>
        <v>Plano Diseño Alcantarillado</v>
      </c>
    </row>
    <row r="61" spans="1:12" s="35" customFormat="1" ht="89.25" customHeight="1" x14ac:dyDescent="0.25">
      <c r="A61" s="31"/>
      <c r="B61" s="31"/>
      <c r="C61" s="33"/>
      <c r="D61" s="32"/>
      <c r="E61" s="32"/>
      <c r="F61" s="38">
        <v>22</v>
      </c>
      <c r="G61" s="115">
        <f>+'ALCAN '!B212</f>
        <v>8019</v>
      </c>
      <c r="H61" s="116" t="str">
        <f>+'ALCAN '!C212</f>
        <v>CANAL DE DRENAJE PREFABRICADO EN POLYCONCRETO, RD-200V, CLASE DE CARGA F900, INCLUYE REJILLA, LONG=1000MM, H= 530 MM, ANCHO= 260 MM, EN COLOR NATURAL, (NO INCLUYE: EXCAVACIÓN, CONCRETO, DRENAJE, RELLENOS, TAPAS O ACCESORIOS)</v>
      </c>
      <c r="I61" s="115" t="str">
        <f>+'ALCAN '!E212</f>
        <v>ML</v>
      </c>
      <c r="J61" s="118">
        <f>+'ALCAN '!M212</f>
        <v>63.5</v>
      </c>
      <c r="K61" s="119" t="str">
        <f>+'ALCAN '!N212</f>
        <v>NS-047</v>
      </c>
      <c r="L61" s="33" t="str">
        <f t="shared" si="0"/>
        <v>Plano Diseño Alcantarillado</v>
      </c>
    </row>
    <row r="62" spans="1:12" s="35" customFormat="1" ht="64.5" customHeight="1" x14ac:dyDescent="0.25">
      <c r="A62" s="31"/>
      <c r="B62" s="31"/>
      <c r="C62" s="33"/>
      <c r="D62" s="32"/>
      <c r="E62" s="32"/>
      <c r="F62" s="38">
        <v>23</v>
      </c>
      <c r="G62" s="115"/>
      <c r="H62" s="116" t="str">
        <f>+'ALCAN '!C213</f>
        <v>SUMIDERO ALCANTARILLADO PLUVIAL - CAJA SENCILLA EN EL ANDÉN. NORMA NS-047-V.6, FIGURA 15 Y 16. (FUNDIDO EN SITIO, CONCRETO PREMEZCLADO. INCL. SUMIN, FORM, REF. Y CONSTR. INCL. TAPA Y REJILLA)</v>
      </c>
      <c r="I62" s="115" t="str">
        <f>+'ALCAN '!E213</f>
        <v>UN</v>
      </c>
      <c r="J62" s="118">
        <f>+'ALCAN '!M213</f>
        <v>38</v>
      </c>
      <c r="K62" s="119" t="str">
        <f>+'ALCAN '!N213</f>
        <v>NS-047- NP-023</v>
      </c>
      <c r="L62" s="33" t="str">
        <f t="shared" si="0"/>
        <v>Plano Diseño Alcantarillado</v>
      </c>
    </row>
    <row r="63" spans="1:12" s="35" customFormat="1" ht="40.5" customHeight="1" x14ac:dyDescent="0.25">
      <c r="A63" s="31"/>
      <c r="B63" s="31"/>
      <c r="C63" s="33"/>
      <c r="D63" s="32"/>
      <c r="E63" s="32"/>
      <c r="F63" s="38"/>
      <c r="G63" s="115"/>
      <c r="H63" s="116"/>
      <c r="I63" s="115"/>
      <c r="J63" s="118"/>
      <c r="K63" s="34"/>
      <c r="L63" s="33"/>
    </row>
    <row r="64" spans="1:12" s="35" customFormat="1" ht="57" customHeight="1" x14ac:dyDescent="0.25">
      <c r="A64" s="31" t="s">
        <v>3947</v>
      </c>
      <c r="B64" s="31"/>
      <c r="C64" s="33"/>
      <c r="D64" s="32"/>
      <c r="E64" s="32"/>
      <c r="F64" s="115">
        <v>1</v>
      </c>
      <c r="G64" s="115">
        <v>3009</v>
      </c>
      <c r="H64" s="116" t="s">
        <v>577</v>
      </c>
      <c r="I64" s="115" t="s">
        <v>14</v>
      </c>
      <c r="J64" s="118">
        <v>15</v>
      </c>
      <c r="K64" s="119" t="s">
        <v>3861</v>
      </c>
      <c r="L64" s="33" t="str">
        <f t="shared" si="0"/>
        <v>Plano Diseño Alcantarillado</v>
      </c>
    </row>
    <row r="65" spans="1:12" s="35" customFormat="1" ht="70.5" customHeight="1" x14ac:dyDescent="0.25">
      <c r="A65" s="31"/>
      <c r="B65" s="31"/>
      <c r="C65" s="33"/>
      <c r="D65" s="32"/>
      <c r="E65" s="32"/>
      <c r="F65" s="38">
        <v>2</v>
      </c>
      <c r="G65" s="115"/>
      <c r="H65" s="116" t="s">
        <v>3948</v>
      </c>
      <c r="I65" s="115" t="s">
        <v>16</v>
      </c>
      <c r="J65" s="118">
        <v>2</v>
      </c>
      <c r="K65" s="34" t="s">
        <v>3949</v>
      </c>
      <c r="L65" s="32" t="s">
        <v>3950</v>
      </c>
    </row>
    <row r="66" spans="1:12" s="35" customFormat="1" ht="40.5" customHeight="1" x14ac:dyDescent="0.25">
      <c r="A66" s="31"/>
      <c r="B66" s="31"/>
      <c r="C66" s="33"/>
      <c r="D66" s="32"/>
      <c r="E66" s="32"/>
      <c r="F66" s="38"/>
      <c r="G66" s="115"/>
      <c r="H66" s="116"/>
      <c r="I66" s="115"/>
      <c r="J66" s="118"/>
      <c r="K66" s="34"/>
      <c r="L66" s="33"/>
    </row>
    <row r="67" spans="1:12" s="35" customFormat="1" ht="30.75" customHeight="1" x14ac:dyDescent="0.25">
      <c r="A67" s="31"/>
      <c r="B67" s="31"/>
      <c r="C67" s="33"/>
      <c r="D67" s="32"/>
      <c r="E67" s="32"/>
      <c r="F67" s="38"/>
      <c r="G67" s="34"/>
      <c r="H67" s="32"/>
      <c r="I67" s="34"/>
      <c r="J67" s="41"/>
      <c r="K67" s="34"/>
      <c r="L67" s="33"/>
    </row>
    <row r="68" spans="1:12" s="35" customFormat="1" ht="30.75" customHeight="1" x14ac:dyDescent="0.25">
      <c r="A68" s="31"/>
      <c r="B68" s="31"/>
      <c r="C68" s="33"/>
      <c r="D68" s="32"/>
      <c r="E68" s="32"/>
      <c r="F68" s="38"/>
      <c r="G68" s="34"/>
      <c r="H68" s="32"/>
      <c r="I68" s="34"/>
      <c r="J68" s="41"/>
      <c r="K68" s="34"/>
      <c r="L68" s="33"/>
    </row>
    <row r="69" spans="1:12" s="35" customFormat="1" ht="30.75" customHeight="1" x14ac:dyDescent="0.25">
      <c r="A69" s="42"/>
      <c r="B69" s="42"/>
      <c r="C69" s="43"/>
      <c r="D69" s="32"/>
      <c r="E69" s="32"/>
      <c r="F69" s="38"/>
      <c r="G69" s="34"/>
      <c r="H69" s="32"/>
      <c r="I69" s="34"/>
      <c r="J69" s="41"/>
      <c r="K69" s="34"/>
      <c r="L69" s="33"/>
    </row>
    <row r="70" spans="1:12" x14ac:dyDescent="0.25">
      <c r="E70" s="14"/>
      <c r="F70" s="15"/>
    </row>
    <row r="71" spans="1:12" x14ac:dyDescent="0.25">
      <c r="E71" s="14"/>
      <c r="F71" s="15"/>
    </row>
    <row r="72" spans="1:12" x14ac:dyDescent="0.25">
      <c r="E72" s="14"/>
      <c r="F72" s="15"/>
    </row>
    <row r="73" spans="1:12" x14ac:dyDescent="0.25">
      <c r="E73" s="14"/>
      <c r="F73" s="15"/>
    </row>
    <row r="74" spans="1:12" x14ac:dyDescent="0.25">
      <c r="E74" s="14"/>
      <c r="F74" s="15"/>
    </row>
    <row r="75" spans="1:12" x14ac:dyDescent="0.25">
      <c r="E75" s="14"/>
      <c r="F75" s="15"/>
    </row>
  </sheetData>
  <mergeCells count="7">
    <mergeCell ref="A1:K1"/>
    <mergeCell ref="L1:L3"/>
    <mergeCell ref="B2:J3"/>
    <mergeCell ref="A5:L5"/>
    <mergeCell ref="A6:C6"/>
    <mergeCell ref="D6:F6"/>
    <mergeCell ref="H6:I6"/>
  </mergeCells>
  <conditionalFormatting sqref="A6 K6:K7">
    <cfRule type="cellIs" dxfId="300" priority="2" operator="equal">
      <formula>"CREAR ESPECIFICACIÓN"</formula>
    </cfRule>
  </conditionalFormatting>
  <conditionalFormatting sqref="K8">
    <cfRule type="cellIs" dxfId="299" priority="1" operator="equal">
      <formula>"CREAR ESPECIFICACIÓN"</formula>
    </cfRule>
  </conditionalFormatting>
  <printOptions horizontalCentered="1"/>
  <pageMargins left="0.39370078740157483" right="0.19685039370078741" top="0.39370078740157483" bottom="0.39370078740157483" header="0.31496062992125984" footer="0.31496062992125984"/>
  <pageSetup scale="60" orientation="landscape" r:id="rId1"/>
  <headerFooter>
    <oddFooter>&amp;CPágina &amp;P de &amp;N&amp;R&amp;A /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45BC4-0A4D-438E-AACA-2EF4652D05F5}">
  <sheetPr>
    <tabColor theme="9" tint="0.79998168889431442"/>
  </sheetPr>
  <dimension ref="A1:BC227"/>
  <sheetViews>
    <sheetView tabSelected="1" topLeftCell="A171" zoomScale="112" zoomScaleNormal="112" workbookViewId="0">
      <selection activeCell="I181" sqref="I181"/>
    </sheetView>
  </sheetViews>
  <sheetFormatPr baseColWidth="10" defaultColWidth="8.140625" defaultRowHeight="11.25" x14ac:dyDescent="0.25"/>
  <cols>
    <col min="1" max="1" width="12.7109375" style="74" customWidth="1"/>
    <col min="2" max="2" width="8.140625" style="74"/>
    <col min="3" max="3" width="51.28515625" style="74" customWidth="1"/>
    <col min="4" max="4" width="15.42578125" style="74" customWidth="1"/>
    <col min="5" max="5" width="12.85546875" style="46" customWidth="1"/>
    <col min="6" max="8" width="9.85546875" style="76" customWidth="1"/>
    <col min="9" max="9" width="10.42578125" style="74" customWidth="1"/>
    <col min="10" max="11" width="8.140625" style="74"/>
    <col min="12" max="12" width="12" style="74" customWidth="1"/>
    <col min="13" max="26" width="8.140625" style="74"/>
    <col min="27" max="27" width="11.42578125" style="74" customWidth="1"/>
    <col min="28" max="28" width="8.5703125" style="83" customWidth="1"/>
    <col min="29" max="43" width="8.140625" style="74"/>
    <col min="44" max="44" width="10.28515625" style="74" bestFit="1" customWidth="1"/>
    <col min="45" max="47" width="8.140625" style="74"/>
    <col min="48" max="48" width="10.140625" style="74" customWidth="1"/>
    <col min="49" max="49" width="10.42578125" style="74" bestFit="1" customWidth="1"/>
    <col min="50" max="50" width="8.140625" style="74"/>
    <col min="51" max="51" width="12.140625" style="74" customWidth="1"/>
    <col min="52" max="52" width="11.42578125" style="74" customWidth="1"/>
    <col min="53" max="53" width="10" style="74" customWidth="1"/>
    <col min="54" max="54" width="11" style="74" customWidth="1"/>
    <col min="55" max="16384" width="8.140625" style="74"/>
  </cols>
  <sheetData>
    <row r="1" spans="4:54" s="46" customFormat="1" x14ac:dyDescent="0.2">
      <c r="F1" s="47"/>
      <c r="G1" s="48"/>
      <c r="H1" s="48"/>
      <c r="I1" s="49"/>
      <c r="J1" s="49"/>
      <c r="K1" s="49"/>
      <c r="L1" s="49"/>
      <c r="M1" s="49"/>
      <c r="N1" s="49"/>
      <c r="O1" s="49"/>
      <c r="P1" s="49"/>
      <c r="Q1" s="49"/>
      <c r="R1" s="49"/>
      <c r="S1" s="49"/>
      <c r="U1" s="52"/>
      <c r="V1" s="52"/>
      <c r="W1" s="52"/>
      <c r="AB1" s="53"/>
      <c r="AU1" s="164"/>
    </row>
    <row r="2" spans="4:54" s="46" customFormat="1" x14ac:dyDescent="0.2">
      <c r="F2" s="47"/>
      <c r="G2" s="48"/>
      <c r="H2" s="48"/>
      <c r="I2" s="49"/>
      <c r="J2" s="49"/>
      <c r="K2" s="49"/>
      <c r="L2" s="49"/>
      <c r="M2" s="49"/>
      <c r="N2" s="49"/>
      <c r="O2" s="49"/>
      <c r="P2" s="49"/>
      <c r="Q2" s="49"/>
      <c r="R2" s="49"/>
      <c r="S2" s="49"/>
      <c r="U2" s="52"/>
      <c r="V2" s="52"/>
      <c r="W2" s="52"/>
      <c r="AB2" s="53"/>
      <c r="AC2" s="54"/>
      <c r="AU2" s="164"/>
    </row>
    <row r="3" spans="4:54" s="46" customFormat="1" x14ac:dyDescent="0.2">
      <c r="F3" s="47"/>
      <c r="G3" s="55"/>
      <c r="H3" s="55"/>
      <c r="I3" s="56"/>
      <c r="J3" s="56"/>
      <c r="K3" s="56"/>
      <c r="L3" s="56"/>
      <c r="O3" s="56"/>
      <c r="P3" s="56"/>
      <c r="Q3" s="56"/>
      <c r="R3" s="56"/>
      <c r="U3" s="56"/>
      <c r="V3" s="56"/>
      <c r="W3" s="57"/>
      <c r="X3" s="56"/>
      <c r="Y3" s="52"/>
      <c r="Z3" s="52"/>
      <c r="AA3" s="52"/>
      <c r="AC3" s="54"/>
      <c r="AD3" s="53"/>
      <c r="AG3" s="54"/>
      <c r="AU3" s="164"/>
    </row>
    <row r="4" spans="4:54" s="46" customFormat="1" x14ac:dyDescent="0.25">
      <c r="F4" s="47"/>
      <c r="G4" s="55"/>
      <c r="H4" s="55"/>
      <c r="I4" s="58"/>
      <c r="J4" s="58"/>
      <c r="K4" s="58"/>
      <c r="L4" s="59"/>
      <c r="O4" s="60"/>
      <c r="P4" s="58"/>
      <c r="Q4" s="58"/>
      <c r="R4" s="58"/>
      <c r="U4" s="58"/>
      <c r="V4" s="59"/>
      <c r="W4" s="61"/>
      <c r="X4" s="51"/>
      <c r="AC4" s="56"/>
      <c r="AD4" s="53"/>
      <c r="AU4" s="164"/>
    </row>
    <row r="5" spans="4:54" s="46" customFormat="1" ht="15.75" thickBot="1" x14ac:dyDescent="0.3">
      <c r="F5" s="47"/>
      <c r="G5" s="47"/>
      <c r="H5" s="47"/>
      <c r="L5" s="62"/>
      <c r="N5" s="63"/>
      <c r="O5" s="63"/>
      <c r="P5" s="63"/>
      <c r="Q5" s="63"/>
      <c r="R5" s="63"/>
      <c r="S5" s="63"/>
      <c r="T5" s="63"/>
      <c r="U5" s="60"/>
      <c r="V5" s="60"/>
      <c r="W5" s="51"/>
      <c r="X5" s="50"/>
      <c r="Y5" s="51"/>
      <c r="AD5" s="56"/>
      <c r="AE5" s="53"/>
      <c r="AU5" s="164"/>
    </row>
    <row r="6" spans="4:54" s="46" customFormat="1" ht="22.5" customHeight="1" x14ac:dyDescent="0.25">
      <c r="F6" s="47"/>
      <c r="I6" s="64"/>
      <c r="J6" s="64"/>
      <c r="K6" s="64"/>
      <c r="N6" s="285" t="s">
        <v>3649</v>
      </c>
      <c r="O6" s="286"/>
      <c r="P6" s="287" t="s">
        <v>3650</v>
      </c>
      <c r="Q6" s="288"/>
      <c r="R6" s="152"/>
      <c r="S6" s="152"/>
      <c r="T6" s="152"/>
      <c r="U6" s="153"/>
      <c r="V6" s="154"/>
      <c r="W6" s="155"/>
      <c r="X6" s="282" t="s">
        <v>3651</v>
      </c>
      <c r="Y6" s="282"/>
      <c r="Z6" s="282"/>
      <c r="AA6" s="282"/>
      <c r="AB6" s="282"/>
      <c r="AC6" s="282" t="s">
        <v>3652</v>
      </c>
      <c r="AD6" s="282"/>
      <c r="AE6" s="282"/>
      <c r="AF6" s="282"/>
      <c r="AG6" s="282" t="s">
        <v>3653</v>
      </c>
      <c r="AH6" s="282"/>
      <c r="AI6" s="282"/>
      <c r="AJ6" s="282"/>
      <c r="AK6" s="282"/>
      <c r="AL6" s="282"/>
      <c r="AM6" s="282" t="s">
        <v>3654</v>
      </c>
      <c r="AN6" s="282"/>
      <c r="AO6" s="282"/>
      <c r="AP6" s="274" t="s">
        <v>3821</v>
      </c>
      <c r="AQ6" s="275"/>
      <c r="AR6" s="272" t="s">
        <v>3883</v>
      </c>
      <c r="AS6" s="273"/>
      <c r="AU6" s="164"/>
    </row>
    <row r="7" spans="4:54" s="54" customFormat="1" ht="67.5" x14ac:dyDescent="0.25">
      <c r="D7" s="271" t="s">
        <v>3878</v>
      </c>
      <c r="E7" s="271" t="s">
        <v>3797</v>
      </c>
      <c r="F7" s="276" t="s">
        <v>3879</v>
      </c>
      <c r="G7" s="277" t="s">
        <v>3697</v>
      </c>
      <c r="H7" s="278"/>
      <c r="I7" s="279" t="s">
        <v>3655</v>
      </c>
      <c r="J7" s="139" t="s">
        <v>3656</v>
      </c>
      <c r="K7" s="140" t="s">
        <v>3646</v>
      </c>
      <c r="L7" s="141" t="s">
        <v>3657</v>
      </c>
      <c r="M7" s="141" t="s">
        <v>3817</v>
      </c>
      <c r="N7" s="142" t="s">
        <v>3658</v>
      </c>
      <c r="O7" s="143" t="s">
        <v>3659</v>
      </c>
      <c r="P7" s="143" t="s">
        <v>3658</v>
      </c>
      <c r="Q7" s="143" t="s">
        <v>3659</v>
      </c>
      <c r="R7" s="144" t="s">
        <v>3660</v>
      </c>
      <c r="S7" s="144" t="s">
        <v>3661</v>
      </c>
      <c r="T7" s="144" t="s">
        <v>3662</v>
      </c>
      <c r="U7" s="283" t="s">
        <v>3663</v>
      </c>
      <c r="V7" s="142" t="s">
        <v>3664</v>
      </c>
      <c r="W7" s="145" t="s">
        <v>3665</v>
      </c>
      <c r="X7" s="142" t="s">
        <v>3666</v>
      </c>
      <c r="Y7" s="142" t="s">
        <v>3667</v>
      </c>
      <c r="Z7" s="142" t="s">
        <v>3819</v>
      </c>
      <c r="AA7" s="142" t="s">
        <v>3820</v>
      </c>
      <c r="AB7" s="142" t="s">
        <v>3818</v>
      </c>
      <c r="AC7" s="142" t="s">
        <v>3668</v>
      </c>
      <c r="AD7" s="142" t="s">
        <v>3669</v>
      </c>
      <c r="AE7" s="142" t="s">
        <v>3670</v>
      </c>
      <c r="AF7" s="142" t="s">
        <v>3826</v>
      </c>
      <c r="AG7" s="142" t="s">
        <v>3668</v>
      </c>
      <c r="AH7" s="142" t="s">
        <v>3669</v>
      </c>
      <c r="AI7" s="142" t="s">
        <v>3670</v>
      </c>
      <c r="AJ7" s="142" t="s">
        <v>3671</v>
      </c>
      <c r="AK7" s="142" t="s">
        <v>3672</v>
      </c>
      <c r="AL7" s="142" t="s">
        <v>3671</v>
      </c>
      <c r="AM7" s="142" t="s">
        <v>3673</v>
      </c>
      <c r="AN7" s="142" t="s">
        <v>3825</v>
      </c>
      <c r="AO7" s="142" t="s">
        <v>3824</v>
      </c>
      <c r="AP7" s="140" t="s">
        <v>3822</v>
      </c>
      <c r="AQ7" s="146" t="s">
        <v>3823</v>
      </c>
      <c r="AR7" s="146" t="s">
        <v>3884</v>
      </c>
      <c r="AS7" s="146" t="s">
        <v>3885</v>
      </c>
      <c r="AT7" s="146" t="s">
        <v>3646</v>
      </c>
      <c r="AU7" s="146" t="s">
        <v>3943</v>
      </c>
      <c r="AV7" s="146" t="s">
        <v>3832</v>
      </c>
      <c r="AW7" s="54" t="str">
        <f>+E7</f>
        <v>SECTOR</v>
      </c>
    </row>
    <row r="8" spans="4:54" s="54" customFormat="1" ht="12" x14ac:dyDescent="0.25">
      <c r="D8" s="271"/>
      <c r="E8" s="271"/>
      <c r="F8" s="276"/>
      <c r="G8" s="147" t="s">
        <v>3674</v>
      </c>
      <c r="H8" s="147" t="s">
        <v>3675</v>
      </c>
      <c r="I8" s="280"/>
      <c r="J8" s="139" t="s">
        <v>3676</v>
      </c>
      <c r="K8" s="148" t="s">
        <v>3677</v>
      </c>
      <c r="L8" s="149" t="s">
        <v>3677</v>
      </c>
      <c r="M8" s="149" t="s">
        <v>3677</v>
      </c>
      <c r="N8" s="149" t="s">
        <v>3677</v>
      </c>
      <c r="O8" s="149" t="s">
        <v>3677</v>
      </c>
      <c r="P8" s="149" t="s">
        <v>3677</v>
      </c>
      <c r="Q8" s="149" t="s">
        <v>3677</v>
      </c>
      <c r="R8" s="150" t="s">
        <v>3677</v>
      </c>
      <c r="S8" s="150" t="s">
        <v>3677</v>
      </c>
      <c r="T8" s="150" t="s">
        <v>3677</v>
      </c>
      <c r="U8" s="284"/>
      <c r="V8" s="150" t="s">
        <v>3677</v>
      </c>
      <c r="W8" s="151" t="s">
        <v>3677</v>
      </c>
      <c r="X8" s="147" t="s">
        <v>3677</v>
      </c>
      <c r="Y8" s="147" t="s">
        <v>3677</v>
      </c>
      <c r="Z8" s="147" t="s">
        <v>3678</v>
      </c>
      <c r="AA8" s="147" t="s">
        <v>3678</v>
      </c>
      <c r="AB8" s="147" t="s">
        <v>3678</v>
      </c>
      <c r="AC8" s="147" t="s">
        <v>3677</v>
      </c>
      <c r="AD8" s="147" t="s">
        <v>3678</v>
      </c>
      <c r="AE8" s="147" t="s">
        <v>3677</v>
      </c>
      <c r="AF8" s="147" t="s">
        <v>3678</v>
      </c>
      <c r="AG8" s="147" t="s">
        <v>3677</v>
      </c>
      <c r="AH8" s="147" t="s">
        <v>3678</v>
      </c>
      <c r="AI8" s="147" t="s">
        <v>3677</v>
      </c>
      <c r="AJ8" s="147" t="s">
        <v>3678</v>
      </c>
      <c r="AK8" s="147" t="s">
        <v>3677</v>
      </c>
      <c r="AL8" s="147" t="s">
        <v>3678</v>
      </c>
      <c r="AM8" s="147" t="s">
        <v>3677</v>
      </c>
      <c r="AN8" s="140" t="s">
        <v>3679</v>
      </c>
      <c r="AO8" s="140" t="s">
        <v>3679</v>
      </c>
      <c r="AP8" s="140" t="s">
        <v>16</v>
      </c>
      <c r="AQ8" s="146" t="s">
        <v>3866</v>
      </c>
    </row>
    <row r="9" spans="4:54" x14ac:dyDescent="0.25">
      <c r="D9" s="74" t="s">
        <v>3709</v>
      </c>
      <c r="E9" s="67">
        <v>2</v>
      </c>
      <c r="F9" s="67" t="s">
        <v>3881</v>
      </c>
      <c r="G9" s="68">
        <v>131946</v>
      </c>
      <c r="H9" s="68" t="s">
        <v>3682</v>
      </c>
      <c r="I9" s="68" t="s">
        <v>3693</v>
      </c>
      <c r="J9" s="66">
        <v>10</v>
      </c>
      <c r="K9" s="66">
        <v>7.41</v>
      </c>
      <c r="L9" s="66">
        <v>0.182</v>
      </c>
      <c r="M9" s="71">
        <v>0.2</v>
      </c>
      <c r="N9" s="66">
        <v>2880.04</v>
      </c>
      <c r="O9" s="66">
        <v>2879.37</v>
      </c>
      <c r="P9" s="66">
        <v>2877.38</v>
      </c>
      <c r="Q9" s="66">
        <v>2876.6390000000001</v>
      </c>
      <c r="R9" s="66">
        <v>2.6954999999998108</v>
      </c>
      <c r="S9" s="66">
        <v>2.6599999999998545</v>
      </c>
      <c r="T9" s="66">
        <v>2.7309999999997672</v>
      </c>
      <c r="U9" s="72" t="s">
        <v>3680</v>
      </c>
      <c r="V9" s="66">
        <v>1</v>
      </c>
      <c r="W9" s="70">
        <v>0.1</v>
      </c>
      <c r="X9" s="66">
        <v>2.9599999999998547</v>
      </c>
      <c r="Y9" s="66">
        <v>3.0309999999997674</v>
      </c>
      <c r="Z9" s="73">
        <v>14.82</v>
      </c>
      <c r="AA9" s="66">
        <v>7.3766549999986006</v>
      </c>
      <c r="AB9" s="66" t="s">
        <v>3955</v>
      </c>
      <c r="AC9" s="66">
        <v>0.60000000000000009</v>
      </c>
      <c r="AD9" s="66">
        <v>4.2132074400000006</v>
      </c>
      <c r="AE9" s="66">
        <v>2.395499999999811</v>
      </c>
      <c r="AF9" s="66">
        <v>17.750654999998599</v>
      </c>
      <c r="AG9" s="66"/>
      <c r="AH9" s="66"/>
      <c r="AI9" s="66"/>
      <c r="AJ9" s="66"/>
      <c r="AK9" s="66"/>
      <c r="AL9" s="66"/>
      <c r="AM9" s="66">
        <v>2.9954999999998111</v>
      </c>
      <c r="AN9" s="66">
        <v>44.3933099999972</v>
      </c>
      <c r="AO9" s="66" t="s">
        <v>3955</v>
      </c>
      <c r="AP9" s="67">
        <v>1</v>
      </c>
      <c r="AQ9" s="136">
        <v>2.9954999999998111</v>
      </c>
      <c r="AR9" s="66" t="s">
        <v>3955</v>
      </c>
      <c r="AS9" s="66" t="s">
        <v>3955</v>
      </c>
      <c r="AT9" s="67"/>
      <c r="AU9" s="67"/>
      <c r="AV9" s="66"/>
    </row>
    <row r="10" spans="4:54" x14ac:dyDescent="0.25">
      <c r="D10" s="74" t="s">
        <v>3709</v>
      </c>
      <c r="E10" s="67">
        <v>2</v>
      </c>
      <c r="F10" s="67" t="s">
        <v>3881</v>
      </c>
      <c r="G10" s="68" t="s">
        <v>3682</v>
      </c>
      <c r="H10" s="68">
        <v>131916</v>
      </c>
      <c r="I10" s="68" t="s">
        <v>3693</v>
      </c>
      <c r="J10" s="66">
        <v>10.8</v>
      </c>
      <c r="K10" s="66">
        <v>51.05</v>
      </c>
      <c r="L10" s="66">
        <v>0.182</v>
      </c>
      <c r="M10" s="71">
        <v>0.2</v>
      </c>
      <c r="N10" s="66">
        <v>2879.37</v>
      </c>
      <c r="O10" s="66">
        <v>2873.61</v>
      </c>
      <c r="P10" s="66">
        <v>2876.6128504164949</v>
      </c>
      <c r="Q10" s="66">
        <v>2871.0994504164951</v>
      </c>
      <c r="R10" s="66">
        <v>2.6338495835050253</v>
      </c>
      <c r="S10" s="66">
        <v>2.7571495835049973</v>
      </c>
      <c r="T10" s="66">
        <v>2.5105495835050533</v>
      </c>
      <c r="U10" s="72" t="s">
        <v>3680</v>
      </c>
      <c r="V10" s="66">
        <v>1</v>
      </c>
      <c r="W10" s="70">
        <v>0.1</v>
      </c>
      <c r="X10" s="66">
        <v>3.0571495835049975</v>
      </c>
      <c r="Y10" s="66">
        <v>2.8105495835050536</v>
      </c>
      <c r="Z10" s="73">
        <v>102.1</v>
      </c>
      <c r="AA10" s="66">
        <v>47.67302123793155</v>
      </c>
      <c r="AB10" s="66" t="s">
        <v>3955</v>
      </c>
      <c r="AC10" s="66">
        <v>0.60000000000000009</v>
      </c>
      <c r="AD10" s="66">
        <v>29.026213200000004</v>
      </c>
      <c r="AE10" s="66">
        <v>2.3338495835050255</v>
      </c>
      <c r="AF10" s="66">
        <v>119.14302123793155</v>
      </c>
      <c r="AG10" s="66"/>
      <c r="AH10" s="66"/>
      <c r="AI10" s="66"/>
      <c r="AJ10" s="66"/>
      <c r="AK10" s="66"/>
      <c r="AL10" s="66"/>
      <c r="AM10" s="66">
        <v>2.9338495835050256</v>
      </c>
      <c r="AN10" s="66">
        <v>299.54604247586309</v>
      </c>
      <c r="AO10" s="66" t="s">
        <v>3955</v>
      </c>
      <c r="AP10" s="67">
        <v>1</v>
      </c>
      <c r="AQ10" s="136">
        <v>2.9338495835050256</v>
      </c>
      <c r="AR10" s="66" t="s">
        <v>3955</v>
      </c>
      <c r="AS10" s="66" t="s">
        <v>3955</v>
      </c>
      <c r="AT10" s="66"/>
      <c r="AU10" s="66"/>
      <c r="AV10" s="66"/>
    </row>
    <row r="11" spans="4:54" x14ac:dyDescent="0.25">
      <c r="E11" s="67">
        <v>0</v>
      </c>
      <c r="F11" s="67" t="s">
        <v>3956</v>
      </c>
      <c r="G11" s="68">
        <v>131916</v>
      </c>
      <c r="H11" s="68">
        <v>131896</v>
      </c>
      <c r="I11" s="68" t="s">
        <v>3693</v>
      </c>
      <c r="J11" s="66">
        <v>10.87</v>
      </c>
      <c r="K11" s="66">
        <v>60.16</v>
      </c>
      <c r="L11" s="66">
        <v>0.2</v>
      </c>
      <c r="M11" s="71">
        <v>0.2</v>
      </c>
      <c r="N11" s="66">
        <v>2873.61</v>
      </c>
      <c r="O11" s="66">
        <v>2866.09</v>
      </c>
      <c r="P11" s="66">
        <v>2870.24</v>
      </c>
      <c r="Q11" s="66">
        <v>2863.7006079999996</v>
      </c>
      <c r="R11" s="66">
        <v>2.8796960000004219</v>
      </c>
      <c r="S11" s="66">
        <v>3.3700000000003456</v>
      </c>
      <c r="T11" s="66">
        <v>2.3893920000004982</v>
      </c>
      <c r="U11" s="72" t="s">
        <v>3680</v>
      </c>
      <c r="V11" s="66">
        <v>1</v>
      </c>
      <c r="W11" s="70">
        <v>0.1</v>
      </c>
      <c r="X11" s="66">
        <v>3.6700000000003459</v>
      </c>
      <c r="Y11" s="66">
        <v>2.6893920000004985</v>
      </c>
      <c r="Z11" s="73">
        <v>120.32</v>
      </c>
      <c r="AA11" s="66">
        <v>70.970511360025398</v>
      </c>
      <c r="AB11" s="66" t="s">
        <v>3955</v>
      </c>
      <c r="AC11" s="66">
        <v>0.60000000000000009</v>
      </c>
      <c r="AD11" s="66">
        <v>34.206013440000007</v>
      </c>
      <c r="AE11" s="66">
        <v>2.5796960000004221</v>
      </c>
      <c r="AF11" s="66">
        <v>155.19451136002539</v>
      </c>
      <c r="AG11" s="66"/>
      <c r="AH11" s="66"/>
      <c r="AI11" s="66"/>
      <c r="AJ11" s="66"/>
      <c r="AK11" s="66"/>
      <c r="AL11" s="66"/>
      <c r="AM11" s="66">
        <v>3.1796960000004222</v>
      </c>
      <c r="AN11" s="66" t="s">
        <v>3955</v>
      </c>
      <c r="AO11" s="66">
        <v>382.58102272005078</v>
      </c>
      <c r="AP11" s="67">
        <v>1</v>
      </c>
      <c r="AQ11" s="136">
        <v>3.1796960000004222</v>
      </c>
      <c r="AR11" s="66" t="s">
        <v>3955</v>
      </c>
      <c r="AS11" s="66" t="s">
        <v>3955</v>
      </c>
      <c r="AT11" s="66"/>
      <c r="AU11" s="66"/>
      <c r="AV11" s="66"/>
      <c r="AY11" s="74" t="s">
        <v>3798</v>
      </c>
      <c r="BA11" s="74" t="s">
        <v>3799</v>
      </c>
      <c r="BB11" s="74" t="s">
        <v>3799</v>
      </c>
    </row>
    <row r="12" spans="4:54" x14ac:dyDescent="0.25">
      <c r="D12" s="74" t="s">
        <v>3709</v>
      </c>
      <c r="E12" s="67">
        <v>2</v>
      </c>
      <c r="F12" s="67" t="s">
        <v>3881</v>
      </c>
      <c r="G12" s="68">
        <v>80268</v>
      </c>
      <c r="H12" s="68">
        <v>131796</v>
      </c>
      <c r="I12" s="68" t="s">
        <v>3693</v>
      </c>
      <c r="J12" s="66">
        <v>6.5</v>
      </c>
      <c r="K12" s="66">
        <v>58.81</v>
      </c>
      <c r="L12" s="66">
        <v>0.182</v>
      </c>
      <c r="M12" s="71">
        <v>0.2</v>
      </c>
      <c r="N12" s="66">
        <v>2879.77</v>
      </c>
      <c r="O12" s="66">
        <v>2876.14</v>
      </c>
      <c r="P12" s="66">
        <v>2877.1</v>
      </c>
      <c r="Q12" s="66">
        <v>2873.2773499999998</v>
      </c>
      <c r="R12" s="66">
        <v>2.7663250000000517</v>
      </c>
      <c r="S12" s="66">
        <v>2.6700000000000728</v>
      </c>
      <c r="T12" s="66">
        <v>2.8626500000000306</v>
      </c>
      <c r="U12" s="72" t="s">
        <v>3680</v>
      </c>
      <c r="V12" s="66">
        <v>1</v>
      </c>
      <c r="W12" s="70">
        <v>0.1</v>
      </c>
      <c r="X12" s="66">
        <v>2.970000000000073</v>
      </c>
      <c r="Y12" s="66">
        <v>3.1626500000000308</v>
      </c>
      <c r="Z12" s="73">
        <v>117.62</v>
      </c>
      <c r="AA12" s="66">
        <v>62.710573250003058</v>
      </c>
      <c r="AB12" s="66" t="s">
        <v>3955</v>
      </c>
      <c r="AC12" s="66">
        <v>0.60000000000000009</v>
      </c>
      <c r="AD12" s="66">
        <v>33.438425040000006</v>
      </c>
      <c r="AE12" s="66">
        <v>2.4663250000000518</v>
      </c>
      <c r="AF12" s="66">
        <v>145.04457325000305</v>
      </c>
      <c r="AG12" s="66"/>
      <c r="AH12" s="66"/>
      <c r="AI12" s="66"/>
      <c r="AJ12" s="66"/>
      <c r="AK12" s="66"/>
      <c r="AL12" s="66"/>
      <c r="AM12" s="66">
        <v>3.0663250000000519</v>
      </c>
      <c r="AN12" s="66" t="s">
        <v>3955</v>
      </c>
      <c r="AO12" s="66">
        <v>360.66114650000611</v>
      </c>
      <c r="AP12" s="67">
        <v>1</v>
      </c>
      <c r="AQ12" s="136">
        <v>3.0663250000000519</v>
      </c>
      <c r="AR12" s="66" t="s">
        <v>3955</v>
      </c>
      <c r="AS12" s="66" t="s">
        <v>3955</v>
      </c>
      <c r="AT12" s="66"/>
      <c r="AU12" s="66"/>
      <c r="AV12" s="66"/>
      <c r="BA12" s="74" t="s">
        <v>3800</v>
      </c>
      <c r="BB12" s="74" t="s">
        <v>3801</v>
      </c>
    </row>
    <row r="13" spans="4:54" x14ac:dyDescent="0.25">
      <c r="D13" s="74" t="s">
        <v>3709</v>
      </c>
      <c r="E13" s="67">
        <v>2</v>
      </c>
      <c r="F13" s="67" t="s">
        <v>3881</v>
      </c>
      <c r="G13" s="68">
        <v>131796</v>
      </c>
      <c r="H13" s="68">
        <v>131732</v>
      </c>
      <c r="I13" s="68" t="s">
        <v>3693</v>
      </c>
      <c r="J13" s="66">
        <v>8.9</v>
      </c>
      <c r="K13" s="66">
        <v>62.58</v>
      </c>
      <c r="L13" s="66">
        <v>0.182</v>
      </c>
      <c r="M13" s="71">
        <v>0.2</v>
      </c>
      <c r="N13" s="66">
        <v>2876.14</v>
      </c>
      <c r="O13" s="66">
        <v>2868.38</v>
      </c>
      <c r="P13" s="66">
        <v>2873.1493232750609</v>
      </c>
      <c r="Q13" s="66">
        <v>2867.5797032750606</v>
      </c>
      <c r="R13" s="66">
        <v>1.8954867249392464</v>
      </c>
      <c r="S13" s="66">
        <v>2.9906767249390214</v>
      </c>
      <c r="T13" s="66">
        <v>0.80029672493947146</v>
      </c>
      <c r="U13" s="72" t="s">
        <v>3680</v>
      </c>
      <c r="V13" s="66">
        <v>1</v>
      </c>
      <c r="W13" s="70">
        <v>0.1</v>
      </c>
      <c r="X13" s="66">
        <v>3.2906767249390216</v>
      </c>
      <c r="Y13" s="66">
        <v>1.1002967249394715</v>
      </c>
      <c r="Z13" s="73">
        <v>125.16</v>
      </c>
      <c r="AA13" s="66">
        <v>12.233559246698057</v>
      </c>
      <c r="AB13" s="66" t="s">
        <v>3955</v>
      </c>
      <c r="AC13" s="66">
        <v>0.60000000000000009</v>
      </c>
      <c r="AD13" s="66">
        <v>35.581986720000003</v>
      </c>
      <c r="AE13" s="66">
        <v>1.5954867249392466</v>
      </c>
      <c r="AF13" s="66">
        <v>99.845559246698045</v>
      </c>
      <c r="AG13" s="66"/>
      <c r="AH13" s="66"/>
      <c r="AI13" s="66"/>
      <c r="AJ13" s="66"/>
      <c r="AK13" s="66"/>
      <c r="AL13" s="66"/>
      <c r="AM13" s="66">
        <v>2.1954867249392467</v>
      </c>
      <c r="AN13" s="66">
        <v>274.78711849339612</v>
      </c>
      <c r="AO13" s="66" t="s">
        <v>3955</v>
      </c>
      <c r="AP13" s="67">
        <v>1</v>
      </c>
      <c r="AQ13" s="136">
        <v>2.1954867249392467</v>
      </c>
      <c r="AR13" s="66" t="s">
        <v>3955</v>
      </c>
      <c r="AS13" s="66">
        <v>0.80029672493947146</v>
      </c>
      <c r="AT13" s="66">
        <v>62.58</v>
      </c>
      <c r="AU13" s="66">
        <v>20.86</v>
      </c>
      <c r="AV13" s="66">
        <v>0.182</v>
      </c>
      <c r="AW13" s="47">
        <v>2</v>
      </c>
      <c r="AY13" s="74" t="s">
        <v>3802</v>
      </c>
      <c r="AZ13" s="74" t="s">
        <v>3803</v>
      </c>
      <c r="BA13" s="74">
        <v>99</v>
      </c>
      <c r="BB13" s="74">
        <v>0.11</v>
      </c>
    </row>
    <row r="14" spans="4:54" x14ac:dyDescent="0.25">
      <c r="E14" s="67">
        <v>0</v>
      </c>
      <c r="F14" s="67" t="s">
        <v>3956</v>
      </c>
      <c r="G14" s="68">
        <v>80194</v>
      </c>
      <c r="H14" s="68" t="s">
        <v>3683</v>
      </c>
      <c r="I14" s="68" t="s">
        <v>3693</v>
      </c>
      <c r="J14" s="66">
        <v>3.89</v>
      </c>
      <c r="K14" s="66">
        <v>65.819999999999993</v>
      </c>
      <c r="L14" s="66">
        <v>0.2</v>
      </c>
      <c r="M14" s="71">
        <v>0.2</v>
      </c>
      <c r="N14" s="66">
        <v>2878.1</v>
      </c>
      <c r="O14" s="66">
        <v>2876.28</v>
      </c>
      <c r="P14" s="66">
        <v>2876</v>
      </c>
      <c r="Q14" s="66">
        <v>2873.4396019999999</v>
      </c>
      <c r="R14" s="66">
        <v>2.4701990000000933</v>
      </c>
      <c r="S14" s="66">
        <v>2.0999999999999091</v>
      </c>
      <c r="T14" s="66">
        <v>2.8403980000002775</v>
      </c>
      <c r="U14" s="72" t="s">
        <v>3680</v>
      </c>
      <c r="V14" s="66">
        <v>1</v>
      </c>
      <c r="W14" s="70">
        <v>0.1</v>
      </c>
      <c r="X14" s="66">
        <v>2.3999999999999093</v>
      </c>
      <c r="Y14" s="66">
        <v>3.1403980000002778</v>
      </c>
      <c r="Z14" s="73">
        <v>131.63999999999999</v>
      </c>
      <c r="AA14" s="66">
        <v>50.69449818000615</v>
      </c>
      <c r="AB14" s="66" t="s">
        <v>3955</v>
      </c>
      <c r="AC14" s="66">
        <v>0.60000000000000009</v>
      </c>
      <c r="AD14" s="66">
        <v>37.424198879999999</v>
      </c>
      <c r="AE14" s="66">
        <v>2.1701990000000935</v>
      </c>
      <c r="AF14" s="66">
        <v>142.84249818000615</v>
      </c>
      <c r="AG14" s="66"/>
      <c r="AH14" s="66"/>
      <c r="AI14" s="66"/>
      <c r="AJ14" s="66"/>
      <c r="AK14" s="66"/>
      <c r="AL14" s="66"/>
      <c r="AM14" s="66">
        <v>2.7701990000000936</v>
      </c>
      <c r="AN14" s="66">
        <v>364.66899636001227</v>
      </c>
      <c r="AO14" s="66" t="s">
        <v>3955</v>
      </c>
      <c r="AP14" s="67">
        <v>1</v>
      </c>
      <c r="AQ14" s="136">
        <v>2.7701990000000936</v>
      </c>
      <c r="AR14" s="66" t="s">
        <v>3955</v>
      </c>
      <c r="AS14" s="66" t="s">
        <v>3955</v>
      </c>
      <c r="AT14" s="67"/>
      <c r="AU14" s="67"/>
      <c r="AV14" s="66"/>
      <c r="AY14" s="74" t="s">
        <v>3796</v>
      </c>
      <c r="AZ14" s="74" t="s">
        <v>3803</v>
      </c>
      <c r="BA14" s="74">
        <v>145</v>
      </c>
      <c r="BB14" s="74">
        <v>0.16</v>
      </c>
    </row>
    <row r="15" spans="4:54" x14ac:dyDescent="0.25">
      <c r="D15" s="74" t="s">
        <v>3709</v>
      </c>
      <c r="E15" s="67">
        <v>2</v>
      </c>
      <c r="F15" s="67" t="s">
        <v>3881</v>
      </c>
      <c r="G15" s="68" t="s">
        <v>3683</v>
      </c>
      <c r="H15" s="68" t="s">
        <v>3684</v>
      </c>
      <c r="I15" s="68" t="s">
        <v>3694</v>
      </c>
      <c r="J15" s="66">
        <v>8.3000000000000007</v>
      </c>
      <c r="K15" s="66">
        <v>30.3</v>
      </c>
      <c r="L15" s="66">
        <v>0.22700000000000001</v>
      </c>
      <c r="M15" s="71">
        <v>0.25</v>
      </c>
      <c r="N15" s="66">
        <v>2876.28</v>
      </c>
      <c r="O15" s="66">
        <v>2872.92</v>
      </c>
      <c r="P15" s="66">
        <v>2873.3</v>
      </c>
      <c r="Q15" s="66">
        <v>2870.7851000000001</v>
      </c>
      <c r="R15" s="66">
        <v>2.5574500000000171</v>
      </c>
      <c r="S15" s="66">
        <v>2.9800000000000182</v>
      </c>
      <c r="T15" s="66">
        <v>2.134900000000016</v>
      </c>
      <c r="U15" s="72" t="s">
        <v>3680</v>
      </c>
      <c r="V15" s="66">
        <v>1</v>
      </c>
      <c r="W15" s="70">
        <v>0.1</v>
      </c>
      <c r="X15" s="66">
        <v>3.3300000000000183</v>
      </c>
      <c r="Y15" s="66">
        <v>2.4849000000000161</v>
      </c>
      <c r="Z15" s="73">
        <v>60.6</v>
      </c>
      <c r="AA15" s="66">
        <v>27.495735000000522</v>
      </c>
      <c r="AB15" s="66" t="s">
        <v>3955</v>
      </c>
      <c r="AC15" s="66">
        <v>0.64999999999999991</v>
      </c>
      <c r="AD15" s="66">
        <v>18.207648750000001</v>
      </c>
      <c r="AE15" s="66">
        <v>2.2574500000000173</v>
      </c>
      <c r="AF15" s="66">
        <v>68.400735000000523</v>
      </c>
      <c r="AG15" s="66"/>
      <c r="AH15" s="66"/>
      <c r="AI15" s="66"/>
      <c r="AJ15" s="66"/>
      <c r="AK15" s="66"/>
      <c r="AL15" s="66"/>
      <c r="AM15" s="66">
        <v>2.9074500000000172</v>
      </c>
      <c r="AN15" s="66">
        <v>176.19147000000103</v>
      </c>
      <c r="AO15" s="66" t="s">
        <v>3955</v>
      </c>
      <c r="AP15" s="67">
        <v>1</v>
      </c>
      <c r="AQ15" s="136">
        <v>2.9074500000000172</v>
      </c>
      <c r="AR15" s="66" t="s">
        <v>3955</v>
      </c>
      <c r="AS15" s="66" t="s">
        <v>3955</v>
      </c>
      <c r="AT15" s="66"/>
      <c r="AU15" s="66"/>
      <c r="AV15" s="66"/>
      <c r="AY15" s="74" t="s">
        <v>3693</v>
      </c>
      <c r="AZ15" s="74" t="s">
        <v>3803</v>
      </c>
      <c r="BA15" s="74">
        <v>182</v>
      </c>
      <c r="BB15" s="74">
        <v>0.2</v>
      </c>
    </row>
    <row r="16" spans="4:54" x14ac:dyDescent="0.25">
      <c r="D16" s="74" t="s">
        <v>3709</v>
      </c>
      <c r="E16" s="67">
        <v>2</v>
      </c>
      <c r="F16" s="67" t="s">
        <v>3881</v>
      </c>
      <c r="G16" s="68" t="s">
        <v>3684</v>
      </c>
      <c r="H16" s="68">
        <v>131732</v>
      </c>
      <c r="I16" s="68" t="s">
        <v>3694</v>
      </c>
      <c r="J16" s="66">
        <v>13.81</v>
      </c>
      <c r="K16" s="66">
        <v>30.16</v>
      </c>
      <c r="L16" s="66">
        <v>0.22700000000000001</v>
      </c>
      <c r="M16" s="71">
        <v>0.25</v>
      </c>
      <c r="N16" s="66">
        <v>2872.92</v>
      </c>
      <c r="O16" s="66">
        <v>2868.43</v>
      </c>
      <c r="P16" s="66">
        <v>2870.2895673573162</v>
      </c>
      <c r="Q16" s="66">
        <v>2866.124471357316</v>
      </c>
      <c r="R16" s="66">
        <v>2.4679806426838695</v>
      </c>
      <c r="S16" s="66">
        <v>2.6304326426838998</v>
      </c>
      <c r="T16" s="66">
        <v>2.3055286426838393</v>
      </c>
      <c r="U16" s="72" t="s">
        <v>3680</v>
      </c>
      <c r="V16" s="66">
        <v>1</v>
      </c>
      <c r="W16" s="70">
        <v>0.1</v>
      </c>
      <c r="X16" s="66">
        <v>2.9804326426838998</v>
      </c>
      <c r="Y16" s="66">
        <v>2.6555286426838394</v>
      </c>
      <c r="Z16" s="73">
        <v>60.32</v>
      </c>
      <c r="AA16" s="66">
        <v>24.670296183345506</v>
      </c>
      <c r="AB16" s="66" t="s">
        <v>3955</v>
      </c>
      <c r="AC16" s="66">
        <v>0.64999999999999991</v>
      </c>
      <c r="AD16" s="66">
        <v>18.123521</v>
      </c>
      <c r="AE16" s="66">
        <v>2.1679806426838697</v>
      </c>
      <c r="AF16" s="66">
        <v>65.386296183345507</v>
      </c>
      <c r="AG16" s="66"/>
      <c r="AH16" s="66"/>
      <c r="AI16" s="66"/>
      <c r="AJ16" s="66"/>
      <c r="AK16" s="66"/>
      <c r="AL16" s="66"/>
      <c r="AM16" s="66">
        <v>2.8179806426838696</v>
      </c>
      <c r="AN16" s="66">
        <v>169.98059236669101</v>
      </c>
      <c r="AO16" s="66" t="s">
        <v>3955</v>
      </c>
      <c r="AP16" s="67">
        <v>1</v>
      </c>
      <c r="AQ16" s="136">
        <v>2.8179806426838696</v>
      </c>
      <c r="AR16" s="66" t="s">
        <v>3955</v>
      </c>
      <c r="AS16" s="66" t="s">
        <v>3955</v>
      </c>
      <c r="AT16" s="66"/>
      <c r="AU16" s="66"/>
      <c r="AV16" s="66"/>
      <c r="AY16" s="74" t="s">
        <v>3694</v>
      </c>
      <c r="AZ16" s="74" t="s">
        <v>3803</v>
      </c>
      <c r="BA16" s="74">
        <v>227</v>
      </c>
      <c r="BB16" s="74">
        <v>0.25</v>
      </c>
    </row>
    <row r="17" spans="4:54" x14ac:dyDescent="0.25">
      <c r="E17" s="67">
        <v>0</v>
      </c>
      <c r="F17" s="67" t="s">
        <v>3956</v>
      </c>
      <c r="G17" s="68">
        <v>131732</v>
      </c>
      <c r="H17" s="68">
        <v>131708</v>
      </c>
      <c r="I17" s="68" t="s">
        <v>3693</v>
      </c>
      <c r="J17" s="66">
        <v>7.04</v>
      </c>
      <c r="K17" s="66">
        <v>26.66</v>
      </c>
      <c r="L17" s="66">
        <v>0.182</v>
      </c>
      <c r="M17" s="71">
        <v>0.2</v>
      </c>
      <c r="N17" s="66">
        <v>2868.43</v>
      </c>
      <c r="O17" s="66">
        <v>2865.02</v>
      </c>
      <c r="P17" s="66">
        <v>2865.57</v>
      </c>
      <c r="Q17" s="66">
        <v>2863.6931360000003</v>
      </c>
      <c r="R17" s="66">
        <v>2.093431999999666</v>
      </c>
      <c r="S17" s="66">
        <v>2.8599999999996726</v>
      </c>
      <c r="T17" s="66">
        <v>1.3268639999996594</v>
      </c>
      <c r="U17" s="72" t="s">
        <v>3680</v>
      </c>
      <c r="V17" s="66">
        <v>1</v>
      </c>
      <c r="W17" s="70">
        <v>0.1</v>
      </c>
      <c r="X17" s="66">
        <v>3.1599999999996728</v>
      </c>
      <c r="Y17" s="66">
        <v>1.6268639999996595</v>
      </c>
      <c r="Z17" s="73">
        <v>53.32</v>
      </c>
      <c r="AA17" s="66">
        <v>10.488897119991103</v>
      </c>
      <c r="AB17" s="66" t="s">
        <v>3955</v>
      </c>
      <c r="AC17" s="66">
        <v>0.60000000000000009</v>
      </c>
      <c r="AD17" s="66">
        <v>15.158449440000002</v>
      </c>
      <c r="AE17" s="66">
        <v>1.7934319999996662</v>
      </c>
      <c r="AF17" s="66">
        <v>47.812897119991099</v>
      </c>
      <c r="AG17" s="66"/>
      <c r="AH17" s="66"/>
      <c r="AI17" s="66"/>
      <c r="AJ17" s="66"/>
      <c r="AK17" s="66"/>
      <c r="AL17" s="66"/>
      <c r="AM17" s="66">
        <v>2.3934319999996663</v>
      </c>
      <c r="AN17" s="66">
        <v>127.6177942399822</v>
      </c>
      <c r="AO17" s="66" t="s">
        <v>3955</v>
      </c>
      <c r="AP17" s="67">
        <v>1</v>
      </c>
      <c r="AQ17" s="136">
        <v>2.3934319999996663</v>
      </c>
      <c r="AR17" s="66" t="s">
        <v>3955</v>
      </c>
      <c r="AS17" s="66" t="s">
        <v>3955</v>
      </c>
      <c r="AT17" s="66"/>
      <c r="AU17" s="66"/>
      <c r="AV17" s="66"/>
      <c r="AY17" s="74" t="s">
        <v>3718</v>
      </c>
      <c r="AZ17" s="74" t="s">
        <v>3803</v>
      </c>
      <c r="BA17" s="74">
        <v>284</v>
      </c>
      <c r="BB17" s="74">
        <v>0.315</v>
      </c>
    </row>
    <row r="18" spans="4:54" x14ac:dyDescent="0.25">
      <c r="E18" s="67">
        <v>0</v>
      </c>
      <c r="F18" s="67" t="s">
        <v>3956</v>
      </c>
      <c r="G18" s="68" t="s">
        <v>3685</v>
      </c>
      <c r="H18" s="68">
        <v>131732</v>
      </c>
      <c r="I18" s="68" t="s">
        <v>3693</v>
      </c>
      <c r="J18" s="66">
        <v>4.2300000000000004</v>
      </c>
      <c r="K18" s="66">
        <v>41.14</v>
      </c>
      <c r="L18" s="66">
        <v>0.2</v>
      </c>
      <c r="M18" s="71">
        <v>0.2</v>
      </c>
      <c r="N18" s="66">
        <v>2869.83</v>
      </c>
      <c r="O18" s="66">
        <v>2868.38</v>
      </c>
      <c r="P18" s="66">
        <v>2867.75</v>
      </c>
      <c r="Q18" s="66">
        <v>2866.0097780000001</v>
      </c>
      <c r="R18" s="66">
        <v>2.2251109999999699</v>
      </c>
      <c r="S18" s="66">
        <v>2.0799999999999272</v>
      </c>
      <c r="T18" s="66">
        <v>2.3702220000000125</v>
      </c>
      <c r="U18" s="72" t="s">
        <v>3680</v>
      </c>
      <c r="V18" s="66">
        <v>1</v>
      </c>
      <c r="W18" s="70">
        <v>0.1</v>
      </c>
      <c r="X18" s="66">
        <v>2.3799999999999275</v>
      </c>
      <c r="Y18" s="66">
        <v>2.6702220000000128</v>
      </c>
      <c r="Z18" s="73">
        <v>82.28</v>
      </c>
      <c r="AA18" s="66">
        <v>21.603066539998771</v>
      </c>
      <c r="AB18" s="66" t="s">
        <v>3955</v>
      </c>
      <c r="AC18" s="66">
        <v>0.60000000000000009</v>
      </c>
      <c r="AD18" s="66">
        <v>23.391545760000003</v>
      </c>
      <c r="AE18" s="66">
        <v>1.92511099999997</v>
      </c>
      <c r="AF18" s="66">
        <v>79.199066539998768</v>
      </c>
      <c r="AG18" s="66"/>
      <c r="AH18" s="66"/>
      <c r="AI18" s="66"/>
      <c r="AJ18" s="66"/>
      <c r="AK18" s="66"/>
      <c r="AL18" s="66"/>
      <c r="AM18" s="66">
        <v>2.5251109999999701</v>
      </c>
      <c r="AN18" s="66">
        <v>207.76613307999756</v>
      </c>
      <c r="AO18" s="66" t="s">
        <v>3955</v>
      </c>
      <c r="AP18" s="67">
        <v>1</v>
      </c>
      <c r="AQ18" s="136">
        <v>2.5251109999999701</v>
      </c>
      <c r="AR18" s="66" t="s">
        <v>3955</v>
      </c>
      <c r="AS18" s="66" t="s">
        <v>3955</v>
      </c>
      <c r="AT18" s="66"/>
      <c r="AU18" s="66"/>
      <c r="AV18" s="66"/>
      <c r="AW18" s="47"/>
      <c r="AY18" s="74" t="s">
        <v>3724</v>
      </c>
      <c r="AZ18" s="74" t="s">
        <v>3803</v>
      </c>
      <c r="BA18" s="74">
        <v>327</v>
      </c>
      <c r="BB18" s="74">
        <v>0.35499999999999998</v>
      </c>
    </row>
    <row r="19" spans="4:54" x14ac:dyDescent="0.25">
      <c r="D19" s="74" t="s">
        <v>3709</v>
      </c>
      <c r="E19" s="67">
        <v>2</v>
      </c>
      <c r="F19" s="67" t="s">
        <v>3881</v>
      </c>
      <c r="G19" s="68">
        <v>80265</v>
      </c>
      <c r="H19" s="68" t="s">
        <v>3686</v>
      </c>
      <c r="I19" s="68" t="s">
        <v>3693</v>
      </c>
      <c r="J19" s="66">
        <v>6</v>
      </c>
      <c r="K19" s="66">
        <v>11.92</v>
      </c>
      <c r="L19" s="66">
        <v>0.182</v>
      </c>
      <c r="M19" s="71">
        <v>0.2</v>
      </c>
      <c r="N19" s="66">
        <v>2873.61</v>
      </c>
      <c r="O19" s="66">
        <v>2872.65</v>
      </c>
      <c r="P19" s="66">
        <v>2871.16</v>
      </c>
      <c r="Q19" s="66">
        <v>2870.4447999999998</v>
      </c>
      <c r="R19" s="66">
        <v>2.3276000000003023</v>
      </c>
      <c r="S19" s="66">
        <v>2.4500000000002728</v>
      </c>
      <c r="T19" s="66">
        <v>2.2052000000003318</v>
      </c>
      <c r="U19" s="72" t="s">
        <v>3680</v>
      </c>
      <c r="V19" s="66">
        <v>1</v>
      </c>
      <c r="W19" s="70">
        <v>0.1</v>
      </c>
      <c r="X19" s="66">
        <v>2.7500000000002731</v>
      </c>
      <c r="Y19" s="66">
        <v>2.5052000000003321</v>
      </c>
      <c r="Z19" s="73">
        <v>23.84</v>
      </c>
      <c r="AA19" s="66">
        <v>7.4809920000036065</v>
      </c>
      <c r="AB19" s="66" t="s">
        <v>3955</v>
      </c>
      <c r="AC19" s="66">
        <v>0.60000000000000009</v>
      </c>
      <c r="AD19" s="66">
        <v>6.7775212800000011</v>
      </c>
      <c r="AE19" s="66">
        <v>2.0276000000003025</v>
      </c>
      <c r="AF19" s="66">
        <v>24.168992000003605</v>
      </c>
      <c r="AG19" s="66"/>
      <c r="AH19" s="66"/>
      <c r="AI19" s="66"/>
      <c r="AJ19" s="66"/>
      <c r="AK19" s="66"/>
      <c r="AL19" s="66"/>
      <c r="AM19" s="66">
        <v>2.6276000000003026</v>
      </c>
      <c r="AN19" s="66">
        <v>62.641984000007213</v>
      </c>
      <c r="AO19" s="66" t="s">
        <v>3955</v>
      </c>
      <c r="AP19" s="67">
        <v>1</v>
      </c>
      <c r="AQ19" s="136">
        <v>2.6276000000003026</v>
      </c>
      <c r="AR19" s="66" t="s">
        <v>3955</v>
      </c>
      <c r="AS19" s="66" t="s">
        <v>3955</v>
      </c>
      <c r="AT19" s="66"/>
      <c r="AU19" s="66"/>
      <c r="AV19" s="66"/>
      <c r="AY19" s="74" t="s">
        <v>3804</v>
      </c>
      <c r="AZ19" s="74" t="s">
        <v>3803</v>
      </c>
      <c r="BA19" s="74">
        <v>362</v>
      </c>
      <c r="BB19" s="74">
        <v>0.4</v>
      </c>
    </row>
    <row r="20" spans="4:54" x14ac:dyDescent="0.25">
      <c r="D20" s="74" t="s">
        <v>3709</v>
      </c>
      <c r="E20" s="67">
        <v>2</v>
      </c>
      <c r="F20" s="67" t="s">
        <v>3881</v>
      </c>
      <c r="G20" s="68" t="s">
        <v>3686</v>
      </c>
      <c r="H20" s="68" t="s">
        <v>3687</v>
      </c>
      <c r="I20" s="68" t="s">
        <v>3693</v>
      </c>
      <c r="J20" s="66">
        <v>7.5</v>
      </c>
      <c r="K20" s="66">
        <v>43.78</v>
      </c>
      <c r="L20" s="66">
        <v>0.182</v>
      </c>
      <c r="M20" s="71">
        <v>0.2</v>
      </c>
      <c r="N20" s="66">
        <v>2872.65</v>
      </c>
      <c r="O20" s="66">
        <v>2868.91</v>
      </c>
      <c r="P20" s="66">
        <v>2870.3016200416669</v>
      </c>
      <c r="Q20" s="66">
        <v>2867.0181200416669</v>
      </c>
      <c r="R20" s="66">
        <v>2.1201299583331092</v>
      </c>
      <c r="S20" s="66">
        <v>2.3483799583332257</v>
      </c>
      <c r="T20" s="66">
        <v>1.8918799583329928</v>
      </c>
      <c r="U20" s="72" t="s">
        <v>3680</v>
      </c>
      <c r="V20" s="66">
        <v>1</v>
      </c>
      <c r="W20" s="70">
        <v>0.1</v>
      </c>
      <c r="X20" s="66">
        <v>2.6483799583332259</v>
      </c>
      <c r="Y20" s="66">
        <v>2.1918799583329931</v>
      </c>
      <c r="Z20" s="73">
        <v>87.56</v>
      </c>
      <c r="AA20" s="66">
        <v>18.393289575823534</v>
      </c>
      <c r="AB20" s="66" t="s">
        <v>3955</v>
      </c>
      <c r="AC20" s="66">
        <v>0.60000000000000009</v>
      </c>
      <c r="AD20" s="66">
        <v>24.892607520000006</v>
      </c>
      <c r="AE20" s="66">
        <v>1.8201299583331094</v>
      </c>
      <c r="AF20" s="66">
        <v>79.685289575823532</v>
      </c>
      <c r="AG20" s="66"/>
      <c r="AH20" s="66"/>
      <c r="AI20" s="66"/>
      <c r="AJ20" s="66"/>
      <c r="AK20" s="66"/>
      <c r="AL20" s="66"/>
      <c r="AM20" s="66">
        <v>2.4201299583331095</v>
      </c>
      <c r="AN20" s="66">
        <v>211.90657915164707</v>
      </c>
      <c r="AO20" s="66" t="s">
        <v>3955</v>
      </c>
      <c r="AP20" s="67">
        <v>1</v>
      </c>
      <c r="AQ20" s="136">
        <v>2.4201299583331095</v>
      </c>
      <c r="AR20" s="66" t="s">
        <v>3955</v>
      </c>
      <c r="AS20" s="66" t="s">
        <v>3955</v>
      </c>
      <c r="AT20" s="66"/>
      <c r="AU20" s="66"/>
      <c r="AV20" s="66"/>
      <c r="AY20" s="74" t="s">
        <v>3805</v>
      </c>
      <c r="AZ20" s="74" t="s">
        <v>3803</v>
      </c>
      <c r="BA20" s="74">
        <v>407</v>
      </c>
      <c r="BB20" s="74">
        <v>0.45</v>
      </c>
    </row>
    <row r="21" spans="4:54" x14ac:dyDescent="0.25">
      <c r="D21" s="74" t="s">
        <v>3709</v>
      </c>
      <c r="E21" s="67">
        <v>2</v>
      </c>
      <c r="F21" s="67" t="s">
        <v>3881</v>
      </c>
      <c r="G21" s="68" t="s">
        <v>3687</v>
      </c>
      <c r="H21" s="68">
        <v>131732</v>
      </c>
      <c r="I21" s="68" t="s">
        <v>3693</v>
      </c>
      <c r="J21" s="66">
        <v>6</v>
      </c>
      <c r="K21" s="66">
        <v>21.88</v>
      </c>
      <c r="L21" s="66">
        <v>0.182</v>
      </c>
      <c r="M21" s="71">
        <v>0.2</v>
      </c>
      <c r="N21" s="66">
        <v>2868.91</v>
      </c>
      <c r="O21" s="66">
        <v>2868.43</v>
      </c>
      <c r="P21" s="66">
        <v>2866.9510281777248</v>
      </c>
      <c r="Q21" s="66">
        <v>2865.6382281777246</v>
      </c>
      <c r="R21" s="66">
        <v>2.3753718222751559</v>
      </c>
      <c r="S21" s="66">
        <v>1.9589718222750889</v>
      </c>
      <c r="T21" s="66">
        <v>2.7917718222752228</v>
      </c>
      <c r="U21" s="72" t="s">
        <v>3680</v>
      </c>
      <c r="V21" s="66">
        <v>1</v>
      </c>
      <c r="W21" s="70">
        <v>0.1</v>
      </c>
      <c r="X21" s="66">
        <v>2.2589718222750892</v>
      </c>
      <c r="Y21" s="66">
        <v>3.0917718222752231</v>
      </c>
      <c r="Z21" s="73">
        <v>43.76</v>
      </c>
      <c r="AA21" s="66">
        <v>14.777135471380415</v>
      </c>
      <c r="AB21" s="66" t="s">
        <v>3955</v>
      </c>
      <c r="AC21" s="66">
        <v>0.60000000000000009</v>
      </c>
      <c r="AD21" s="66">
        <v>12.440617920000001</v>
      </c>
      <c r="AE21" s="66">
        <v>2.075371822275156</v>
      </c>
      <c r="AF21" s="66">
        <v>45.409135471380409</v>
      </c>
      <c r="AG21" s="66"/>
      <c r="AH21" s="66"/>
      <c r="AI21" s="66"/>
      <c r="AJ21" s="66"/>
      <c r="AK21" s="66"/>
      <c r="AL21" s="66"/>
      <c r="AM21" s="66">
        <v>2.6753718222751561</v>
      </c>
      <c r="AN21" s="66">
        <v>117.07427094276083</v>
      </c>
      <c r="AO21" s="66" t="s">
        <v>3955</v>
      </c>
      <c r="AP21" s="67">
        <v>1</v>
      </c>
      <c r="AQ21" s="136">
        <v>2.6753718222751561</v>
      </c>
      <c r="AR21" s="66" t="s">
        <v>3955</v>
      </c>
      <c r="AS21" s="66" t="s">
        <v>3955</v>
      </c>
      <c r="AT21" s="66"/>
      <c r="AU21" s="66"/>
      <c r="AV21" s="66"/>
      <c r="AY21" s="74" t="s">
        <v>3806</v>
      </c>
      <c r="AZ21" s="74" t="s">
        <v>3803</v>
      </c>
      <c r="BA21" s="74">
        <v>452</v>
      </c>
      <c r="BB21" s="74">
        <v>0.5</v>
      </c>
    </row>
    <row r="22" spans="4:54" x14ac:dyDescent="0.25">
      <c r="E22" s="67">
        <v>0</v>
      </c>
      <c r="F22" s="67" t="s">
        <v>3956</v>
      </c>
      <c r="G22" s="68">
        <v>130416</v>
      </c>
      <c r="H22" s="68">
        <v>130362</v>
      </c>
      <c r="I22" s="68" t="s">
        <v>3693</v>
      </c>
      <c r="J22" s="66">
        <v>9.5</v>
      </c>
      <c r="K22" s="66">
        <v>119.64</v>
      </c>
      <c r="L22" s="66">
        <v>0.182</v>
      </c>
      <c r="M22" s="71">
        <v>0.2</v>
      </c>
      <c r="N22" s="66">
        <v>2752.71</v>
      </c>
      <c r="O22" s="66">
        <v>2740.35</v>
      </c>
      <c r="P22" s="66">
        <v>2750.05</v>
      </c>
      <c r="Q22" s="66">
        <v>2738.6842000000001</v>
      </c>
      <c r="R22" s="66">
        <v>2.1628999999998086</v>
      </c>
      <c r="S22" s="66">
        <v>2.6599999999998545</v>
      </c>
      <c r="T22" s="66">
        <v>1.6657999999997628</v>
      </c>
      <c r="U22" s="72" t="s">
        <v>3680</v>
      </c>
      <c r="V22" s="66">
        <v>1</v>
      </c>
      <c r="W22" s="70">
        <v>0.1</v>
      </c>
      <c r="X22" s="66">
        <v>2.9599999999998547</v>
      </c>
      <c r="Y22" s="66">
        <v>1.9657999999997628</v>
      </c>
      <c r="Z22" s="73">
        <v>239.28</v>
      </c>
      <c r="AA22" s="66">
        <v>55.381355999977139</v>
      </c>
      <c r="AB22" s="66" t="s">
        <v>3955</v>
      </c>
      <c r="AC22" s="66">
        <v>0.60000000000000009</v>
      </c>
      <c r="AD22" s="66">
        <v>68.02538976000001</v>
      </c>
      <c r="AE22" s="66">
        <v>1.8628999999998088</v>
      </c>
      <c r="AF22" s="66">
        <v>222.87735599997714</v>
      </c>
      <c r="AG22" s="66"/>
      <c r="AH22" s="66"/>
      <c r="AI22" s="66"/>
      <c r="AJ22" s="66"/>
      <c r="AK22" s="66"/>
      <c r="AL22" s="66"/>
      <c r="AM22" s="66">
        <v>2.4628999999998089</v>
      </c>
      <c r="AN22" s="66">
        <v>589.32271199995432</v>
      </c>
      <c r="AO22" s="66" t="s">
        <v>3955</v>
      </c>
      <c r="AP22" s="67">
        <v>1</v>
      </c>
      <c r="AQ22" s="136">
        <v>2.4628999999998089</v>
      </c>
      <c r="AR22" s="66" t="s">
        <v>3955</v>
      </c>
      <c r="AS22" s="66" t="s">
        <v>3955</v>
      </c>
      <c r="AT22" s="66"/>
      <c r="AU22" s="66"/>
      <c r="AV22" s="66"/>
      <c r="AY22" s="74" t="s">
        <v>3807</v>
      </c>
      <c r="AZ22" s="74" t="s">
        <v>3803</v>
      </c>
      <c r="BA22" s="74">
        <v>185</v>
      </c>
      <c r="BB22" s="74">
        <v>0.2</v>
      </c>
    </row>
    <row r="23" spans="4:54" x14ac:dyDescent="0.25">
      <c r="D23" s="74" t="s">
        <v>3709</v>
      </c>
      <c r="E23" s="67">
        <v>1</v>
      </c>
      <c r="F23" s="67" t="s">
        <v>3880</v>
      </c>
      <c r="G23" s="68">
        <v>130362</v>
      </c>
      <c r="H23" s="68" t="s">
        <v>3688</v>
      </c>
      <c r="I23" s="68" t="s">
        <v>3693</v>
      </c>
      <c r="J23" s="66">
        <v>8.8000000000000007</v>
      </c>
      <c r="K23" s="66">
        <v>39.630000000000003</v>
      </c>
      <c r="L23" s="66">
        <v>0.182</v>
      </c>
      <c r="M23" s="71">
        <v>0.2</v>
      </c>
      <c r="N23" s="66">
        <v>2740.35</v>
      </c>
      <c r="O23" s="66">
        <v>2737.89</v>
      </c>
      <c r="P23" s="66">
        <v>2738.5307109081082</v>
      </c>
      <c r="Q23" s="66">
        <v>2735.0432709081083</v>
      </c>
      <c r="R23" s="66">
        <v>2.333009091891654</v>
      </c>
      <c r="S23" s="66">
        <v>1.8192890918917328</v>
      </c>
      <c r="T23" s="66">
        <v>2.8467290918915751</v>
      </c>
      <c r="U23" s="72" t="s">
        <v>3680</v>
      </c>
      <c r="V23" s="66">
        <v>0.95</v>
      </c>
      <c r="W23" s="70">
        <v>0.1</v>
      </c>
      <c r="X23" s="66">
        <v>2.1192890918917331</v>
      </c>
      <c r="Y23" s="66">
        <v>3.1467290918915753</v>
      </c>
      <c r="Z23" s="73">
        <v>75.296999999999997</v>
      </c>
      <c r="AA23" s="66">
        <v>23.831842796082942</v>
      </c>
      <c r="AB23" s="66" t="s">
        <v>3955</v>
      </c>
      <c r="AC23" s="66">
        <v>0.60000000000000009</v>
      </c>
      <c r="AD23" s="66">
        <v>21.344083920000003</v>
      </c>
      <c r="AE23" s="66">
        <v>2.0330090918916541</v>
      </c>
      <c r="AF23" s="66">
        <v>76.539742796082933</v>
      </c>
      <c r="AG23" s="66"/>
      <c r="AH23" s="66"/>
      <c r="AI23" s="66"/>
      <c r="AJ23" s="66"/>
      <c r="AK23" s="66"/>
      <c r="AL23" s="66"/>
      <c r="AM23" s="66">
        <v>2.6330090918916542</v>
      </c>
      <c r="AN23" s="66">
        <v>208.69230062333253</v>
      </c>
      <c r="AO23" s="66" t="s">
        <v>3955</v>
      </c>
      <c r="AP23" s="67">
        <v>1</v>
      </c>
      <c r="AQ23" s="136">
        <v>2.6330090918916542</v>
      </c>
      <c r="AR23" s="66" t="s">
        <v>3955</v>
      </c>
      <c r="AS23" s="66" t="s">
        <v>3955</v>
      </c>
      <c r="AT23" s="66"/>
      <c r="AU23" s="66"/>
      <c r="AV23" s="66"/>
      <c r="AY23" s="74" t="s">
        <v>3808</v>
      </c>
      <c r="AZ23" s="74" t="s">
        <v>3803</v>
      </c>
      <c r="BA23" s="74">
        <v>231</v>
      </c>
      <c r="BB23" s="74">
        <v>0.25</v>
      </c>
    </row>
    <row r="24" spans="4:54" x14ac:dyDescent="0.25">
      <c r="D24" s="74" t="s">
        <v>3709</v>
      </c>
      <c r="E24" s="67">
        <v>1</v>
      </c>
      <c r="F24" s="67" t="s">
        <v>3880</v>
      </c>
      <c r="G24" s="68" t="s">
        <v>3688</v>
      </c>
      <c r="H24" s="68">
        <v>130317</v>
      </c>
      <c r="I24" s="68" t="s">
        <v>3693</v>
      </c>
      <c r="J24" s="66">
        <v>8</v>
      </c>
      <c r="K24" s="66">
        <v>70.36</v>
      </c>
      <c r="L24" s="66">
        <v>0.182</v>
      </c>
      <c r="M24" s="71">
        <v>0.2</v>
      </c>
      <c r="N24" s="66">
        <v>2737.89</v>
      </c>
      <c r="O24" s="66">
        <v>2730.81</v>
      </c>
      <c r="P24" s="66">
        <v>2734.923932484086</v>
      </c>
      <c r="Q24" s="66">
        <v>2729.295132484086</v>
      </c>
      <c r="R24" s="66">
        <v>2.240467515913906</v>
      </c>
      <c r="S24" s="66">
        <v>2.9660675159138918</v>
      </c>
      <c r="T24" s="66">
        <v>1.5148675159139202</v>
      </c>
      <c r="U24" s="72" t="s">
        <v>3680</v>
      </c>
      <c r="V24" s="66">
        <v>1</v>
      </c>
      <c r="W24" s="70">
        <v>0.1</v>
      </c>
      <c r="X24" s="66">
        <v>3.2660675159138921</v>
      </c>
      <c r="Y24" s="66">
        <v>1.8148675159139203</v>
      </c>
      <c r="Z24" s="73">
        <v>140.72</v>
      </c>
      <c r="AA24" s="66">
        <v>38.027294419702443</v>
      </c>
      <c r="AB24" s="66" t="s">
        <v>3955</v>
      </c>
      <c r="AC24" s="66">
        <v>0.60000000000000009</v>
      </c>
      <c r="AD24" s="66">
        <v>40.005570240000004</v>
      </c>
      <c r="AE24" s="66">
        <v>1.9404675159139062</v>
      </c>
      <c r="AF24" s="66">
        <v>136.53129441970245</v>
      </c>
      <c r="AG24" s="66"/>
      <c r="AH24" s="66"/>
      <c r="AI24" s="66"/>
      <c r="AJ24" s="66"/>
      <c r="AK24" s="66"/>
      <c r="AL24" s="66"/>
      <c r="AM24" s="66">
        <v>2.5404675159139063</v>
      </c>
      <c r="AN24" s="66">
        <v>357.49458883940491</v>
      </c>
      <c r="AO24" s="66" t="s">
        <v>3955</v>
      </c>
      <c r="AP24" s="67">
        <v>1</v>
      </c>
      <c r="AQ24" s="136">
        <v>2.5404675159139063</v>
      </c>
      <c r="AR24" s="66" t="s">
        <v>3955</v>
      </c>
      <c r="AS24" s="66" t="s">
        <v>3955</v>
      </c>
      <c r="AT24" s="66"/>
      <c r="AU24" s="66"/>
      <c r="AV24" s="66"/>
      <c r="AY24" s="74" t="s">
        <v>3717</v>
      </c>
      <c r="AZ24" s="74" t="s">
        <v>3803</v>
      </c>
      <c r="BA24" s="74">
        <v>291</v>
      </c>
      <c r="BB24" s="74">
        <v>0.315</v>
      </c>
    </row>
    <row r="25" spans="4:54" x14ac:dyDescent="0.25">
      <c r="E25" s="67">
        <v>0</v>
      </c>
      <c r="F25" s="67" t="s">
        <v>3956</v>
      </c>
      <c r="G25" s="68">
        <v>130317</v>
      </c>
      <c r="H25" s="68">
        <v>130287</v>
      </c>
      <c r="I25" s="68" t="s">
        <v>3693</v>
      </c>
      <c r="J25" s="66">
        <v>11.86</v>
      </c>
      <c r="K25" s="66">
        <v>67.25</v>
      </c>
      <c r="L25" s="66">
        <v>0.182</v>
      </c>
      <c r="M25" s="71">
        <v>0.2</v>
      </c>
      <c r="N25" s="66">
        <v>2730.81</v>
      </c>
      <c r="O25" s="66">
        <v>2722.8</v>
      </c>
      <c r="P25" s="66">
        <v>2728.93</v>
      </c>
      <c r="Q25" s="66">
        <v>2720.95415</v>
      </c>
      <c r="R25" s="66">
        <v>1.8629250000001321</v>
      </c>
      <c r="S25" s="66">
        <v>1.8800000000001091</v>
      </c>
      <c r="T25" s="66">
        <v>1.845850000000155</v>
      </c>
      <c r="U25" s="72" t="s">
        <v>3680</v>
      </c>
      <c r="V25" s="66">
        <v>1</v>
      </c>
      <c r="W25" s="70">
        <v>0.1</v>
      </c>
      <c r="X25" s="66">
        <v>2.1800000000001094</v>
      </c>
      <c r="Y25" s="66">
        <v>2.1458500000001552</v>
      </c>
      <c r="Z25" s="73">
        <v>134.5</v>
      </c>
      <c r="AA25" s="66">
        <v>10.956706250008899</v>
      </c>
      <c r="AB25" s="66" t="s">
        <v>3955</v>
      </c>
      <c r="AC25" s="66">
        <v>0.60000000000000009</v>
      </c>
      <c r="AD25" s="66">
        <v>38.237274000000006</v>
      </c>
      <c r="AE25" s="66">
        <v>1.5629250000001322</v>
      </c>
      <c r="AF25" s="66">
        <v>105.1067062500089</v>
      </c>
      <c r="AG25" s="66"/>
      <c r="AH25" s="66"/>
      <c r="AI25" s="66"/>
      <c r="AJ25" s="66"/>
      <c r="AK25" s="66"/>
      <c r="AL25" s="66"/>
      <c r="AM25" s="66">
        <v>2.1629250000001323</v>
      </c>
      <c r="AN25" s="66">
        <v>290.91341250001778</v>
      </c>
      <c r="AO25" s="66" t="s">
        <v>3955</v>
      </c>
      <c r="AP25" s="67">
        <v>1</v>
      </c>
      <c r="AQ25" s="136">
        <v>2.1629250000001323</v>
      </c>
      <c r="AR25" s="66" t="s">
        <v>3955</v>
      </c>
      <c r="AS25" s="66" t="s">
        <v>3955</v>
      </c>
      <c r="AT25" s="66"/>
      <c r="AU25" s="66"/>
      <c r="AV25" s="66"/>
      <c r="AY25" s="74" t="s">
        <v>3809</v>
      </c>
      <c r="AZ25" s="74" t="s">
        <v>3803</v>
      </c>
      <c r="BA25" s="74">
        <v>328</v>
      </c>
      <c r="BB25" s="74">
        <v>0.35499999999999998</v>
      </c>
    </row>
    <row r="26" spans="4:54" x14ac:dyDescent="0.25">
      <c r="E26" s="67">
        <v>0</v>
      </c>
      <c r="F26" s="67" t="s">
        <v>3956</v>
      </c>
      <c r="G26" s="68" t="s">
        <v>3689</v>
      </c>
      <c r="H26" s="68">
        <v>79879</v>
      </c>
      <c r="I26" s="68" t="s">
        <v>3693</v>
      </c>
      <c r="J26" s="66">
        <v>7</v>
      </c>
      <c r="K26" s="66">
        <v>55.38</v>
      </c>
      <c r="L26" s="66">
        <v>0.182</v>
      </c>
      <c r="M26" s="71">
        <v>0.2</v>
      </c>
      <c r="N26" s="66">
        <v>2745.7</v>
      </c>
      <c r="O26" s="66">
        <v>2741.54</v>
      </c>
      <c r="P26" s="66">
        <v>2743.5</v>
      </c>
      <c r="Q26" s="66">
        <v>2739.6233999999999</v>
      </c>
      <c r="R26" s="66">
        <v>2.0582999999999174</v>
      </c>
      <c r="S26" s="66">
        <v>2.1999999999998181</v>
      </c>
      <c r="T26" s="66">
        <v>1.9166000000000167</v>
      </c>
      <c r="U26" s="72" t="s">
        <v>3680</v>
      </c>
      <c r="V26" s="66">
        <v>1</v>
      </c>
      <c r="W26" s="70">
        <v>0.1</v>
      </c>
      <c r="X26" s="66">
        <v>2.4999999999998184</v>
      </c>
      <c r="Y26" s="66">
        <v>2.216600000000017</v>
      </c>
      <c r="Z26" s="73">
        <v>110.76</v>
      </c>
      <c r="AA26" s="66">
        <v>19.842653999995441</v>
      </c>
      <c r="AB26" s="66" t="s">
        <v>3955</v>
      </c>
      <c r="AC26" s="66">
        <v>0.60000000000000009</v>
      </c>
      <c r="AD26" s="66">
        <v>31.488181920000006</v>
      </c>
      <c r="AE26" s="66">
        <v>1.7582999999999176</v>
      </c>
      <c r="AF26" s="66">
        <v>97.374653999995445</v>
      </c>
      <c r="AG26" s="66"/>
      <c r="AH26" s="66"/>
      <c r="AI26" s="66"/>
      <c r="AJ26" s="66"/>
      <c r="AK26" s="66"/>
      <c r="AL26" s="66"/>
      <c r="AM26" s="66">
        <v>2.3582999999999177</v>
      </c>
      <c r="AN26" s="66">
        <v>261.20530799999091</v>
      </c>
      <c r="AO26" s="66" t="s">
        <v>3955</v>
      </c>
      <c r="AP26" s="67">
        <v>1</v>
      </c>
      <c r="AQ26" s="136">
        <v>2.3582999999999177</v>
      </c>
      <c r="AR26" s="66" t="s">
        <v>3955</v>
      </c>
      <c r="AS26" s="66" t="s">
        <v>3955</v>
      </c>
      <c r="AT26" s="66"/>
      <c r="AU26" s="66"/>
      <c r="AV26" s="66"/>
      <c r="AY26" s="74" t="s">
        <v>3810</v>
      </c>
      <c r="AZ26" s="74" t="s">
        <v>3803</v>
      </c>
      <c r="BA26" s="74">
        <v>370</v>
      </c>
      <c r="BB26" s="74">
        <v>0.4</v>
      </c>
    </row>
    <row r="27" spans="4:54" x14ac:dyDescent="0.25">
      <c r="D27" s="74" t="s">
        <v>3709</v>
      </c>
      <c r="E27" s="67">
        <v>1</v>
      </c>
      <c r="F27" s="67" t="s">
        <v>3880</v>
      </c>
      <c r="G27" s="68">
        <v>79879</v>
      </c>
      <c r="H27" s="68">
        <v>130362</v>
      </c>
      <c r="I27" s="68" t="s">
        <v>3693</v>
      </c>
      <c r="J27" s="66">
        <v>1.79</v>
      </c>
      <c r="K27" s="66">
        <v>49.85</v>
      </c>
      <c r="L27" s="66">
        <v>0.182</v>
      </c>
      <c r="M27" s="71">
        <v>0.2</v>
      </c>
      <c r="N27" s="66">
        <v>2741.54</v>
      </c>
      <c r="O27" s="66">
        <v>2740.35</v>
      </c>
      <c r="P27" s="66">
        <v>2739.6233999999999</v>
      </c>
      <c r="Q27" s="66">
        <v>2738.7310849999999</v>
      </c>
      <c r="R27" s="66">
        <v>1.7677575000000161</v>
      </c>
      <c r="S27" s="66">
        <v>1.9166000000000167</v>
      </c>
      <c r="T27" s="66">
        <v>1.6189150000000154</v>
      </c>
      <c r="U27" s="72" t="s">
        <v>3680</v>
      </c>
      <c r="V27" s="66">
        <v>0.95</v>
      </c>
      <c r="W27" s="70">
        <v>0.1</v>
      </c>
      <c r="X27" s="66">
        <v>2.216600000000017</v>
      </c>
      <c r="Y27" s="66">
        <v>1.9189150000000155</v>
      </c>
      <c r="Z27" s="73">
        <v>94.715000000000003</v>
      </c>
      <c r="AA27" s="66">
        <v>3.2088258062507742</v>
      </c>
      <c r="AB27" s="66" t="s">
        <v>3955</v>
      </c>
      <c r="AC27" s="66">
        <v>0.60000000000000009</v>
      </c>
      <c r="AD27" s="66">
        <v>26.848412400000004</v>
      </c>
      <c r="AE27" s="66">
        <v>1.4677575000000163</v>
      </c>
      <c r="AF27" s="66">
        <v>69.509325806250772</v>
      </c>
      <c r="AG27" s="66"/>
      <c r="AH27" s="66"/>
      <c r="AI27" s="66"/>
      <c r="AJ27" s="66"/>
      <c r="AK27" s="66"/>
      <c r="AL27" s="66"/>
      <c r="AM27" s="66">
        <v>2.0677575000000159</v>
      </c>
      <c r="AN27" s="66">
        <v>206.15542275000161</v>
      </c>
      <c r="AO27" s="66"/>
      <c r="AP27" s="67">
        <v>1</v>
      </c>
      <c r="AQ27" s="136">
        <v>2.0677575000000159</v>
      </c>
      <c r="AR27" s="66" t="s">
        <v>3955</v>
      </c>
      <c r="AS27" s="66" t="s">
        <v>3955</v>
      </c>
      <c r="AT27" s="66"/>
      <c r="AU27" s="66"/>
      <c r="AV27" s="66"/>
      <c r="AY27" s="74" t="s">
        <v>3733</v>
      </c>
      <c r="AZ27" s="74" t="s">
        <v>3811</v>
      </c>
      <c r="BA27" s="74">
        <v>595</v>
      </c>
      <c r="BB27" s="74">
        <v>0.65600000000000003</v>
      </c>
    </row>
    <row r="28" spans="4:54" x14ac:dyDescent="0.25">
      <c r="D28" s="74" t="s">
        <v>3709</v>
      </c>
      <c r="E28" s="67">
        <v>1</v>
      </c>
      <c r="F28" s="67" t="s">
        <v>3880</v>
      </c>
      <c r="G28" s="68">
        <v>130317</v>
      </c>
      <c r="H28" s="68">
        <v>130251</v>
      </c>
      <c r="I28" s="68" t="s">
        <v>3693</v>
      </c>
      <c r="J28" s="66">
        <v>4.18</v>
      </c>
      <c r="K28" s="66">
        <v>50.83</v>
      </c>
      <c r="L28" s="66">
        <v>0.182</v>
      </c>
      <c r="M28" s="71">
        <v>0.2</v>
      </c>
      <c r="N28" s="66">
        <v>2730.81</v>
      </c>
      <c r="O28" s="66">
        <v>2728.96</v>
      </c>
      <c r="P28" s="66">
        <v>2729.44</v>
      </c>
      <c r="Q28" s="66">
        <v>2727.315306</v>
      </c>
      <c r="R28" s="66">
        <v>1.5073469999999816</v>
      </c>
      <c r="S28" s="66">
        <v>1.3699999999998909</v>
      </c>
      <c r="T28" s="66">
        <v>1.6446940000000723</v>
      </c>
      <c r="U28" s="72" t="s">
        <v>3680</v>
      </c>
      <c r="V28" s="66">
        <v>0.95</v>
      </c>
      <c r="W28" s="70">
        <v>0.1</v>
      </c>
      <c r="X28" s="66">
        <v>1.6699999999998909</v>
      </c>
      <c r="Y28" s="66">
        <v>1.9446940000000723</v>
      </c>
      <c r="Z28" s="73">
        <v>87.274075609499107</v>
      </c>
      <c r="AA28" s="66" t="s">
        <v>3955</v>
      </c>
      <c r="AB28" s="66" t="s">
        <v>3955</v>
      </c>
      <c r="AC28" s="66">
        <v>0.60000000000000009</v>
      </c>
      <c r="AD28" s="66">
        <v>27.376224720000003</v>
      </c>
      <c r="AE28" s="66">
        <v>1.2073469999999815</v>
      </c>
      <c r="AF28" s="66">
        <v>58.300975609499105</v>
      </c>
      <c r="AG28" s="66"/>
      <c r="AH28" s="66"/>
      <c r="AI28" s="66"/>
      <c r="AJ28" s="66"/>
      <c r="AK28" s="66"/>
      <c r="AL28" s="66"/>
      <c r="AM28" s="66">
        <v>1.8073469999999816</v>
      </c>
      <c r="AN28" s="66">
        <v>183.73489601999813</v>
      </c>
      <c r="AO28" s="66" t="s">
        <v>3955</v>
      </c>
      <c r="AP28" s="67">
        <v>1</v>
      </c>
      <c r="AQ28" s="136">
        <v>1.8073469999999816</v>
      </c>
      <c r="AR28" s="66" t="s">
        <v>3955</v>
      </c>
      <c r="AS28" s="66" t="s">
        <v>3955</v>
      </c>
      <c r="AT28" s="66"/>
      <c r="AU28" s="66"/>
      <c r="AV28" s="66"/>
      <c r="AY28" s="74" t="s">
        <v>3812</v>
      </c>
      <c r="AZ28" s="74" t="s">
        <v>3811</v>
      </c>
      <c r="BA28" s="74">
        <v>670</v>
      </c>
      <c r="BB28" s="74">
        <v>0.73</v>
      </c>
    </row>
    <row r="29" spans="4:54" x14ac:dyDescent="0.25">
      <c r="D29" s="74" t="s">
        <v>3709</v>
      </c>
      <c r="E29" s="67">
        <v>1</v>
      </c>
      <c r="F29" s="67" t="s">
        <v>3880</v>
      </c>
      <c r="G29" s="68">
        <v>130178</v>
      </c>
      <c r="H29" s="68">
        <v>130251</v>
      </c>
      <c r="I29" s="68" t="s">
        <v>3693</v>
      </c>
      <c r="J29" s="66">
        <v>1.46</v>
      </c>
      <c r="K29" s="66">
        <v>50.1</v>
      </c>
      <c r="L29" s="66">
        <v>0.182</v>
      </c>
      <c r="M29" s="71">
        <v>0.2</v>
      </c>
      <c r="N29" s="66">
        <v>2729.19</v>
      </c>
      <c r="O29" s="66">
        <v>2729.09</v>
      </c>
      <c r="P29" s="66">
        <v>2727.89</v>
      </c>
      <c r="Q29" s="66">
        <v>2727.1585399999999</v>
      </c>
      <c r="R29" s="66">
        <v>1.6157300000002124</v>
      </c>
      <c r="S29" s="66">
        <v>1.3000000000001819</v>
      </c>
      <c r="T29" s="66">
        <v>1.9314600000002429</v>
      </c>
      <c r="U29" s="72" t="s">
        <v>3680</v>
      </c>
      <c r="V29" s="66">
        <v>0.95</v>
      </c>
      <c r="W29" s="70">
        <v>0.1</v>
      </c>
      <c r="X29" s="66">
        <v>1.6000000000001819</v>
      </c>
      <c r="Y29" s="66">
        <v>2.2314600000002431</v>
      </c>
      <c r="Z29" s="73">
        <v>91.179169350010113</v>
      </c>
      <c r="AA29" s="66" t="s">
        <v>3955</v>
      </c>
      <c r="AB29" s="66" t="s">
        <v>3955</v>
      </c>
      <c r="AC29" s="66">
        <v>0.60000000000000009</v>
      </c>
      <c r="AD29" s="66">
        <v>26.983058400000004</v>
      </c>
      <c r="AE29" s="66">
        <v>1.3157300000002126</v>
      </c>
      <c r="AF29" s="66">
        <v>62.622169350010118</v>
      </c>
      <c r="AG29" s="66"/>
      <c r="AH29" s="66"/>
      <c r="AI29" s="66"/>
      <c r="AJ29" s="66"/>
      <c r="AK29" s="66"/>
      <c r="AL29" s="66"/>
      <c r="AM29" s="66">
        <v>1.9157300000002124</v>
      </c>
      <c r="AN29" s="66">
        <v>191.95614600002128</v>
      </c>
      <c r="AO29" s="66" t="s">
        <v>3955</v>
      </c>
      <c r="AP29" s="67">
        <v>1</v>
      </c>
      <c r="AQ29" s="136">
        <v>1.9157300000002124</v>
      </c>
      <c r="AR29" s="66" t="s">
        <v>3955</v>
      </c>
      <c r="AS29" s="66" t="s">
        <v>3955</v>
      </c>
      <c r="AT29" s="66"/>
      <c r="AU29" s="66"/>
      <c r="AV29" s="66"/>
      <c r="AY29" s="74" t="s">
        <v>3813</v>
      </c>
      <c r="AZ29" s="74" t="s">
        <v>3811</v>
      </c>
      <c r="BA29" s="74">
        <v>747</v>
      </c>
      <c r="BB29" s="74">
        <v>0.81299999999999994</v>
      </c>
    </row>
    <row r="30" spans="4:54" x14ac:dyDescent="0.25">
      <c r="E30" s="67">
        <v>0</v>
      </c>
      <c r="F30" s="67" t="s">
        <v>3956</v>
      </c>
      <c r="G30" s="68">
        <v>130251</v>
      </c>
      <c r="H30" s="68">
        <v>130236</v>
      </c>
      <c r="I30" s="68" t="s">
        <v>3693</v>
      </c>
      <c r="J30" s="66">
        <v>8</v>
      </c>
      <c r="K30" s="66">
        <v>38.49</v>
      </c>
      <c r="L30" s="66">
        <v>0.182</v>
      </c>
      <c r="M30" s="71">
        <v>0.2</v>
      </c>
      <c r="N30" s="66">
        <v>2729.09</v>
      </c>
      <c r="O30" s="66">
        <v>2725.84</v>
      </c>
      <c r="P30" s="66">
        <v>2726.9614384527695</v>
      </c>
      <c r="Q30" s="66">
        <v>2723.8822384527693</v>
      </c>
      <c r="R30" s="66">
        <v>2.0431615472307385</v>
      </c>
      <c r="S30" s="66">
        <v>2.1285615472306745</v>
      </c>
      <c r="T30" s="66">
        <v>1.9577615472308025</v>
      </c>
      <c r="U30" s="72" t="s">
        <v>3680</v>
      </c>
      <c r="V30" s="66">
        <v>0.95</v>
      </c>
      <c r="W30" s="70">
        <v>0.1</v>
      </c>
      <c r="X30" s="66">
        <v>2.4285615472306747</v>
      </c>
      <c r="Y30" s="66">
        <v>2.2577615472308028</v>
      </c>
      <c r="Z30" s="73">
        <v>73.131</v>
      </c>
      <c r="AA30" s="66">
        <v>12.547873555265578</v>
      </c>
      <c r="AB30" s="66" t="s">
        <v>3955</v>
      </c>
      <c r="AC30" s="66">
        <v>0.60000000000000009</v>
      </c>
      <c r="AD30" s="66">
        <v>20.730098160000004</v>
      </c>
      <c r="AE30" s="66">
        <v>1.7431615472307387</v>
      </c>
      <c r="AF30" s="66">
        <v>63.739573555265572</v>
      </c>
      <c r="AG30" s="66"/>
      <c r="AH30" s="66"/>
      <c r="AI30" s="66"/>
      <c r="AJ30" s="66"/>
      <c r="AK30" s="66"/>
      <c r="AL30" s="66"/>
      <c r="AM30" s="66">
        <v>2.3431615472307388</v>
      </c>
      <c r="AN30" s="66">
        <v>180.37657590582228</v>
      </c>
      <c r="AO30" s="66" t="s">
        <v>3955</v>
      </c>
      <c r="AP30" s="67">
        <v>1</v>
      </c>
      <c r="AQ30" s="136">
        <v>2.3431615472307388</v>
      </c>
      <c r="AR30" s="66" t="s">
        <v>3955</v>
      </c>
      <c r="AS30" s="66" t="s">
        <v>3955</v>
      </c>
      <c r="AT30" s="66"/>
      <c r="AU30" s="66"/>
      <c r="AV30" s="66"/>
      <c r="AY30" s="74" t="s">
        <v>3814</v>
      </c>
      <c r="AZ30" s="74" t="s">
        <v>3811</v>
      </c>
      <c r="BA30" s="74">
        <v>824</v>
      </c>
      <c r="BB30" s="74">
        <v>0.89800000000000002</v>
      </c>
    </row>
    <row r="31" spans="4:54" x14ac:dyDescent="0.25">
      <c r="D31" s="74" t="s">
        <v>3709</v>
      </c>
      <c r="E31" s="67">
        <v>1</v>
      </c>
      <c r="F31" s="67" t="s">
        <v>3880</v>
      </c>
      <c r="G31" s="68">
        <v>79879</v>
      </c>
      <c r="H31" s="68">
        <v>130234</v>
      </c>
      <c r="I31" s="68" t="s">
        <v>3693</v>
      </c>
      <c r="J31" s="66">
        <v>2.34</v>
      </c>
      <c r="K31" s="66">
        <v>51.12</v>
      </c>
      <c r="L31" s="66">
        <v>0.182</v>
      </c>
      <c r="M31" s="71">
        <v>0.2</v>
      </c>
      <c r="N31" s="66">
        <v>2741.54</v>
      </c>
      <c r="O31" s="66">
        <v>2740.29</v>
      </c>
      <c r="P31" s="66">
        <v>2740.08</v>
      </c>
      <c r="Q31" s="66">
        <v>2738.8837920000001</v>
      </c>
      <c r="R31" s="66">
        <v>1.4331039999999575</v>
      </c>
      <c r="S31" s="66">
        <v>1.4600000000000364</v>
      </c>
      <c r="T31" s="66">
        <v>1.4062079999998787</v>
      </c>
      <c r="U31" s="72" t="s">
        <v>3680</v>
      </c>
      <c r="V31" s="66">
        <v>0.95</v>
      </c>
      <c r="W31" s="70">
        <v>0.1</v>
      </c>
      <c r="X31" s="66">
        <v>1.7600000000000364</v>
      </c>
      <c r="Y31" s="66">
        <v>1.7062079999998787</v>
      </c>
      <c r="Z31" s="73">
        <v>84.166462655997933</v>
      </c>
      <c r="AA31" s="66" t="s">
        <v>3955</v>
      </c>
      <c r="AB31" s="66" t="s">
        <v>3955</v>
      </c>
      <c r="AC31" s="66">
        <v>0.60000000000000009</v>
      </c>
      <c r="AD31" s="66">
        <v>27.532414080000002</v>
      </c>
      <c r="AE31" s="66">
        <v>1.1331039999999575</v>
      </c>
      <c r="AF31" s="66">
        <v>55.028062655997928</v>
      </c>
      <c r="AG31" s="66"/>
      <c r="AH31" s="66"/>
      <c r="AI31" s="66"/>
      <c r="AJ31" s="66"/>
      <c r="AK31" s="66"/>
      <c r="AL31" s="66"/>
      <c r="AM31" s="66">
        <v>1.7331039999999576</v>
      </c>
      <c r="AN31" s="66">
        <v>177.19255295999565</v>
      </c>
      <c r="AO31" s="66" t="s">
        <v>3955</v>
      </c>
      <c r="AP31" s="67">
        <v>1</v>
      </c>
      <c r="AQ31" s="136">
        <v>1.7331039999999576</v>
      </c>
      <c r="AR31" s="66" t="s">
        <v>3955</v>
      </c>
      <c r="AS31" s="66" t="s">
        <v>3955</v>
      </c>
      <c r="AT31" s="66"/>
      <c r="AU31" s="66"/>
      <c r="AV31" s="66"/>
      <c r="AY31" s="74" t="s">
        <v>3721</v>
      </c>
      <c r="AZ31" s="74" t="s">
        <v>3811</v>
      </c>
      <c r="BA31" s="74">
        <v>900</v>
      </c>
      <c r="BB31" s="74">
        <v>0.98</v>
      </c>
    </row>
    <row r="32" spans="4:54" x14ac:dyDescent="0.25">
      <c r="E32" s="67">
        <v>0</v>
      </c>
      <c r="F32" s="67" t="s">
        <v>3956</v>
      </c>
      <c r="G32" s="68">
        <v>79872</v>
      </c>
      <c r="H32" s="68">
        <v>130234</v>
      </c>
      <c r="I32" s="68" t="s">
        <v>3694</v>
      </c>
      <c r="J32" s="66">
        <v>10.5</v>
      </c>
      <c r="K32" s="66">
        <v>73.239999999999995</v>
      </c>
      <c r="L32" s="66">
        <v>0.22700000000000001</v>
      </c>
      <c r="M32" s="71">
        <v>0.25</v>
      </c>
      <c r="N32" s="66">
        <v>2746.96</v>
      </c>
      <c r="O32" s="66">
        <v>2740.29</v>
      </c>
      <c r="P32" s="66">
        <v>2745.35</v>
      </c>
      <c r="Q32" s="66">
        <v>2737.6597999999999</v>
      </c>
      <c r="R32" s="66">
        <v>2.1201000000000931</v>
      </c>
      <c r="S32" s="66">
        <v>1.6100000000001273</v>
      </c>
      <c r="T32" s="66">
        <v>2.6302000000000589</v>
      </c>
      <c r="U32" s="72" t="s">
        <v>3680</v>
      </c>
      <c r="V32" s="66">
        <v>0.95</v>
      </c>
      <c r="W32" s="70">
        <v>0.1</v>
      </c>
      <c r="X32" s="66">
        <v>1.9600000000001274</v>
      </c>
      <c r="Y32" s="66">
        <v>2.980200000000059</v>
      </c>
      <c r="Z32" s="73">
        <v>139.15599999999998</v>
      </c>
      <c r="AA32" s="66">
        <v>32.708617800006479</v>
      </c>
      <c r="AB32" s="66" t="s">
        <v>3955</v>
      </c>
      <c r="AC32" s="66">
        <v>0.64999999999999991</v>
      </c>
      <c r="AD32" s="66">
        <v>41.630531499999996</v>
      </c>
      <c r="AE32" s="66">
        <v>1.8201000000000933</v>
      </c>
      <c r="AF32" s="66">
        <v>126.63891780000647</v>
      </c>
      <c r="AG32" s="66"/>
      <c r="AH32" s="66"/>
      <c r="AI32" s="66"/>
      <c r="AJ32" s="66"/>
      <c r="AK32" s="66"/>
      <c r="AL32" s="66"/>
      <c r="AM32" s="66">
        <v>2.4701000000000932</v>
      </c>
      <c r="AN32" s="66">
        <v>361.82024800001363</v>
      </c>
      <c r="AO32" s="66" t="s">
        <v>3955</v>
      </c>
      <c r="AP32" s="67">
        <v>1</v>
      </c>
      <c r="AQ32" s="136">
        <v>2.4701000000000932</v>
      </c>
      <c r="AR32" s="66" t="s">
        <v>3955</v>
      </c>
      <c r="AS32" s="66" t="s">
        <v>3955</v>
      </c>
      <c r="AT32" s="66"/>
      <c r="AU32" s="66"/>
      <c r="AV32" s="66"/>
      <c r="AY32" s="74" t="s">
        <v>3815</v>
      </c>
      <c r="AZ32" s="74" t="s">
        <v>3811</v>
      </c>
      <c r="BA32" s="74">
        <v>977.6</v>
      </c>
      <c r="BB32" s="74">
        <v>1.0649999999999999</v>
      </c>
    </row>
    <row r="33" spans="4:54" x14ac:dyDescent="0.25">
      <c r="D33" s="74" t="s">
        <v>3709</v>
      </c>
      <c r="E33" s="67">
        <v>1</v>
      </c>
      <c r="F33" s="67" t="s">
        <v>3880</v>
      </c>
      <c r="G33" s="68">
        <v>130234</v>
      </c>
      <c r="H33" s="68" t="s">
        <v>3690</v>
      </c>
      <c r="I33" s="68" t="s">
        <v>3694</v>
      </c>
      <c r="J33" s="66">
        <v>9</v>
      </c>
      <c r="K33" s="66">
        <v>54.91</v>
      </c>
      <c r="L33" s="66">
        <v>0.22700000000000001</v>
      </c>
      <c r="M33" s="71">
        <v>0.25</v>
      </c>
      <c r="N33" s="66">
        <v>2740.29</v>
      </c>
      <c r="O33" s="66">
        <v>2734.54</v>
      </c>
      <c r="P33" s="66">
        <v>2737.6303755609306</v>
      </c>
      <c r="Q33" s="66">
        <v>2732.6884755609308</v>
      </c>
      <c r="R33" s="66">
        <v>2.255574439069278</v>
      </c>
      <c r="S33" s="66">
        <v>2.6596244390693755</v>
      </c>
      <c r="T33" s="66">
        <v>1.8515244390691805</v>
      </c>
      <c r="U33" s="72" t="s">
        <v>3680</v>
      </c>
      <c r="V33" s="66">
        <v>0.95</v>
      </c>
      <c r="W33" s="70">
        <v>0.1</v>
      </c>
      <c r="X33" s="66">
        <v>3.0096244390693756</v>
      </c>
      <c r="Y33" s="66">
        <v>2.2015244390691806</v>
      </c>
      <c r="Z33" s="73">
        <v>104.32899999999999</v>
      </c>
      <c r="AA33" s="66">
        <v>31.589487826829355</v>
      </c>
      <c r="AB33" s="66" t="s">
        <v>3955</v>
      </c>
      <c r="AC33" s="66">
        <v>0.64999999999999991</v>
      </c>
      <c r="AD33" s="66">
        <v>31.211530374999999</v>
      </c>
      <c r="AE33" s="66">
        <v>1.9555744390692782</v>
      </c>
      <c r="AF33" s="66">
        <v>102.01156282682936</v>
      </c>
      <c r="AG33" s="66"/>
      <c r="AH33" s="66"/>
      <c r="AI33" s="66"/>
      <c r="AJ33" s="66"/>
      <c r="AK33" s="66"/>
      <c r="AL33" s="66"/>
      <c r="AM33" s="66">
        <v>2.6055744390692781</v>
      </c>
      <c r="AN33" s="66">
        <v>286.14418489858809</v>
      </c>
      <c r="AO33" s="66" t="s">
        <v>3955</v>
      </c>
      <c r="AP33" s="67">
        <v>1</v>
      </c>
      <c r="AQ33" s="136">
        <v>2.6055744390692781</v>
      </c>
      <c r="AR33" s="66" t="s">
        <v>3955</v>
      </c>
      <c r="AS33" s="66" t="s">
        <v>3955</v>
      </c>
      <c r="AT33" s="66"/>
      <c r="AU33" s="66"/>
      <c r="AV33" s="66"/>
      <c r="AY33" s="74" t="s">
        <v>3816</v>
      </c>
      <c r="AZ33" s="74" t="s">
        <v>3811</v>
      </c>
      <c r="BA33" s="74">
        <v>1054</v>
      </c>
      <c r="BB33" s="74">
        <v>1.149</v>
      </c>
    </row>
    <row r="34" spans="4:54" x14ac:dyDescent="0.25">
      <c r="D34" s="74" t="s">
        <v>3709</v>
      </c>
      <c r="E34" s="67">
        <v>1</v>
      </c>
      <c r="F34" s="67" t="s">
        <v>3880</v>
      </c>
      <c r="G34" s="68" t="s">
        <v>3690</v>
      </c>
      <c r="H34" s="68">
        <v>130178</v>
      </c>
      <c r="I34" s="68" t="s">
        <v>3694</v>
      </c>
      <c r="J34" s="66">
        <v>9.5</v>
      </c>
      <c r="K34" s="66">
        <v>55.4</v>
      </c>
      <c r="L34" s="66">
        <v>0.22700000000000001</v>
      </c>
      <c r="M34" s="71">
        <v>0.25</v>
      </c>
      <c r="N34" s="66">
        <v>2734.54</v>
      </c>
      <c r="O34" s="66">
        <v>2729.19</v>
      </c>
      <c r="P34" s="66">
        <v>2732.6737074300549</v>
      </c>
      <c r="Q34" s="66">
        <v>2727.410707430055</v>
      </c>
      <c r="R34" s="66">
        <v>1.8227925699450225</v>
      </c>
      <c r="S34" s="66">
        <v>1.866292569945017</v>
      </c>
      <c r="T34" s="66">
        <v>1.7792925699450279</v>
      </c>
      <c r="U34" s="72" t="s">
        <v>3680</v>
      </c>
      <c r="V34" s="66">
        <v>0.95</v>
      </c>
      <c r="W34" s="70">
        <v>0.1</v>
      </c>
      <c r="X34" s="66">
        <v>2.2162925699450171</v>
      </c>
      <c r="Y34" s="66">
        <v>2.129292569945028</v>
      </c>
      <c r="Z34" s="73">
        <v>105.25999999999999</v>
      </c>
      <c r="AA34" s="66">
        <v>9.0940729562065368</v>
      </c>
      <c r="AB34" s="66" t="s">
        <v>3955</v>
      </c>
      <c r="AC34" s="66">
        <v>0.64999999999999991</v>
      </c>
      <c r="AD34" s="66">
        <v>31.490052499999997</v>
      </c>
      <c r="AE34" s="66">
        <v>1.5227925699450227</v>
      </c>
      <c r="AF34" s="66">
        <v>80.144572956206531</v>
      </c>
      <c r="AG34" s="66"/>
      <c r="AH34" s="66"/>
      <c r="AI34" s="66"/>
      <c r="AJ34" s="66"/>
      <c r="AK34" s="66"/>
      <c r="AL34" s="66"/>
      <c r="AM34" s="66">
        <v>2.1727925699450226</v>
      </c>
      <c r="AN34" s="66">
        <v>240.74541674990849</v>
      </c>
      <c r="AO34" s="66" t="s">
        <v>3955</v>
      </c>
      <c r="AP34" s="67">
        <v>1</v>
      </c>
      <c r="AQ34" s="136">
        <v>2.1727925699450226</v>
      </c>
      <c r="AR34" s="66" t="s">
        <v>3955</v>
      </c>
      <c r="AS34" s="66" t="s">
        <v>3955</v>
      </c>
      <c r="AT34" s="66"/>
      <c r="AU34" s="66"/>
      <c r="AV34" s="66"/>
      <c r="AY34" s="74">
        <v>45</v>
      </c>
      <c r="AZ34" s="74" t="s">
        <v>3811</v>
      </c>
      <c r="BA34" s="74">
        <v>1127</v>
      </c>
      <c r="BB34" s="74">
        <v>1.18</v>
      </c>
    </row>
    <row r="35" spans="4:54" x14ac:dyDescent="0.25">
      <c r="E35" s="67">
        <v>0</v>
      </c>
      <c r="F35" s="67" t="s">
        <v>3956</v>
      </c>
      <c r="G35" s="68">
        <v>130178</v>
      </c>
      <c r="H35" s="68" t="s">
        <v>3691</v>
      </c>
      <c r="I35" s="68" t="s">
        <v>3694</v>
      </c>
      <c r="J35" s="66">
        <v>3.6</v>
      </c>
      <c r="K35" s="66">
        <v>48.08</v>
      </c>
      <c r="L35" s="66">
        <v>0.22700000000000001</v>
      </c>
      <c r="M35" s="71">
        <v>0.25</v>
      </c>
      <c r="N35" s="66">
        <v>2729.19</v>
      </c>
      <c r="O35" s="66">
        <v>2727.5</v>
      </c>
      <c r="P35" s="66">
        <v>2727.2107074300552</v>
      </c>
      <c r="Q35" s="66">
        <v>2725.4798274300551</v>
      </c>
      <c r="R35" s="66">
        <v>1.9997325699448538</v>
      </c>
      <c r="S35" s="66">
        <v>1.979292569944846</v>
      </c>
      <c r="T35" s="66">
        <v>2.0201725699448616</v>
      </c>
      <c r="U35" s="72" t="s">
        <v>3680</v>
      </c>
      <c r="V35" s="66">
        <v>0.95</v>
      </c>
      <c r="W35" s="70">
        <v>0.1</v>
      </c>
      <c r="X35" s="66">
        <v>2.3292925699448461</v>
      </c>
      <c r="Y35" s="66">
        <v>2.3701725699448617</v>
      </c>
      <c r="Z35" s="73">
        <v>91.35199999999999</v>
      </c>
      <c r="AA35" s="66">
        <v>15.974384864801145</v>
      </c>
      <c r="AB35" s="66" t="s">
        <v>3955</v>
      </c>
      <c r="AC35" s="66">
        <v>0.64999999999999991</v>
      </c>
      <c r="AD35" s="66">
        <v>27.329272999999997</v>
      </c>
      <c r="AE35" s="66">
        <v>1.699732569944854</v>
      </c>
      <c r="AF35" s="66">
        <v>77.636984864801136</v>
      </c>
      <c r="AG35" s="66"/>
      <c r="AH35" s="66"/>
      <c r="AI35" s="66"/>
      <c r="AJ35" s="66"/>
      <c r="AK35" s="66"/>
      <c r="AL35" s="66"/>
      <c r="AM35" s="66">
        <v>2.3497325699448539</v>
      </c>
      <c r="AN35" s="66">
        <v>225.95028392589714</v>
      </c>
      <c r="AO35" s="66" t="s">
        <v>3955</v>
      </c>
      <c r="AP35" s="67">
        <v>1</v>
      </c>
      <c r="AQ35" s="136">
        <v>2.3497325699448539</v>
      </c>
      <c r="AR35" s="66" t="s">
        <v>3955</v>
      </c>
      <c r="AS35" s="66" t="s">
        <v>3955</v>
      </c>
      <c r="AT35" s="66"/>
      <c r="AU35" s="66"/>
      <c r="AV35" s="66"/>
      <c r="AY35" s="74">
        <v>48</v>
      </c>
      <c r="AZ35" s="74" t="s">
        <v>3811</v>
      </c>
      <c r="BA35" s="74">
        <v>1202.94</v>
      </c>
      <c r="BB35" s="74">
        <v>1.2709999999999999</v>
      </c>
    </row>
    <row r="36" spans="4:54" x14ac:dyDescent="0.25">
      <c r="E36" s="67">
        <v>0</v>
      </c>
      <c r="F36" s="67" t="s">
        <v>3956</v>
      </c>
      <c r="G36" s="68">
        <v>130112</v>
      </c>
      <c r="H36" s="68">
        <v>130178</v>
      </c>
      <c r="I36" s="68" t="s">
        <v>3693</v>
      </c>
      <c r="J36" s="66">
        <v>2</v>
      </c>
      <c r="K36" s="66">
        <v>51.7</v>
      </c>
      <c r="L36" s="66">
        <v>0.182</v>
      </c>
      <c r="M36" s="71">
        <v>0.2</v>
      </c>
      <c r="N36" s="66">
        <v>2730.08</v>
      </c>
      <c r="O36" s="66">
        <v>2729.19</v>
      </c>
      <c r="P36" s="66">
        <v>2728.56</v>
      </c>
      <c r="Q36" s="66">
        <v>2727.5259999999998</v>
      </c>
      <c r="R36" s="66">
        <v>1.5920000000000982</v>
      </c>
      <c r="S36" s="66">
        <v>1.5199999999999818</v>
      </c>
      <c r="T36" s="66">
        <v>1.6640000000002146</v>
      </c>
      <c r="U36" s="72" t="s">
        <v>3680</v>
      </c>
      <c r="V36" s="66">
        <v>0.95</v>
      </c>
      <c r="W36" s="70">
        <v>0.1</v>
      </c>
      <c r="X36" s="66">
        <v>1.8199999999999819</v>
      </c>
      <c r="Y36" s="66">
        <v>1.9640000000002147</v>
      </c>
      <c r="Z36" s="73">
        <v>92.925580000004828</v>
      </c>
      <c r="AA36" s="66" t="s">
        <v>3955</v>
      </c>
      <c r="AB36" s="66" t="s">
        <v>3955</v>
      </c>
      <c r="AC36" s="66">
        <v>0.60000000000000009</v>
      </c>
      <c r="AD36" s="66">
        <v>27.844792800000004</v>
      </c>
      <c r="AE36" s="66">
        <v>1.2920000000000982</v>
      </c>
      <c r="AF36" s="66">
        <v>63.456580000004827</v>
      </c>
      <c r="AG36" s="66"/>
      <c r="AH36" s="66"/>
      <c r="AI36" s="66"/>
      <c r="AJ36" s="66"/>
      <c r="AK36" s="66"/>
      <c r="AL36" s="66"/>
      <c r="AM36" s="66">
        <v>1.8920000000000983</v>
      </c>
      <c r="AN36" s="66">
        <v>195.63280000001018</v>
      </c>
      <c r="AO36" s="66" t="s">
        <v>3955</v>
      </c>
      <c r="AP36" s="67">
        <v>1</v>
      </c>
      <c r="AQ36" s="136">
        <v>1.8920000000000983</v>
      </c>
      <c r="AR36" s="66" t="s">
        <v>3955</v>
      </c>
      <c r="AS36" s="66" t="s">
        <v>3955</v>
      </c>
      <c r="AT36" s="66"/>
      <c r="AU36" s="66"/>
      <c r="AV36" s="66"/>
      <c r="AY36" s="74">
        <v>51</v>
      </c>
      <c r="AZ36" s="74" t="s">
        <v>3811</v>
      </c>
      <c r="BA36" s="74">
        <v>1295</v>
      </c>
      <c r="BB36" s="74">
        <v>1.363</v>
      </c>
    </row>
    <row r="37" spans="4:54" x14ac:dyDescent="0.25">
      <c r="D37" s="74" t="s">
        <v>3709</v>
      </c>
      <c r="E37" s="67">
        <v>1</v>
      </c>
      <c r="F37" s="67" t="s">
        <v>3880</v>
      </c>
      <c r="G37" s="68" t="s">
        <v>3692</v>
      </c>
      <c r="H37" s="68" t="s">
        <v>3688</v>
      </c>
      <c r="I37" s="68" t="s">
        <v>3693</v>
      </c>
      <c r="J37" s="66">
        <v>2</v>
      </c>
      <c r="K37" s="66">
        <v>12.75</v>
      </c>
      <c r="L37" s="66">
        <v>0.182</v>
      </c>
      <c r="M37" s="71">
        <v>0.2</v>
      </c>
      <c r="N37" s="66">
        <v>2738</v>
      </c>
      <c r="O37" s="66">
        <v>2737.86</v>
      </c>
      <c r="P37" s="66">
        <v>2735.4</v>
      </c>
      <c r="Q37" s="66">
        <v>2735.145</v>
      </c>
      <c r="R37" s="66">
        <v>2.6575000000000273</v>
      </c>
      <c r="S37" s="66">
        <v>2.5999999999999091</v>
      </c>
      <c r="T37" s="66">
        <v>2.7150000000001455</v>
      </c>
      <c r="U37" s="72" t="s">
        <v>3680</v>
      </c>
      <c r="V37" s="66">
        <v>0.95</v>
      </c>
      <c r="W37" s="70">
        <v>0.1</v>
      </c>
      <c r="X37" s="66">
        <v>2.8999999999999093</v>
      </c>
      <c r="Y37" s="66">
        <v>3.0150000000001458</v>
      </c>
      <c r="Z37" s="73">
        <v>24.224999999999998</v>
      </c>
      <c r="AA37" s="66">
        <v>11.597718750000332</v>
      </c>
      <c r="AB37" s="66" t="s">
        <v>3955</v>
      </c>
      <c r="AC37" s="66">
        <v>0.60000000000000009</v>
      </c>
      <c r="AD37" s="66">
        <v>6.8669460000000004</v>
      </c>
      <c r="AE37" s="66">
        <v>2.3575000000000275</v>
      </c>
      <c r="AF37" s="66">
        <v>28.555218750000328</v>
      </c>
      <c r="AG37" s="66"/>
      <c r="AH37" s="66"/>
      <c r="AI37" s="66"/>
      <c r="AJ37" s="66"/>
      <c r="AK37" s="66"/>
      <c r="AL37" s="66"/>
      <c r="AM37" s="66">
        <v>2.9575000000000276</v>
      </c>
      <c r="AN37" s="66">
        <v>75.416250000000701</v>
      </c>
      <c r="AO37" s="66" t="s">
        <v>3955</v>
      </c>
      <c r="AP37" s="67">
        <v>1</v>
      </c>
      <c r="AQ37" s="136">
        <v>2.9575000000000276</v>
      </c>
      <c r="AR37" s="66" t="s">
        <v>3955</v>
      </c>
      <c r="AS37" s="66" t="s">
        <v>3955</v>
      </c>
      <c r="AT37" s="66"/>
      <c r="AU37" s="66"/>
      <c r="AV37" s="66"/>
      <c r="AY37" s="74">
        <v>54</v>
      </c>
      <c r="AZ37" s="74" t="s">
        <v>3811</v>
      </c>
      <c r="BA37" s="74">
        <v>1355.09</v>
      </c>
      <c r="BB37" s="74">
        <v>1.423</v>
      </c>
    </row>
    <row r="38" spans="4:54" x14ac:dyDescent="0.25">
      <c r="E38" s="67">
        <v>0</v>
      </c>
      <c r="F38" s="67" t="s">
        <v>3956</v>
      </c>
      <c r="G38" s="68">
        <v>79842</v>
      </c>
      <c r="H38" s="68">
        <v>130234</v>
      </c>
      <c r="I38" s="68" t="s">
        <v>3693</v>
      </c>
      <c r="J38" s="66">
        <v>5.95</v>
      </c>
      <c r="K38" s="66">
        <v>50.66</v>
      </c>
      <c r="L38" s="66">
        <v>0.182</v>
      </c>
      <c r="M38" s="71">
        <v>0.2</v>
      </c>
      <c r="N38" s="66">
        <v>2742.4</v>
      </c>
      <c r="O38" s="66">
        <v>2740.29</v>
      </c>
      <c r="P38" s="66">
        <v>2741.13</v>
      </c>
      <c r="Q38" s="66">
        <v>2738.11573</v>
      </c>
      <c r="R38" s="66">
        <v>1.7221349999999802</v>
      </c>
      <c r="S38" s="66">
        <v>1.2699999999999818</v>
      </c>
      <c r="T38" s="66">
        <v>2.1742699999999786</v>
      </c>
      <c r="U38" s="72" t="s">
        <v>3680</v>
      </c>
      <c r="V38" s="66">
        <v>0.95</v>
      </c>
      <c r="W38" s="70">
        <v>0.1</v>
      </c>
      <c r="X38" s="66">
        <v>1.5699999999999819</v>
      </c>
      <c r="Y38" s="66">
        <v>2.4742699999999789</v>
      </c>
      <c r="Z38" s="73">
        <v>96.253999999999991</v>
      </c>
      <c r="AA38" s="66">
        <v>1.0652911449990603</v>
      </c>
      <c r="AB38" s="66" t="s">
        <v>3955</v>
      </c>
      <c r="AC38" s="66">
        <v>0.60000000000000009</v>
      </c>
      <c r="AD38" s="66">
        <v>27.284665440000001</v>
      </c>
      <c r="AE38" s="66">
        <v>1.4221349999999804</v>
      </c>
      <c r="AF38" s="66">
        <v>68.443091144999045</v>
      </c>
      <c r="AG38" s="66"/>
      <c r="AH38" s="66"/>
      <c r="AI38" s="66"/>
      <c r="AJ38" s="66"/>
      <c r="AK38" s="66"/>
      <c r="AL38" s="66"/>
      <c r="AM38" s="66">
        <v>2.02213499999998</v>
      </c>
      <c r="AN38" s="66">
        <v>204.88271819999795</v>
      </c>
      <c r="AO38" s="66" t="s">
        <v>3955</v>
      </c>
      <c r="AP38" s="67">
        <v>1</v>
      </c>
      <c r="AQ38" s="136">
        <v>2.02213499999998</v>
      </c>
      <c r="AR38" s="66" t="s">
        <v>3955</v>
      </c>
      <c r="AS38" s="66" t="s">
        <v>3955</v>
      </c>
      <c r="AT38" s="66"/>
      <c r="AU38" s="66"/>
      <c r="AV38" s="66"/>
      <c r="AY38" s="74">
        <v>60</v>
      </c>
      <c r="AZ38" s="74" t="s">
        <v>3811</v>
      </c>
      <c r="BA38" s="74">
        <v>1507.24</v>
      </c>
      <c r="BB38" s="74">
        <v>1.5860000000000001</v>
      </c>
    </row>
    <row r="39" spans="4:54" x14ac:dyDescent="0.25">
      <c r="E39" s="67">
        <v>1</v>
      </c>
      <c r="F39" s="67" t="s">
        <v>3957</v>
      </c>
      <c r="G39" s="68"/>
      <c r="H39" s="68"/>
      <c r="I39" s="68"/>
      <c r="J39" s="66"/>
      <c r="K39" s="66"/>
      <c r="L39" s="66"/>
      <c r="M39" s="71"/>
      <c r="N39" s="66"/>
      <c r="O39" s="66"/>
      <c r="P39" s="66"/>
      <c r="Q39" s="66"/>
      <c r="R39" s="66"/>
      <c r="S39" s="66"/>
      <c r="T39" s="66"/>
      <c r="U39" s="72"/>
      <c r="V39" s="66"/>
      <c r="W39" s="70"/>
      <c r="X39" s="66"/>
      <c r="Y39" s="66"/>
      <c r="Z39" s="73"/>
      <c r="AA39" s="66"/>
      <c r="AB39" s="66"/>
      <c r="AC39" s="66"/>
      <c r="AD39" s="66"/>
      <c r="AE39" s="66"/>
      <c r="AF39" s="66"/>
      <c r="AG39" s="66"/>
      <c r="AH39" s="66"/>
      <c r="AI39" s="66"/>
      <c r="AJ39" s="66"/>
      <c r="AK39" s="66"/>
      <c r="AL39" s="66"/>
      <c r="AM39" s="66"/>
      <c r="AN39" s="66"/>
      <c r="AO39" s="66"/>
      <c r="AP39" s="67" t="s">
        <v>3955</v>
      </c>
      <c r="AQ39" s="136" t="s">
        <v>3955</v>
      </c>
      <c r="AR39" s="66"/>
      <c r="AS39" s="66"/>
      <c r="AT39" s="66"/>
      <c r="AU39" s="66"/>
      <c r="AV39" s="66"/>
    </row>
    <row r="40" spans="4:54" x14ac:dyDescent="0.25">
      <c r="D40" s="74" t="s">
        <v>3709</v>
      </c>
      <c r="E40" s="67">
        <v>2</v>
      </c>
      <c r="F40" s="67" t="s">
        <v>3881</v>
      </c>
      <c r="G40" s="68" t="s">
        <v>3695</v>
      </c>
      <c r="H40" s="68" t="s">
        <v>3686</v>
      </c>
      <c r="I40" s="68" t="s">
        <v>3693</v>
      </c>
      <c r="J40" s="66">
        <v>2</v>
      </c>
      <c r="K40" s="66">
        <v>6.74</v>
      </c>
      <c r="L40" s="66">
        <v>0.182</v>
      </c>
      <c r="M40" s="71">
        <v>0.2</v>
      </c>
      <c r="N40" s="66">
        <v>2872.4</v>
      </c>
      <c r="O40" s="66">
        <v>2872.65</v>
      </c>
      <c r="P40" s="66">
        <v>2870.6</v>
      </c>
      <c r="Q40" s="66">
        <v>2870.4652000000001</v>
      </c>
      <c r="R40" s="66">
        <v>1.9924000000000888</v>
      </c>
      <c r="S40" s="66">
        <v>1.8000000000001819</v>
      </c>
      <c r="T40" s="66">
        <v>2.1847999999999956</v>
      </c>
      <c r="U40" s="72" t="s">
        <v>3680</v>
      </c>
      <c r="V40" s="66">
        <v>0.95</v>
      </c>
      <c r="W40" s="70">
        <v>0.1</v>
      </c>
      <c r="X40" s="66">
        <v>2.1000000000001822</v>
      </c>
      <c r="Y40" s="66">
        <v>2.4847999999999959</v>
      </c>
      <c r="Z40" s="73">
        <v>12.805999999999999</v>
      </c>
      <c r="AA40" s="66">
        <v>1.87223720000057</v>
      </c>
      <c r="AB40" s="66" t="s">
        <v>3955</v>
      </c>
      <c r="AC40" s="66">
        <v>0.60000000000000009</v>
      </c>
      <c r="AD40" s="66">
        <v>3.6300561600000005</v>
      </c>
      <c r="AE40" s="66">
        <v>1.6924000000000889</v>
      </c>
      <c r="AF40" s="66">
        <v>10.836437200000569</v>
      </c>
      <c r="AG40" s="66"/>
      <c r="AH40" s="66"/>
      <c r="AI40" s="66"/>
      <c r="AJ40" s="66"/>
      <c r="AK40" s="66"/>
      <c r="AL40" s="66"/>
      <c r="AM40" s="66">
        <v>2.292400000000089</v>
      </c>
      <c r="AN40" s="66">
        <v>30.9015520000012</v>
      </c>
      <c r="AO40" s="66" t="s">
        <v>3955</v>
      </c>
      <c r="AP40" s="67">
        <v>1</v>
      </c>
      <c r="AQ40" s="136">
        <v>2.292400000000089</v>
      </c>
      <c r="AR40" s="66" t="s">
        <v>3955</v>
      </c>
      <c r="AS40" s="66" t="s">
        <v>3955</v>
      </c>
      <c r="AT40" s="66"/>
      <c r="AU40" s="66"/>
      <c r="AV40" s="66"/>
    </row>
    <row r="41" spans="4:54" x14ac:dyDescent="0.25">
      <c r="D41" s="74" t="s">
        <v>3709</v>
      </c>
      <c r="E41" s="67">
        <v>2</v>
      </c>
      <c r="F41" s="67" t="s">
        <v>3881</v>
      </c>
      <c r="G41" s="68" t="s">
        <v>3696</v>
      </c>
      <c r="H41" s="68" t="s">
        <v>3687</v>
      </c>
      <c r="I41" s="68" t="s">
        <v>3693</v>
      </c>
      <c r="J41" s="66">
        <v>2</v>
      </c>
      <c r="K41" s="66">
        <v>6.78</v>
      </c>
      <c r="L41" s="66">
        <v>0.182</v>
      </c>
      <c r="M41" s="71">
        <v>0.2</v>
      </c>
      <c r="N41" s="66">
        <v>2869.1</v>
      </c>
      <c r="O41" s="66">
        <v>2868.91</v>
      </c>
      <c r="P41" s="66">
        <v>2867.35</v>
      </c>
      <c r="Q41" s="66">
        <v>2867.2143999999998</v>
      </c>
      <c r="R41" s="66">
        <v>1.7228000000000065</v>
      </c>
      <c r="S41" s="66">
        <v>1.75</v>
      </c>
      <c r="T41" s="66">
        <v>1.6956000000000131</v>
      </c>
      <c r="U41" s="72" t="s">
        <v>3680</v>
      </c>
      <c r="V41" s="66">
        <v>0.95</v>
      </c>
      <c r="W41" s="70">
        <v>0.1</v>
      </c>
      <c r="X41" s="66">
        <v>2.0499999999999998</v>
      </c>
      <c r="Y41" s="66">
        <v>1.9956000000000131</v>
      </c>
      <c r="Z41" s="73">
        <v>12.882</v>
      </c>
      <c r="AA41" s="66">
        <v>0.14685480000004103</v>
      </c>
      <c r="AB41" s="66" t="s">
        <v>3955</v>
      </c>
      <c r="AC41" s="66">
        <v>0.60000000000000009</v>
      </c>
      <c r="AD41" s="66">
        <v>3.6515995200000004</v>
      </c>
      <c r="AE41" s="66">
        <v>1.4228000000000063</v>
      </c>
      <c r="AF41" s="66">
        <v>9.164254800000041</v>
      </c>
      <c r="AG41" s="66"/>
      <c r="AH41" s="66"/>
      <c r="AI41" s="66"/>
      <c r="AJ41" s="66"/>
      <c r="AK41" s="66"/>
      <c r="AL41" s="66"/>
      <c r="AM41" s="66">
        <v>2.0228000000000064</v>
      </c>
      <c r="AN41" s="66">
        <v>27.429168000000086</v>
      </c>
      <c r="AO41" s="66" t="s">
        <v>3955</v>
      </c>
      <c r="AP41" s="67">
        <v>1</v>
      </c>
      <c r="AQ41" s="136">
        <v>2.0228000000000064</v>
      </c>
      <c r="AR41" s="66" t="s">
        <v>3955</v>
      </c>
      <c r="AS41" s="66" t="s">
        <v>3955</v>
      </c>
      <c r="AT41" s="66"/>
      <c r="AU41" s="66"/>
      <c r="AV41" s="66"/>
    </row>
    <row r="42" spans="4:54" x14ac:dyDescent="0.25">
      <c r="D42" s="74" t="s">
        <v>3709</v>
      </c>
      <c r="E42" s="67">
        <v>2</v>
      </c>
      <c r="F42" s="67" t="s">
        <v>3881</v>
      </c>
      <c r="G42" s="68" t="s">
        <v>3867</v>
      </c>
      <c r="H42" s="68" t="s">
        <v>3868</v>
      </c>
      <c r="I42" s="68" t="s">
        <v>3693</v>
      </c>
      <c r="J42" s="66">
        <v>2</v>
      </c>
      <c r="K42" s="66">
        <v>6.14</v>
      </c>
      <c r="L42" s="66">
        <v>0.182</v>
      </c>
      <c r="M42" s="71">
        <v>0.2</v>
      </c>
      <c r="N42" s="66">
        <v>2729.95</v>
      </c>
      <c r="O42" s="66">
        <v>2729.95</v>
      </c>
      <c r="P42" s="66">
        <v>2728.85</v>
      </c>
      <c r="Q42" s="66">
        <v>2728.7271999999998</v>
      </c>
      <c r="R42" s="66">
        <v>1.1613999999999578</v>
      </c>
      <c r="S42" s="66">
        <v>1.0999999999999091</v>
      </c>
      <c r="T42" s="66">
        <v>1.2228000000000065</v>
      </c>
      <c r="U42" s="72" t="s">
        <v>3680</v>
      </c>
      <c r="V42" s="66">
        <v>0.95</v>
      </c>
      <c r="W42" s="70">
        <v>0.1</v>
      </c>
      <c r="X42" s="66">
        <v>1.3999999999999091</v>
      </c>
      <c r="Y42" s="66">
        <v>1.5228000000000066</v>
      </c>
      <c r="Z42" s="73">
        <v>8.5243461999997532</v>
      </c>
      <c r="AA42" s="66" t="s">
        <v>3955</v>
      </c>
      <c r="AB42" s="66" t="s">
        <v>3955</v>
      </c>
      <c r="AC42" s="66">
        <v>0.60000000000000009</v>
      </c>
      <c r="AD42" s="66">
        <v>3.3069057600000002</v>
      </c>
      <c r="AE42" s="66">
        <v>0.86139999999995776</v>
      </c>
      <c r="AF42" s="66">
        <v>5.0245461999997527</v>
      </c>
      <c r="AG42" s="66"/>
      <c r="AH42" s="66"/>
      <c r="AI42" s="66"/>
      <c r="AJ42" s="66"/>
      <c r="AK42" s="66"/>
      <c r="AL42" s="66"/>
      <c r="AM42" s="66" t="s">
        <v>3955</v>
      </c>
      <c r="AN42" s="66" t="s">
        <v>3955</v>
      </c>
      <c r="AO42" s="66"/>
      <c r="AP42" s="67">
        <v>1</v>
      </c>
      <c r="AQ42" s="136">
        <v>1.4613999999999578</v>
      </c>
      <c r="AR42" s="66" t="s">
        <v>3955</v>
      </c>
      <c r="AS42" s="66" t="s">
        <v>3955</v>
      </c>
      <c r="AT42" s="66"/>
      <c r="AU42" s="66"/>
      <c r="AV42" s="66"/>
    </row>
    <row r="43" spans="4:54" x14ac:dyDescent="0.25">
      <c r="D43" s="74" t="s">
        <v>3709</v>
      </c>
      <c r="E43" s="67">
        <v>2</v>
      </c>
      <c r="F43" s="67" t="s">
        <v>3881</v>
      </c>
      <c r="G43" s="68" t="s">
        <v>3868</v>
      </c>
      <c r="H43" s="68">
        <v>130251</v>
      </c>
      <c r="I43" s="68" t="s">
        <v>3693</v>
      </c>
      <c r="J43" s="66">
        <v>6</v>
      </c>
      <c r="K43" s="66">
        <v>11.23</v>
      </c>
      <c r="L43" s="66">
        <v>0.182</v>
      </c>
      <c r="M43" s="71">
        <v>0.2</v>
      </c>
      <c r="N43" s="66">
        <v>2729.95</v>
      </c>
      <c r="O43" s="66">
        <v>2729.09</v>
      </c>
      <c r="P43" s="66">
        <v>2728.0458837365554</v>
      </c>
      <c r="Q43" s="66">
        <v>2727.3720837365554</v>
      </c>
      <c r="R43" s="66">
        <v>1.8110162634445715</v>
      </c>
      <c r="S43" s="66">
        <v>1.9041162634443936</v>
      </c>
      <c r="T43" s="66">
        <v>1.7179162634447493</v>
      </c>
      <c r="U43" s="72" t="s">
        <v>3680</v>
      </c>
      <c r="V43" s="66">
        <v>0.95</v>
      </c>
      <c r="W43" s="70">
        <v>0.1</v>
      </c>
      <c r="X43" s="66">
        <v>2.2041162634443938</v>
      </c>
      <c r="Y43" s="66">
        <v>2.0179162634447492</v>
      </c>
      <c r="Z43" s="73">
        <v>21.337</v>
      </c>
      <c r="AA43" s="66">
        <v>1.1843770065584087</v>
      </c>
      <c r="AB43" s="66" t="s">
        <v>3955</v>
      </c>
      <c r="AC43" s="66">
        <v>0.60000000000000009</v>
      </c>
      <c r="AD43" s="66">
        <v>6.0482983200000007</v>
      </c>
      <c r="AE43" s="66">
        <v>1.5110162634445712</v>
      </c>
      <c r="AF43" s="66">
        <v>16.120277006558407</v>
      </c>
      <c r="AG43" s="66"/>
      <c r="AH43" s="66"/>
      <c r="AI43" s="66"/>
      <c r="AJ43" s="66"/>
      <c r="AK43" s="66"/>
      <c r="AL43" s="66"/>
      <c r="AM43" s="66">
        <v>2.1110162634445717</v>
      </c>
      <c r="AN43" s="66">
        <v>47.413425276965086</v>
      </c>
      <c r="AO43" s="66" t="s">
        <v>3955</v>
      </c>
      <c r="AP43" s="67">
        <v>1</v>
      </c>
      <c r="AQ43" s="136">
        <v>2.1110162634445717</v>
      </c>
      <c r="AR43" s="66" t="s">
        <v>3955</v>
      </c>
      <c r="AS43" s="66" t="s">
        <v>3955</v>
      </c>
      <c r="AT43" s="66"/>
      <c r="AU43" s="66"/>
      <c r="AV43" s="66"/>
    </row>
    <row r="44" spans="4:54" x14ac:dyDescent="0.25">
      <c r="E44" s="67">
        <v>0</v>
      </c>
      <c r="F44" s="67" t="s">
        <v>3956</v>
      </c>
      <c r="G44" s="68"/>
      <c r="H44" s="68"/>
      <c r="I44" s="68"/>
      <c r="J44" s="66"/>
      <c r="K44" s="66"/>
      <c r="L44" s="66"/>
      <c r="M44" s="71"/>
      <c r="N44" s="66"/>
      <c r="O44" s="66"/>
      <c r="P44" s="66"/>
      <c r="Q44" s="66"/>
      <c r="R44" s="66"/>
      <c r="S44" s="66"/>
      <c r="T44" s="66"/>
      <c r="U44" s="72"/>
      <c r="V44" s="66"/>
      <c r="W44" s="70"/>
      <c r="X44" s="66"/>
      <c r="Y44" s="66"/>
      <c r="Z44" s="73"/>
      <c r="AA44" s="66"/>
      <c r="AB44" s="66"/>
      <c r="AC44" s="66"/>
      <c r="AD44" s="66"/>
      <c r="AE44" s="66"/>
      <c r="AF44" s="66"/>
      <c r="AG44" s="66"/>
      <c r="AH44" s="66"/>
      <c r="AI44" s="66"/>
      <c r="AJ44" s="66"/>
      <c r="AK44" s="66"/>
      <c r="AL44" s="66"/>
      <c r="AM44" s="66"/>
      <c r="AN44" s="66"/>
      <c r="AO44" s="66"/>
      <c r="AP44" s="67" t="s">
        <v>3955</v>
      </c>
      <c r="AQ44" s="136" t="s">
        <v>3955</v>
      </c>
      <c r="AR44" s="66"/>
      <c r="AS44" s="66"/>
      <c r="AT44" s="66"/>
      <c r="AU44" s="66"/>
      <c r="AV44" s="66"/>
    </row>
    <row r="45" spans="4:54" x14ac:dyDescent="0.25">
      <c r="D45" s="74" t="s">
        <v>3709</v>
      </c>
      <c r="E45" s="67">
        <v>2</v>
      </c>
      <c r="F45" s="67" t="s">
        <v>3881</v>
      </c>
      <c r="G45" s="68" t="s">
        <v>3711</v>
      </c>
      <c r="H45" s="68" t="s">
        <v>3712</v>
      </c>
      <c r="I45" s="68" t="s">
        <v>3718</v>
      </c>
      <c r="J45" s="66">
        <v>10</v>
      </c>
      <c r="K45" s="66">
        <v>33.71</v>
      </c>
      <c r="L45" s="66">
        <v>0.29099999999999998</v>
      </c>
      <c r="M45" s="71">
        <v>0.315</v>
      </c>
      <c r="N45" s="66">
        <v>2872.9</v>
      </c>
      <c r="O45" s="66">
        <v>2869.63</v>
      </c>
      <c r="P45" s="66">
        <v>2871.8</v>
      </c>
      <c r="Q45" s="66">
        <v>2868.4290000000001</v>
      </c>
      <c r="R45" s="66">
        <v>1.1504999999999654</v>
      </c>
      <c r="S45" s="66">
        <v>1.0999999999999091</v>
      </c>
      <c r="T45" s="66">
        <v>1.2010000000000218</v>
      </c>
      <c r="U45" s="72" t="s">
        <v>3680</v>
      </c>
      <c r="V45" s="66">
        <v>0.95</v>
      </c>
      <c r="W45" s="70">
        <v>0.1</v>
      </c>
      <c r="X45" s="66">
        <v>1.5149999999999091</v>
      </c>
      <c r="Y45" s="66">
        <v>1.6160000000000219</v>
      </c>
      <c r="Z45" s="73">
        <v>50.134354749998892</v>
      </c>
      <c r="AA45" s="66" t="s">
        <v>3955</v>
      </c>
      <c r="AB45" s="66" t="s">
        <v>3955</v>
      </c>
      <c r="AC45" s="66">
        <v>0.71500000000000008</v>
      </c>
      <c r="AD45" s="66">
        <v>20.270452871350003</v>
      </c>
      <c r="AE45" s="66">
        <v>0.85049999999996539</v>
      </c>
      <c r="AF45" s="66">
        <v>27.236837249998889</v>
      </c>
      <c r="AG45" s="66"/>
      <c r="AH45" s="66"/>
      <c r="AI45" s="66"/>
      <c r="AJ45" s="66"/>
      <c r="AK45" s="66"/>
      <c r="AL45" s="66"/>
      <c r="AM45" s="66">
        <v>1.5654999999999655</v>
      </c>
      <c r="AN45" s="66">
        <v>105.54600999999768</v>
      </c>
      <c r="AO45" s="66" t="s">
        <v>3955</v>
      </c>
      <c r="AP45" s="67">
        <v>1</v>
      </c>
      <c r="AQ45" s="136">
        <v>1.5654999999999655</v>
      </c>
      <c r="AR45" s="66" t="s">
        <v>3955</v>
      </c>
      <c r="AS45" s="66" t="s">
        <v>3955</v>
      </c>
      <c r="AT45" s="66"/>
      <c r="AU45" s="66"/>
      <c r="AV45" s="66"/>
    </row>
    <row r="46" spans="4:54" x14ac:dyDescent="0.25">
      <c r="D46" s="74" t="s">
        <v>3709</v>
      </c>
      <c r="E46" s="67">
        <v>2</v>
      </c>
      <c r="F46" s="67" t="s">
        <v>3881</v>
      </c>
      <c r="G46" s="68" t="s">
        <v>3712</v>
      </c>
      <c r="H46" s="68">
        <v>78059</v>
      </c>
      <c r="I46" s="68" t="s">
        <v>3718</v>
      </c>
      <c r="J46" s="66">
        <v>4</v>
      </c>
      <c r="K46" s="66">
        <v>20.75</v>
      </c>
      <c r="L46" s="66">
        <v>0.29099999999999998</v>
      </c>
      <c r="M46" s="71">
        <v>0.315</v>
      </c>
      <c r="N46" s="66">
        <v>2869.63</v>
      </c>
      <c r="O46" s="66">
        <v>2868.62</v>
      </c>
      <c r="P46" s="66">
        <v>2868.3789999999999</v>
      </c>
      <c r="Q46" s="66">
        <v>2867.549</v>
      </c>
      <c r="R46" s="66">
        <v>1.1610000000000582</v>
      </c>
      <c r="S46" s="66">
        <v>1.2510000000002037</v>
      </c>
      <c r="T46" s="66">
        <v>1.0709999999999127</v>
      </c>
      <c r="U46" s="72" t="s">
        <v>3680</v>
      </c>
      <c r="V46" s="66">
        <v>0.95</v>
      </c>
      <c r="W46" s="70">
        <v>0.1</v>
      </c>
      <c r="X46" s="66">
        <v>1.6660000000002038</v>
      </c>
      <c r="Y46" s="66">
        <v>1.4859999999999127</v>
      </c>
      <c r="Z46" s="73">
        <v>31.066900000001144</v>
      </c>
      <c r="AA46" s="66" t="s">
        <v>3955</v>
      </c>
      <c r="AB46" s="66" t="s">
        <v>3955</v>
      </c>
      <c r="AC46" s="66">
        <v>0.71500000000000008</v>
      </c>
      <c r="AD46" s="66">
        <v>12.477362713750001</v>
      </c>
      <c r="AE46" s="66">
        <v>0.86100000000005816</v>
      </c>
      <c r="AF46" s="66">
        <v>16.972462500001146</v>
      </c>
      <c r="AG46" s="66"/>
      <c r="AH46" s="66"/>
      <c r="AI46" s="66"/>
      <c r="AJ46" s="66"/>
      <c r="AK46" s="66"/>
      <c r="AL46" s="66"/>
      <c r="AM46" s="66">
        <v>1.5760000000000582</v>
      </c>
      <c r="AN46" s="66">
        <v>65.404000000002412</v>
      </c>
      <c r="AO46" s="66" t="s">
        <v>3955</v>
      </c>
      <c r="AP46" s="67">
        <v>1</v>
      </c>
      <c r="AQ46" s="136">
        <v>1.5760000000000582</v>
      </c>
      <c r="AR46" s="66" t="s">
        <v>3955</v>
      </c>
      <c r="AS46" s="66" t="s">
        <v>3955</v>
      </c>
      <c r="AT46" s="66"/>
      <c r="AU46" s="66"/>
      <c r="AV46" s="66"/>
    </row>
    <row r="47" spans="4:54" x14ac:dyDescent="0.25">
      <c r="D47" s="74" t="s">
        <v>3709</v>
      </c>
      <c r="E47" s="67">
        <v>2</v>
      </c>
      <c r="F47" s="67" t="s">
        <v>3881</v>
      </c>
      <c r="G47" s="68" t="s">
        <v>3713</v>
      </c>
      <c r="H47" s="68">
        <v>78315</v>
      </c>
      <c r="I47" s="68" t="s">
        <v>3718</v>
      </c>
      <c r="J47" s="66">
        <v>12</v>
      </c>
      <c r="K47" s="66">
        <v>24.96</v>
      </c>
      <c r="L47" s="66">
        <v>0.28399999999999997</v>
      </c>
      <c r="M47" s="71">
        <v>0.315</v>
      </c>
      <c r="N47" s="66">
        <v>2876.94</v>
      </c>
      <c r="O47" s="66">
        <v>2873.85</v>
      </c>
      <c r="P47" s="66">
        <v>2875.7400000000002</v>
      </c>
      <c r="Q47" s="66">
        <v>2872.7448000000004</v>
      </c>
      <c r="R47" s="66">
        <v>1.1525999999996657</v>
      </c>
      <c r="S47" s="66">
        <v>1.1999999999998181</v>
      </c>
      <c r="T47" s="66">
        <v>1.1051999999995132</v>
      </c>
      <c r="U47" s="72" t="s">
        <v>3680</v>
      </c>
      <c r="V47" s="66">
        <v>0.95</v>
      </c>
      <c r="W47" s="70">
        <v>0.1</v>
      </c>
      <c r="X47" s="66">
        <v>1.6149999999998181</v>
      </c>
      <c r="Y47" s="66">
        <v>1.5201999999995133</v>
      </c>
      <c r="Z47" s="73">
        <v>37.170931199992076</v>
      </c>
      <c r="AA47" s="66" t="s">
        <v>3955</v>
      </c>
      <c r="AB47" s="66" t="s">
        <v>3955</v>
      </c>
      <c r="AC47" s="66">
        <v>0.71500000000000008</v>
      </c>
      <c r="AD47" s="66">
        <v>15.008914377600002</v>
      </c>
      <c r="AE47" s="66">
        <v>0.85259999999966563</v>
      </c>
      <c r="AF47" s="66">
        <v>20.216851199992071</v>
      </c>
      <c r="AG47" s="66"/>
      <c r="AH47" s="66"/>
      <c r="AI47" s="66"/>
      <c r="AJ47" s="66"/>
      <c r="AK47" s="66"/>
      <c r="AL47" s="66"/>
      <c r="AM47" s="66">
        <v>1.5675999999996657</v>
      </c>
      <c r="AN47" s="66">
        <v>78.254591999983319</v>
      </c>
      <c r="AO47" s="66" t="s">
        <v>3955</v>
      </c>
      <c r="AP47" s="67">
        <v>1</v>
      </c>
      <c r="AQ47" s="136">
        <v>1.5675999999996657</v>
      </c>
      <c r="AR47" s="66" t="s">
        <v>3955</v>
      </c>
      <c r="AS47" s="66" t="s">
        <v>3955</v>
      </c>
      <c r="AT47" s="66"/>
      <c r="AU47" s="66"/>
      <c r="AV47" s="66"/>
    </row>
    <row r="48" spans="4:54" x14ac:dyDescent="0.25">
      <c r="E48" s="67">
        <v>0</v>
      </c>
      <c r="F48" s="67" t="s">
        <v>3956</v>
      </c>
      <c r="G48" s="68">
        <v>78315</v>
      </c>
      <c r="H48" s="68">
        <v>79320</v>
      </c>
      <c r="I48" s="68" t="s">
        <v>3718</v>
      </c>
      <c r="J48" s="66">
        <v>8.27</v>
      </c>
      <c r="K48" s="66">
        <v>58.41</v>
      </c>
      <c r="L48" s="66">
        <v>0.28399999999999997</v>
      </c>
      <c r="M48" s="71">
        <v>0.315</v>
      </c>
      <c r="N48" s="66">
        <v>2873.85</v>
      </c>
      <c r="O48" s="66">
        <v>2866.06</v>
      </c>
      <c r="P48" s="66">
        <v>2869.89</v>
      </c>
      <c r="Q48" s="66">
        <v>2865.0594929999997</v>
      </c>
      <c r="R48" s="66">
        <v>2.4802535000001171</v>
      </c>
      <c r="S48" s="66">
        <v>3.9600000000000364</v>
      </c>
      <c r="T48" s="66">
        <v>1.0005070000001979</v>
      </c>
      <c r="U48" s="72" t="s">
        <v>3680</v>
      </c>
      <c r="V48" s="66">
        <v>0.95</v>
      </c>
      <c r="W48" s="70">
        <v>0.1</v>
      </c>
      <c r="X48" s="66">
        <v>4.3750000000000364</v>
      </c>
      <c r="Y48" s="66">
        <v>1.4155070000001979</v>
      </c>
      <c r="Z48" s="73">
        <v>110.97899999999998</v>
      </c>
      <c r="AA48" s="66">
        <v>49.677169088256491</v>
      </c>
      <c r="AB48" s="66" t="s">
        <v>3955</v>
      </c>
      <c r="AC48" s="66">
        <v>0.71500000000000008</v>
      </c>
      <c r="AD48" s="66">
        <v>35.123024390850006</v>
      </c>
      <c r="AE48" s="66">
        <v>2.1802535000001173</v>
      </c>
      <c r="AF48" s="66">
        <v>120.98117658825649</v>
      </c>
      <c r="AG48" s="66"/>
      <c r="AH48" s="66"/>
      <c r="AI48" s="66"/>
      <c r="AJ48" s="66"/>
      <c r="AK48" s="66"/>
      <c r="AL48" s="66"/>
      <c r="AM48" s="66">
        <v>2.8952535000001172</v>
      </c>
      <c r="AN48" s="66">
        <v>338.22351387001368</v>
      </c>
      <c r="AO48" s="66" t="s">
        <v>3955</v>
      </c>
      <c r="AP48" s="67">
        <v>1</v>
      </c>
      <c r="AQ48" s="136">
        <v>2.8952535000001172</v>
      </c>
      <c r="AR48" s="66" t="s">
        <v>3955</v>
      </c>
      <c r="AS48" s="66" t="s">
        <v>3955</v>
      </c>
      <c r="AT48" s="66"/>
      <c r="AU48" s="66"/>
      <c r="AV48" s="66"/>
    </row>
    <row r="49" spans="4:49" x14ac:dyDescent="0.25">
      <c r="D49" s="74" t="s">
        <v>3709</v>
      </c>
      <c r="E49" s="67">
        <v>2</v>
      </c>
      <c r="F49" s="67" t="s">
        <v>3881</v>
      </c>
      <c r="G49" s="68" t="s">
        <v>3714</v>
      </c>
      <c r="H49" s="68">
        <v>78059</v>
      </c>
      <c r="I49" s="68" t="s">
        <v>3718</v>
      </c>
      <c r="J49" s="66">
        <v>2</v>
      </c>
      <c r="K49" s="66">
        <v>8.75</v>
      </c>
      <c r="L49" s="66">
        <v>0.28399999999999997</v>
      </c>
      <c r="M49" s="71">
        <v>0.315</v>
      </c>
      <c r="N49" s="66">
        <v>2869.1</v>
      </c>
      <c r="O49" s="66">
        <v>2868.62</v>
      </c>
      <c r="P49" s="66">
        <v>2867.35</v>
      </c>
      <c r="Q49" s="66">
        <v>2867.1749999999997</v>
      </c>
      <c r="R49" s="66">
        <v>1.5975000000000819</v>
      </c>
      <c r="S49" s="66">
        <v>1.75</v>
      </c>
      <c r="T49" s="66">
        <v>1.4450000000001637</v>
      </c>
      <c r="U49" s="72" t="s">
        <v>3680</v>
      </c>
      <c r="V49" s="66">
        <v>0.95</v>
      </c>
      <c r="W49" s="70">
        <v>0.1</v>
      </c>
      <c r="X49" s="66">
        <v>2.165</v>
      </c>
      <c r="Y49" s="66">
        <v>1.8600000000001637</v>
      </c>
      <c r="Z49" s="73">
        <v>16.625</v>
      </c>
      <c r="AA49" s="73">
        <v>0.10390625000068071</v>
      </c>
      <c r="AB49" s="66" t="s">
        <v>3955</v>
      </c>
      <c r="AC49" s="66">
        <v>0.71500000000000008</v>
      </c>
      <c r="AD49" s="66">
        <v>5.2615384937500007</v>
      </c>
      <c r="AE49" s="66">
        <v>1.2975000000000818</v>
      </c>
      <c r="AF49" s="66">
        <v>10.78546875000068</v>
      </c>
      <c r="AG49" s="66"/>
      <c r="AH49" s="66"/>
      <c r="AI49" s="66"/>
      <c r="AJ49" s="66"/>
      <c r="AK49" s="66"/>
      <c r="AL49" s="66"/>
      <c r="AM49" s="66">
        <v>2.0125000000000819</v>
      </c>
      <c r="AN49" s="66">
        <v>35.218750000001435</v>
      </c>
      <c r="AO49" s="66" t="s">
        <v>3955</v>
      </c>
      <c r="AP49" s="67">
        <v>1</v>
      </c>
      <c r="AQ49" s="136">
        <v>2.0125000000000819</v>
      </c>
      <c r="AR49" s="66" t="s">
        <v>3955</v>
      </c>
      <c r="AS49" s="66" t="s">
        <v>3955</v>
      </c>
      <c r="AT49" s="66"/>
      <c r="AU49" s="66"/>
      <c r="AV49" s="66"/>
    </row>
    <row r="50" spans="4:49" x14ac:dyDescent="0.25">
      <c r="D50" s="74" t="s">
        <v>3709</v>
      </c>
      <c r="E50" s="67">
        <v>2</v>
      </c>
      <c r="F50" s="67" t="s">
        <v>3881</v>
      </c>
      <c r="G50" s="68" t="s">
        <v>3715</v>
      </c>
      <c r="H50" s="68">
        <v>78819</v>
      </c>
      <c r="I50" s="68" t="s">
        <v>3718</v>
      </c>
      <c r="J50" s="66">
        <v>2</v>
      </c>
      <c r="K50" s="66">
        <v>11.14</v>
      </c>
      <c r="L50" s="66">
        <v>0.28399999999999997</v>
      </c>
      <c r="M50" s="71">
        <v>0.315</v>
      </c>
      <c r="N50" s="66">
        <v>2876.38</v>
      </c>
      <c r="O50" s="66">
        <v>2876.2</v>
      </c>
      <c r="P50" s="66">
        <v>2875.1800000000003</v>
      </c>
      <c r="Q50" s="66">
        <v>2874.9572000000003</v>
      </c>
      <c r="R50" s="66">
        <v>1.2213999999996759</v>
      </c>
      <c r="S50" s="66">
        <v>1.1999999999998181</v>
      </c>
      <c r="T50" s="66">
        <v>1.2427999999995336</v>
      </c>
      <c r="U50" s="72" t="s">
        <v>3680</v>
      </c>
      <c r="V50" s="66">
        <v>0.95</v>
      </c>
      <c r="W50" s="70">
        <v>0.1</v>
      </c>
      <c r="X50" s="66">
        <v>1.6149999999998181</v>
      </c>
      <c r="Y50" s="66">
        <v>1.6577999999995336</v>
      </c>
      <c r="Z50" s="73">
        <v>17.318021199996569</v>
      </c>
      <c r="AA50" s="66" t="s">
        <v>3955</v>
      </c>
      <c r="AB50" s="66" t="s">
        <v>3955</v>
      </c>
      <c r="AC50" s="66">
        <v>0.71500000000000008</v>
      </c>
      <c r="AD50" s="66">
        <v>6.698690150900001</v>
      </c>
      <c r="AE50" s="66">
        <v>0.92139999999967581</v>
      </c>
      <c r="AF50" s="66">
        <v>9.7511761999965696</v>
      </c>
      <c r="AG50" s="66"/>
      <c r="AH50" s="66"/>
      <c r="AI50" s="66"/>
      <c r="AJ50" s="66"/>
      <c r="AK50" s="66"/>
      <c r="AL50" s="66"/>
      <c r="AM50" s="66">
        <v>1.6363999999996759</v>
      </c>
      <c r="AN50" s="66">
        <v>36.458991999992783</v>
      </c>
      <c r="AO50" s="66" t="s">
        <v>3955</v>
      </c>
      <c r="AP50" s="67">
        <v>1</v>
      </c>
      <c r="AQ50" s="136">
        <v>1.6363999999996759</v>
      </c>
      <c r="AR50" s="66" t="s">
        <v>3955</v>
      </c>
      <c r="AS50" s="66" t="s">
        <v>3955</v>
      </c>
      <c r="AT50" s="66"/>
      <c r="AU50" s="66"/>
      <c r="AV50" s="66"/>
    </row>
    <row r="51" spans="4:49" x14ac:dyDescent="0.25">
      <c r="D51" s="74" t="s">
        <v>3709</v>
      </c>
      <c r="E51" s="67">
        <v>2</v>
      </c>
      <c r="F51" s="67" t="s">
        <v>3881</v>
      </c>
      <c r="G51" s="68" t="s">
        <v>3716</v>
      </c>
      <c r="H51" s="68">
        <v>78812</v>
      </c>
      <c r="I51" s="68" t="s">
        <v>3694</v>
      </c>
      <c r="J51" s="66">
        <v>10</v>
      </c>
      <c r="K51" s="66">
        <v>8.59</v>
      </c>
      <c r="L51" s="66">
        <v>0.22700000000000001</v>
      </c>
      <c r="M51" s="71">
        <v>0.25</v>
      </c>
      <c r="N51" s="66">
        <v>2848.5</v>
      </c>
      <c r="O51" s="66">
        <v>2847.41</v>
      </c>
      <c r="P51" s="66">
        <v>2847.2</v>
      </c>
      <c r="Q51" s="66">
        <v>2846.3409999999999</v>
      </c>
      <c r="R51" s="66">
        <v>1.1845000000000709</v>
      </c>
      <c r="S51" s="66">
        <v>1.3000000000001819</v>
      </c>
      <c r="T51" s="66">
        <v>1.06899999999996</v>
      </c>
      <c r="U51" s="72" t="s">
        <v>3680</v>
      </c>
      <c r="V51" s="66">
        <v>0.95</v>
      </c>
      <c r="W51" s="70">
        <v>0.1</v>
      </c>
      <c r="X51" s="66">
        <v>1.650000000000182</v>
      </c>
      <c r="Y51" s="66">
        <v>1.4189999999999601</v>
      </c>
      <c r="Z51" s="73">
        <v>12.522287250000579</v>
      </c>
      <c r="AA51" s="66" t="s">
        <v>3955</v>
      </c>
      <c r="AB51" s="66" t="s">
        <v>3955</v>
      </c>
      <c r="AC51" s="66">
        <v>0.64999999999999991</v>
      </c>
      <c r="AD51" s="66">
        <v>4.8826633749999999</v>
      </c>
      <c r="AE51" s="66">
        <v>0.88450000000007112</v>
      </c>
      <c r="AF51" s="66">
        <v>7.2179622500005793</v>
      </c>
      <c r="AG51" s="66"/>
      <c r="AH51" s="66"/>
      <c r="AI51" s="66"/>
      <c r="AJ51" s="66"/>
      <c r="AK51" s="66"/>
      <c r="AL51" s="66"/>
      <c r="AM51" s="66">
        <v>1.534500000000071</v>
      </c>
      <c r="AN51" s="66">
        <v>26.362710000001218</v>
      </c>
      <c r="AO51" s="66" t="s">
        <v>3955</v>
      </c>
      <c r="AP51" s="67">
        <v>1</v>
      </c>
      <c r="AQ51" s="136">
        <v>1.534500000000071</v>
      </c>
      <c r="AR51" s="66" t="s">
        <v>3955</v>
      </c>
      <c r="AS51" s="66" t="s">
        <v>3955</v>
      </c>
      <c r="AT51" s="66"/>
      <c r="AU51" s="66"/>
      <c r="AV51" s="66"/>
    </row>
    <row r="52" spans="4:49" x14ac:dyDescent="0.25">
      <c r="D52" s="74" t="s">
        <v>3709</v>
      </c>
      <c r="E52" s="67">
        <v>0</v>
      </c>
      <c r="F52" s="67" t="s">
        <v>3958</v>
      </c>
      <c r="G52" s="68" t="s">
        <v>3792</v>
      </c>
      <c r="H52" s="68" t="s">
        <v>3711</v>
      </c>
      <c r="I52" s="68" t="s">
        <v>3694</v>
      </c>
      <c r="J52" s="66">
        <v>2</v>
      </c>
      <c r="K52" s="66">
        <v>6.5</v>
      </c>
      <c r="L52" s="66">
        <v>0.22700000000000001</v>
      </c>
      <c r="M52" s="71">
        <v>0.25</v>
      </c>
      <c r="N52" s="66">
        <v>2872.4</v>
      </c>
      <c r="O52" s="66">
        <v>2872.9</v>
      </c>
      <c r="P52" s="66">
        <v>2871.35</v>
      </c>
      <c r="Q52" s="66">
        <v>2871.22</v>
      </c>
      <c r="R52" s="66">
        <v>1.3650000000002365</v>
      </c>
      <c r="S52" s="66">
        <v>1.0500000000001819</v>
      </c>
      <c r="T52" s="66">
        <v>1.680000000000291</v>
      </c>
      <c r="U52" s="72" t="s">
        <v>3680</v>
      </c>
      <c r="V52" s="66">
        <v>0.95</v>
      </c>
      <c r="W52" s="70">
        <v>0.1</v>
      </c>
      <c r="X52" s="66">
        <v>1.400000000000182</v>
      </c>
      <c r="Y52" s="66">
        <v>2.0300000000002911</v>
      </c>
      <c r="Z52" s="73">
        <v>10.590125000001461</v>
      </c>
      <c r="AA52" s="66" t="s">
        <v>3955</v>
      </c>
      <c r="AB52" s="66" t="s">
        <v>3955</v>
      </c>
      <c r="AC52" s="66">
        <v>0.64999999999999991</v>
      </c>
      <c r="AD52" s="66">
        <v>3.6946812499999999</v>
      </c>
      <c r="AE52" s="66">
        <v>1.0650000000002366</v>
      </c>
      <c r="AF52" s="66">
        <v>6.5763750000014607</v>
      </c>
      <c r="AG52" s="66"/>
      <c r="AH52" s="66"/>
      <c r="AI52" s="66"/>
      <c r="AJ52" s="66"/>
      <c r="AK52" s="66"/>
      <c r="AL52" s="66"/>
      <c r="AM52" s="66">
        <v>1.7150000000002366</v>
      </c>
      <c r="AN52" s="66">
        <v>22.295000000003075</v>
      </c>
      <c r="AO52" s="66" t="s">
        <v>3955</v>
      </c>
      <c r="AP52" s="67">
        <v>1</v>
      </c>
      <c r="AQ52" s="136">
        <v>1.7150000000002366</v>
      </c>
      <c r="AR52" s="66" t="s">
        <v>3955</v>
      </c>
      <c r="AS52" s="66" t="s">
        <v>3955</v>
      </c>
      <c r="AT52" s="66"/>
      <c r="AU52" s="66"/>
      <c r="AV52" s="66"/>
    </row>
    <row r="53" spans="4:49" x14ac:dyDescent="0.25">
      <c r="D53" s="74" t="s">
        <v>3709</v>
      </c>
      <c r="E53" s="67">
        <v>0</v>
      </c>
      <c r="F53" s="67" t="s">
        <v>3958</v>
      </c>
      <c r="G53" s="68" t="s">
        <v>3850</v>
      </c>
      <c r="H53" s="68">
        <v>79319</v>
      </c>
      <c r="I53" s="68" t="s">
        <v>3694</v>
      </c>
      <c r="J53" s="66">
        <v>1</v>
      </c>
      <c r="K53" s="66">
        <v>6.5</v>
      </c>
      <c r="L53" s="66">
        <v>0.22700000000000001</v>
      </c>
      <c r="M53" s="71">
        <v>0.25</v>
      </c>
      <c r="N53" s="66">
        <v>2877.6</v>
      </c>
      <c r="O53" s="66">
        <v>2877.44</v>
      </c>
      <c r="P53" s="66">
        <v>2876.6</v>
      </c>
      <c r="Q53" s="66">
        <v>2876.5349999999999</v>
      </c>
      <c r="R53" s="66">
        <v>0.95250000000010004</v>
      </c>
      <c r="S53" s="66">
        <v>1</v>
      </c>
      <c r="T53" s="66">
        <v>0.90500000000020009</v>
      </c>
      <c r="U53" s="72" t="s">
        <v>3680</v>
      </c>
      <c r="V53" s="66">
        <v>0.95</v>
      </c>
      <c r="W53" s="70">
        <v>0.1</v>
      </c>
      <c r="X53" s="66">
        <v>1.35</v>
      </c>
      <c r="Y53" s="66">
        <v>1.2550000000002002</v>
      </c>
      <c r="Z53" s="73">
        <v>8.0429375000006189</v>
      </c>
      <c r="AA53" s="66" t="s">
        <v>3955</v>
      </c>
      <c r="AB53" s="66" t="s">
        <v>3955</v>
      </c>
      <c r="AC53" s="66">
        <v>0.64999999999999991</v>
      </c>
      <c r="AD53" s="66">
        <v>3.6946812499999999</v>
      </c>
      <c r="AE53" s="66">
        <v>0.65250000000010022</v>
      </c>
      <c r="AF53" s="66">
        <v>4.029187500000619</v>
      </c>
      <c r="AG53" s="66"/>
      <c r="AH53" s="66"/>
      <c r="AI53" s="66"/>
      <c r="AJ53" s="66"/>
      <c r="AK53" s="66"/>
      <c r="AL53" s="66"/>
      <c r="AM53" s="66" t="s">
        <v>3955</v>
      </c>
      <c r="AN53" s="66" t="s">
        <v>3955</v>
      </c>
      <c r="AO53" s="66"/>
      <c r="AP53" s="67" t="s">
        <v>3955</v>
      </c>
      <c r="AQ53" s="136" t="s">
        <v>3955</v>
      </c>
      <c r="AR53" s="66" t="s">
        <v>3955</v>
      </c>
      <c r="AS53" s="66">
        <v>0.90500000000020009</v>
      </c>
      <c r="AT53" s="66"/>
      <c r="AU53" s="66"/>
      <c r="AV53" s="66"/>
    </row>
    <row r="54" spans="4:49" x14ac:dyDescent="0.25">
      <c r="D54" s="74" t="s">
        <v>3709</v>
      </c>
      <c r="E54" s="67">
        <v>0</v>
      </c>
      <c r="F54" s="67" t="s">
        <v>3958</v>
      </c>
      <c r="G54" s="68" t="s">
        <v>3839</v>
      </c>
      <c r="H54" s="68" t="s">
        <v>3683</v>
      </c>
      <c r="I54" s="68" t="s">
        <v>3694</v>
      </c>
      <c r="J54" s="66">
        <v>2</v>
      </c>
      <c r="K54" s="66">
        <v>6.2</v>
      </c>
      <c r="L54" s="66">
        <v>0.22700000000000001</v>
      </c>
      <c r="M54" s="71">
        <v>0.25</v>
      </c>
      <c r="N54" s="66">
        <v>2876.47</v>
      </c>
      <c r="O54" s="66">
        <v>2876.2</v>
      </c>
      <c r="P54" s="66">
        <v>2875.3199999999997</v>
      </c>
      <c r="Q54" s="66">
        <v>2875.1959999999999</v>
      </c>
      <c r="R54" s="66">
        <v>1.0769999999999982</v>
      </c>
      <c r="S54" s="66">
        <v>1.1500000000000909</v>
      </c>
      <c r="T54" s="66">
        <v>1.0039999999999054</v>
      </c>
      <c r="U54" s="72" t="s">
        <v>3680</v>
      </c>
      <c r="V54" s="66">
        <v>0.95</v>
      </c>
      <c r="W54" s="70">
        <v>0.1</v>
      </c>
      <c r="X54" s="66">
        <v>1.500000000000091</v>
      </c>
      <c r="Y54" s="66">
        <v>1.3539999999999055</v>
      </c>
      <c r="Z54" s="73">
        <v>8.4050299999999893</v>
      </c>
      <c r="AA54" s="66" t="s">
        <v>3955</v>
      </c>
      <c r="AB54" s="66" t="s">
        <v>3955</v>
      </c>
      <c r="AC54" s="66">
        <v>0.64999999999999991</v>
      </c>
      <c r="AD54" s="66">
        <v>3.5241574999999998</v>
      </c>
      <c r="AE54" s="66">
        <v>0.77699999999999836</v>
      </c>
      <c r="AF54" s="66">
        <v>4.5765299999999902</v>
      </c>
      <c r="AG54" s="66"/>
      <c r="AH54" s="66"/>
      <c r="AI54" s="66"/>
      <c r="AJ54" s="66"/>
      <c r="AK54" s="66"/>
      <c r="AL54" s="66"/>
      <c r="AM54" s="66" t="s">
        <v>3955</v>
      </c>
      <c r="AN54" s="66" t="s">
        <v>3955</v>
      </c>
      <c r="AO54" s="66"/>
      <c r="AP54" s="67">
        <v>1</v>
      </c>
      <c r="AQ54" s="136">
        <v>1.4269999999999983</v>
      </c>
      <c r="AR54" s="66" t="s">
        <v>3955</v>
      </c>
      <c r="AS54" s="66" t="s">
        <v>3955</v>
      </c>
      <c r="AT54" s="66"/>
      <c r="AU54" s="66"/>
      <c r="AV54" s="66"/>
    </row>
    <row r="55" spans="4:49" x14ac:dyDescent="0.25">
      <c r="D55" s="74" t="s">
        <v>3709</v>
      </c>
      <c r="E55" s="67">
        <v>1</v>
      </c>
      <c r="F55" s="67" t="s">
        <v>3880</v>
      </c>
      <c r="G55" s="68" t="s">
        <v>3719</v>
      </c>
      <c r="H55" s="68" t="s">
        <v>3720</v>
      </c>
      <c r="I55" s="68" t="s">
        <v>3718</v>
      </c>
      <c r="J55" s="66">
        <v>1.5</v>
      </c>
      <c r="K55" s="66">
        <v>10.09</v>
      </c>
      <c r="L55" s="66">
        <v>0.28399999999999997</v>
      </c>
      <c r="M55" s="71">
        <v>0.315</v>
      </c>
      <c r="N55" s="66">
        <v>2736.4</v>
      </c>
      <c r="O55" s="66">
        <v>2737.54</v>
      </c>
      <c r="P55" s="66">
        <v>2735.4</v>
      </c>
      <c r="Q55" s="66">
        <v>2735.24865</v>
      </c>
      <c r="R55" s="66">
        <v>1.6456749999999829</v>
      </c>
      <c r="S55" s="66">
        <v>1</v>
      </c>
      <c r="T55" s="66">
        <v>2.2913499999999658</v>
      </c>
      <c r="U55" s="72" t="s">
        <v>3680</v>
      </c>
      <c r="V55" s="66">
        <v>0.95</v>
      </c>
      <c r="W55" s="70">
        <v>0.1</v>
      </c>
      <c r="X55" s="66">
        <v>1.415</v>
      </c>
      <c r="Y55" s="66">
        <v>2.7063499999999658</v>
      </c>
      <c r="Z55" s="73">
        <v>19.170999999999999</v>
      </c>
      <c r="AA55" s="66">
        <v>0.5816002124998364</v>
      </c>
      <c r="AB55" s="66" t="s">
        <v>3955</v>
      </c>
      <c r="AC55" s="66">
        <v>0.71500000000000008</v>
      </c>
      <c r="AD55" s="66">
        <v>6.0673055316500006</v>
      </c>
      <c r="AE55" s="66">
        <v>1.3456749999999829</v>
      </c>
      <c r="AF55" s="66">
        <v>12.898967712499836</v>
      </c>
      <c r="AG55" s="66"/>
      <c r="AH55" s="66"/>
      <c r="AI55" s="66"/>
      <c r="AJ55" s="66"/>
      <c r="AK55" s="66"/>
      <c r="AL55" s="66"/>
      <c r="AM55" s="66">
        <v>2.0606749999999829</v>
      </c>
      <c r="AN55" s="66">
        <v>41.584421499999657</v>
      </c>
      <c r="AO55" s="66" t="s">
        <v>3955</v>
      </c>
      <c r="AP55" s="67">
        <v>1</v>
      </c>
      <c r="AQ55" s="136">
        <v>2.0606749999999829</v>
      </c>
      <c r="AR55" s="66" t="s">
        <v>3955</v>
      </c>
      <c r="AS55" s="66" t="s">
        <v>3955</v>
      </c>
      <c r="AT55" s="66"/>
      <c r="AU55" s="66"/>
      <c r="AV55" s="66"/>
    </row>
    <row r="56" spans="4:49" x14ac:dyDescent="0.25">
      <c r="D56" s="74" t="s">
        <v>3709</v>
      </c>
      <c r="E56" s="67">
        <v>1</v>
      </c>
      <c r="F56" s="67" t="s">
        <v>3880</v>
      </c>
      <c r="G56" s="68" t="s">
        <v>3720</v>
      </c>
      <c r="H56" s="68">
        <v>125889</v>
      </c>
      <c r="I56" s="68" t="s">
        <v>3718</v>
      </c>
      <c r="J56" s="66">
        <v>1.5</v>
      </c>
      <c r="K56" s="66">
        <v>14.58</v>
      </c>
      <c r="L56" s="66">
        <v>0.28399999999999997</v>
      </c>
      <c r="M56" s="71">
        <v>0.315</v>
      </c>
      <c r="N56" s="66">
        <v>2737.54</v>
      </c>
      <c r="O56" s="66">
        <v>2736.4</v>
      </c>
      <c r="P56" s="66">
        <v>2735.24865</v>
      </c>
      <c r="Q56" s="66">
        <v>2735.0299500000001</v>
      </c>
      <c r="R56" s="66">
        <v>1.8306999999999789</v>
      </c>
      <c r="S56" s="66">
        <v>2.2913499999999658</v>
      </c>
      <c r="T56" s="66">
        <v>1.370049999999992</v>
      </c>
      <c r="U56" s="72" t="s">
        <v>3680</v>
      </c>
      <c r="V56" s="66">
        <v>0.95</v>
      </c>
      <c r="W56" s="70">
        <v>0.1</v>
      </c>
      <c r="X56" s="66">
        <v>2.7063499999999658</v>
      </c>
      <c r="Y56" s="66">
        <v>1.785049999999992</v>
      </c>
      <c r="Z56" s="73">
        <v>27.701999999999998</v>
      </c>
      <c r="AA56" s="66">
        <v>3.4031906999997079</v>
      </c>
      <c r="AB56" s="66" t="s">
        <v>3955</v>
      </c>
      <c r="AC56" s="66">
        <v>0.71500000000000008</v>
      </c>
      <c r="AD56" s="66">
        <v>8.7672264273000007</v>
      </c>
      <c r="AE56" s="66">
        <v>1.5306999999999789</v>
      </c>
      <c r="AF56" s="66">
        <v>21.201725699999706</v>
      </c>
      <c r="AG56" s="66"/>
      <c r="AH56" s="66"/>
      <c r="AI56" s="66"/>
      <c r="AJ56" s="66"/>
      <c r="AK56" s="66"/>
      <c r="AL56" s="66"/>
      <c r="AM56" s="66">
        <v>2.2456999999999789</v>
      </c>
      <c r="AN56" s="66">
        <v>65.484611999999387</v>
      </c>
      <c r="AO56" s="66" t="s">
        <v>3955</v>
      </c>
      <c r="AP56" s="67">
        <v>1</v>
      </c>
      <c r="AQ56" s="136">
        <v>2.2456999999999789</v>
      </c>
      <c r="AR56" s="66" t="s">
        <v>3955</v>
      </c>
      <c r="AS56" s="66" t="s">
        <v>3955</v>
      </c>
      <c r="AT56" s="66"/>
      <c r="AU56" s="66"/>
      <c r="AV56" s="66"/>
    </row>
    <row r="57" spans="4:49" x14ac:dyDescent="0.25">
      <c r="D57" s="74" t="s">
        <v>3709</v>
      </c>
      <c r="E57" s="67">
        <v>1</v>
      </c>
      <c r="F57" s="67" t="s">
        <v>3880</v>
      </c>
      <c r="G57" s="68">
        <v>125889</v>
      </c>
      <c r="H57" s="68">
        <v>125890</v>
      </c>
      <c r="I57" s="68" t="s">
        <v>3718</v>
      </c>
      <c r="J57" s="66">
        <v>8</v>
      </c>
      <c r="K57" s="66">
        <v>53.53</v>
      </c>
      <c r="L57" s="66">
        <v>0.28399999999999997</v>
      </c>
      <c r="M57" s="71">
        <v>0.315</v>
      </c>
      <c r="N57" s="66">
        <v>2736.4</v>
      </c>
      <c r="O57" s="66">
        <v>2730.71</v>
      </c>
      <c r="P57" s="66">
        <v>2734.0455055329894</v>
      </c>
      <c r="Q57" s="66">
        <v>2729.7631055329894</v>
      </c>
      <c r="R57" s="66">
        <v>1.6506944670106805</v>
      </c>
      <c r="S57" s="66">
        <v>2.3544944670106815</v>
      </c>
      <c r="T57" s="66">
        <v>0.94689446701067936</v>
      </c>
      <c r="U57" s="72" t="s">
        <v>3680</v>
      </c>
      <c r="V57" s="66">
        <v>0.95</v>
      </c>
      <c r="W57" s="70">
        <v>0.1</v>
      </c>
      <c r="X57" s="66">
        <v>2.7694944670106816</v>
      </c>
      <c r="Y57" s="66">
        <v>1.3618944670106794</v>
      </c>
      <c r="Z57" s="73">
        <v>101.70699999999999</v>
      </c>
      <c r="AA57" s="66">
        <v>3.3407935781276401</v>
      </c>
      <c r="AB57" s="66" t="s">
        <v>3955</v>
      </c>
      <c r="AC57" s="66">
        <v>0.71500000000000008</v>
      </c>
      <c r="AD57" s="66">
        <v>32.188589208050004</v>
      </c>
      <c r="AE57" s="66">
        <v>1.3506944670106804</v>
      </c>
      <c r="AF57" s="66">
        <v>68.687541078127637</v>
      </c>
      <c r="AG57" s="66"/>
      <c r="AH57" s="66"/>
      <c r="AI57" s="66"/>
      <c r="AJ57" s="66"/>
      <c r="AK57" s="66"/>
      <c r="AL57" s="66"/>
      <c r="AM57" s="66">
        <v>2.0656944670106805</v>
      </c>
      <c r="AN57" s="66">
        <v>221.15324963816346</v>
      </c>
      <c r="AO57" s="66" t="s">
        <v>3955</v>
      </c>
      <c r="AP57" s="67">
        <v>1</v>
      </c>
      <c r="AQ57" s="136">
        <v>2.0656944670106805</v>
      </c>
      <c r="AR57" s="66" t="s">
        <v>3955</v>
      </c>
      <c r="AS57" s="66">
        <v>0.94689446701067936</v>
      </c>
      <c r="AT57" s="66"/>
      <c r="AU57" s="66"/>
      <c r="AV57" s="66"/>
    </row>
    <row r="58" spans="4:49" x14ac:dyDescent="0.25">
      <c r="E58" s="67">
        <v>0</v>
      </c>
      <c r="F58" s="67" t="s">
        <v>3956</v>
      </c>
      <c r="G58" s="68">
        <v>125890</v>
      </c>
      <c r="H58" s="68">
        <v>125891</v>
      </c>
      <c r="I58" s="68" t="s">
        <v>3718</v>
      </c>
      <c r="J58" s="66">
        <v>11.18</v>
      </c>
      <c r="K58" s="66">
        <v>64.040000000000006</v>
      </c>
      <c r="L58" s="66">
        <v>0.28399999999999997</v>
      </c>
      <c r="M58" s="71">
        <v>0.315</v>
      </c>
      <c r="N58" s="66">
        <v>2730.71</v>
      </c>
      <c r="O58" s="66">
        <v>2723.31</v>
      </c>
      <c r="P58" s="66">
        <v>2729.52</v>
      </c>
      <c r="Q58" s="66">
        <v>2722.3603279999998</v>
      </c>
      <c r="R58" s="66">
        <v>1.069836000000123</v>
      </c>
      <c r="S58" s="66">
        <v>1.1900000000000546</v>
      </c>
      <c r="T58" s="66">
        <v>0.94967200000019147</v>
      </c>
      <c r="U58" s="72" t="s">
        <v>3680</v>
      </c>
      <c r="V58" s="66">
        <v>0.95</v>
      </c>
      <c r="W58" s="70">
        <v>0.1</v>
      </c>
      <c r="X58" s="66">
        <v>1.6050000000000546</v>
      </c>
      <c r="Y58" s="66">
        <v>1.3646720000001915</v>
      </c>
      <c r="Z58" s="73">
        <v>90.334452568007492</v>
      </c>
      <c r="AA58" s="66" t="s">
        <v>3955</v>
      </c>
      <c r="AB58" s="66" t="s">
        <v>3955</v>
      </c>
      <c r="AC58" s="66">
        <v>0.71500000000000008</v>
      </c>
      <c r="AD58" s="66">
        <v>38.508448587400011</v>
      </c>
      <c r="AE58" s="66">
        <v>0.76983600000012298</v>
      </c>
      <c r="AF58" s="66">
        <v>46.835282568007486</v>
      </c>
      <c r="AG58" s="66"/>
      <c r="AH58" s="66"/>
      <c r="AI58" s="66"/>
      <c r="AJ58" s="66"/>
      <c r="AK58" s="66"/>
      <c r="AL58" s="66"/>
      <c r="AM58" s="66" t="s">
        <v>3955</v>
      </c>
      <c r="AN58" s="66" t="s">
        <v>3955</v>
      </c>
      <c r="AO58" s="66"/>
      <c r="AP58" s="67">
        <v>1</v>
      </c>
      <c r="AQ58" s="136">
        <v>1.4848360000001231</v>
      </c>
      <c r="AR58" s="66" t="s">
        <v>3955</v>
      </c>
      <c r="AS58" s="66">
        <v>0.94967200000019147</v>
      </c>
      <c r="AT58" s="66"/>
      <c r="AU58" s="66"/>
      <c r="AV58" s="66"/>
    </row>
    <row r="59" spans="4:49" x14ac:dyDescent="0.25">
      <c r="E59" s="67">
        <v>0</v>
      </c>
      <c r="F59" s="67" t="s">
        <v>3956</v>
      </c>
      <c r="G59" s="68">
        <v>79248</v>
      </c>
      <c r="H59" s="68">
        <v>78120</v>
      </c>
      <c r="I59" s="68" t="s">
        <v>3814</v>
      </c>
      <c r="J59" s="66">
        <v>1.9</v>
      </c>
      <c r="K59" s="66">
        <v>51.7</v>
      </c>
      <c r="L59" s="66">
        <v>0.8</v>
      </c>
      <c r="M59" s="71">
        <v>0.315</v>
      </c>
      <c r="N59" s="66">
        <v>2742.4</v>
      </c>
      <c r="O59" s="66">
        <v>2740.43</v>
      </c>
      <c r="P59" s="66">
        <v>2740.53</v>
      </c>
      <c r="Q59" s="66">
        <v>2739.5477000000001</v>
      </c>
      <c r="R59" s="66">
        <v>1.376149999999825</v>
      </c>
      <c r="S59" s="66">
        <v>1.8699999999998909</v>
      </c>
      <c r="T59" s="66">
        <v>0.88229999999975917</v>
      </c>
      <c r="U59" s="72" t="s">
        <v>3680</v>
      </c>
      <c r="V59" s="66">
        <v>0.95</v>
      </c>
      <c r="W59" s="70">
        <v>0.1</v>
      </c>
      <c r="X59" s="66">
        <v>2.2849999999998909</v>
      </c>
      <c r="Y59" s="66">
        <v>1.2972999999997592</v>
      </c>
      <c r="Z59" s="73">
        <v>87.97233224999141</v>
      </c>
      <c r="AA59" s="66" t="s">
        <v>3955</v>
      </c>
      <c r="AB59" s="66" t="s">
        <v>3955</v>
      </c>
      <c r="AC59" s="66">
        <v>0.71500000000000008</v>
      </c>
      <c r="AD59" s="66">
        <v>31.088176014500007</v>
      </c>
      <c r="AE59" s="66">
        <v>1.076149999999825</v>
      </c>
      <c r="AF59" s="66">
        <v>52.855107249991406</v>
      </c>
      <c r="AG59" s="66"/>
      <c r="AH59" s="66"/>
      <c r="AI59" s="66"/>
      <c r="AJ59" s="66"/>
      <c r="AK59" s="66"/>
      <c r="AL59" s="66"/>
      <c r="AM59" s="66">
        <v>1.791149999999825</v>
      </c>
      <c r="AN59" s="66">
        <v>185.20490999998191</v>
      </c>
      <c r="AO59" s="66" t="s">
        <v>3955</v>
      </c>
      <c r="AP59" s="67">
        <v>1</v>
      </c>
      <c r="AQ59" s="136">
        <v>1.791149999999825</v>
      </c>
      <c r="AR59" s="66"/>
      <c r="AS59" s="66"/>
      <c r="AT59" s="66"/>
      <c r="AU59" s="66"/>
      <c r="AV59" s="66"/>
    </row>
    <row r="60" spans="4:49" x14ac:dyDescent="0.25">
      <c r="D60" s="74" t="s">
        <v>3709</v>
      </c>
      <c r="E60" s="67">
        <v>1</v>
      </c>
      <c r="F60" s="67" t="s">
        <v>3880</v>
      </c>
      <c r="G60" s="68">
        <v>78120</v>
      </c>
      <c r="H60" s="68">
        <v>77975</v>
      </c>
      <c r="I60" s="68" t="s">
        <v>3721</v>
      </c>
      <c r="J60" s="66">
        <v>1.1000000000000001</v>
      </c>
      <c r="K60" s="66">
        <v>50.07</v>
      </c>
      <c r="L60" s="66">
        <v>0.9</v>
      </c>
      <c r="M60" s="71">
        <v>0.98</v>
      </c>
      <c r="N60" s="66">
        <v>2740.43</v>
      </c>
      <c r="O60" s="66">
        <v>2741.63</v>
      </c>
      <c r="P60" s="66">
        <v>2739.41</v>
      </c>
      <c r="Q60" s="66">
        <v>2738.85923</v>
      </c>
      <c r="R60" s="66">
        <v>1.895385000000033</v>
      </c>
      <c r="S60" s="66">
        <v>1.0199999999999818</v>
      </c>
      <c r="T60" s="66">
        <v>2.7707700000000841</v>
      </c>
      <c r="U60" s="72" t="s">
        <v>3680</v>
      </c>
      <c r="V60" s="66">
        <v>0.95</v>
      </c>
      <c r="W60" s="70">
        <v>0.1</v>
      </c>
      <c r="X60" s="66">
        <v>2.0999999999999819</v>
      </c>
      <c r="Y60" s="66">
        <v>3.8507700000000842</v>
      </c>
      <c r="Z60" s="73">
        <v>95.132999999999996</v>
      </c>
      <c r="AA60" s="66">
        <v>46.395650602501568</v>
      </c>
      <c r="AB60" s="66" t="s">
        <v>3955</v>
      </c>
      <c r="AC60" s="66">
        <v>1.3800000000000001</v>
      </c>
      <c r="AD60" s="66">
        <v>27.874061128800001</v>
      </c>
      <c r="AE60" s="66">
        <v>1.5953850000000329</v>
      </c>
      <c r="AF60" s="66">
        <v>75.886880602501563</v>
      </c>
      <c r="AG60" s="66"/>
      <c r="AH60" s="66"/>
      <c r="AI60" s="66"/>
      <c r="AJ60" s="66"/>
      <c r="AK60" s="66"/>
      <c r="AL60" s="66"/>
      <c r="AM60" s="66">
        <v>2.975385000000033</v>
      </c>
      <c r="AN60" s="66">
        <v>297.95505390000329</v>
      </c>
      <c r="AO60" s="66" t="s">
        <v>3955</v>
      </c>
      <c r="AP60" s="67"/>
      <c r="AQ60" s="136"/>
      <c r="AR60" s="66" t="s">
        <v>3955</v>
      </c>
      <c r="AS60" s="66" t="s">
        <v>3955</v>
      </c>
      <c r="AT60" s="66"/>
      <c r="AU60" s="66"/>
      <c r="AV60" s="66"/>
    </row>
    <row r="61" spans="4:49" x14ac:dyDescent="0.25">
      <c r="D61" s="74" t="s">
        <v>3709</v>
      </c>
      <c r="E61" s="67">
        <v>1</v>
      </c>
      <c r="F61" s="67" t="s">
        <v>3880</v>
      </c>
      <c r="G61" s="68">
        <v>77975</v>
      </c>
      <c r="H61" s="68">
        <v>77724</v>
      </c>
      <c r="I61" s="68" t="s">
        <v>3721</v>
      </c>
      <c r="J61" s="66">
        <v>0.91</v>
      </c>
      <c r="K61" s="66">
        <v>50.46</v>
      </c>
      <c r="L61" s="66">
        <v>0.9</v>
      </c>
      <c r="M61" s="71">
        <v>0.98</v>
      </c>
      <c r="N61" s="66">
        <v>2741.63</v>
      </c>
      <c r="O61" s="66">
        <v>2740.63</v>
      </c>
      <c r="P61" s="66">
        <v>2738.8292299999998</v>
      </c>
      <c r="Q61" s="66">
        <v>2738.3700439999998</v>
      </c>
      <c r="R61" s="66">
        <v>2.5303630000003068</v>
      </c>
      <c r="S61" s="66">
        <v>2.8007700000002842</v>
      </c>
      <c r="T61" s="66">
        <v>2.2599560000003294</v>
      </c>
      <c r="U61" s="72" t="s">
        <v>3680</v>
      </c>
      <c r="V61" s="66">
        <v>0.95</v>
      </c>
      <c r="W61" s="70">
        <v>0.1</v>
      </c>
      <c r="X61" s="66">
        <v>3.8807700000002843</v>
      </c>
      <c r="Y61" s="66">
        <v>3.3399560000003294</v>
      </c>
      <c r="Z61" s="73">
        <v>95.873999999999995</v>
      </c>
      <c r="AA61" s="66">
        <v>77.195971131014701</v>
      </c>
      <c r="AB61" s="66">
        <v>5.2904711310147094</v>
      </c>
      <c r="AC61" s="66">
        <v>1.3800000000000001</v>
      </c>
      <c r="AD61" s="66">
        <v>28.091174846400001</v>
      </c>
      <c r="AE61" s="66">
        <v>2.230363000000307</v>
      </c>
      <c r="AF61" s="66">
        <v>106.91691113101471</v>
      </c>
      <c r="AG61" s="66"/>
      <c r="AH61" s="66"/>
      <c r="AI61" s="66"/>
      <c r="AJ61" s="66"/>
      <c r="AK61" s="66"/>
      <c r="AL61" s="66"/>
      <c r="AM61" s="66">
        <v>3.6103630000003069</v>
      </c>
      <c r="AN61" s="66" t="s">
        <v>3955</v>
      </c>
      <c r="AO61" s="66">
        <v>364.35783396003097</v>
      </c>
      <c r="AP61" s="67"/>
      <c r="AQ61" s="136"/>
      <c r="AR61" s="66" t="s">
        <v>3955</v>
      </c>
      <c r="AS61" s="66" t="s">
        <v>3955</v>
      </c>
      <c r="AT61" s="66"/>
      <c r="AU61" s="66"/>
      <c r="AV61" s="66"/>
    </row>
    <row r="62" spans="4:49" x14ac:dyDescent="0.25">
      <c r="E62" s="67">
        <v>0</v>
      </c>
      <c r="F62" s="67" t="s">
        <v>3956</v>
      </c>
      <c r="G62" s="68">
        <v>77724</v>
      </c>
      <c r="H62" s="68">
        <v>78895</v>
      </c>
      <c r="I62" s="68" t="s">
        <v>3721</v>
      </c>
      <c r="J62" s="66">
        <v>3.3</v>
      </c>
      <c r="K62" s="66">
        <v>61.6</v>
      </c>
      <c r="L62" s="66">
        <v>0.9</v>
      </c>
      <c r="M62" s="71">
        <v>0.98</v>
      </c>
      <c r="N62" s="66">
        <v>2740.63</v>
      </c>
      <c r="O62" s="66">
        <v>2737.48</v>
      </c>
      <c r="P62" s="66">
        <v>2738.28</v>
      </c>
      <c r="Q62" s="66">
        <v>2736.2472000000002</v>
      </c>
      <c r="R62" s="66">
        <v>1.7913999999998396</v>
      </c>
      <c r="S62" s="66">
        <v>2.3499999999999091</v>
      </c>
      <c r="T62" s="66">
        <v>1.2327999999997701</v>
      </c>
      <c r="U62" s="72" t="s">
        <v>3680</v>
      </c>
      <c r="V62" s="66">
        <v>0.95</v>
      </c>
      <c r="W62" s="70">
        <v>0.1</v>
      </c>
      <c r="X62" s="66">
        <v>3.4299999999999091</v>
      </c>
      <c r="Y62" s="66">
        <v>2.3127999999997702</v>
      </c>
      <c r="Z62" s="73">
        <v>117.03999999999999</v>
      </c>
      <c r="AA62" s="66">
        <v>50.99432799999061</v>
      </c>
      <c r="AB62" s="66" t="s">
        <v>3955</v>
      </c>
      <c r="AC62" s="66">
        <v>1.3800000000000001</v>
      </c>
      <c r="AD62" s="66">
        <v>34.292833344000002</v>
      </c>
      <c r="AE62" s="66">
        <v>1.4913999999998395</v>
      </c>
      <c r="AF62" s="66">
        <v>87.276727999990598</v>
      </c>
      <c r="AG62" s="66"/>
      <c r="AH62" s="66"/>
      <c r="AI62" s="66"/>
      <c r="AJ62" s="66"/>
      <c r="AK62" s="66"/>
      <c r="AL62" s="66"/>
      <c r="AM62" s="66">
        <v>2.8713999999998396</v>
      </c>
      <c r="AN62" s="66">
        <v>353.75647999998023</v>
      </c>
      <c r="AO62" s="66" t="s">
        <v>3955</v>
      </c>
      <c r="AP62" s="67"/>
      <c r="AQ62" s="136" t="s">
        <v>3955</v>
      </c>
      <c r="AR62" s="66" t="s">
        <v>3955</v>
      </c>
      <c r="AS62" s="66" t="s">
        <v>3955</v>
      </c>
      <c r="AT62" s="66"/>
      <c r="AU62" s="66"/>
      <c r="AV62" s="66"/>
    </row>
    <row r="63" spans="4:49" x14ac:dyDescent="0.25">
      <c r="E63" s="67">
        <v>0</v>
      </c>
      <c r="F63" s="67" t="s">
        <v>3956</v>
      </c>
      <c r="G63" s="68">
        <v>77290</v>
      </c>
      <c r="H63" s="68">
        <v>78745</v>
      </c>
      <c r="I63" s="68" t="s">
        <v>3718</v>
      </c>
      <c r="J63" s="66">
        <v>2.59</v>
      </c>
      <c r="K63" s="66">
        <v>45.23</v>
      </c>
      <c r="L63" s="66">
        <v>0.3</v>
      </c>
      <c r="M63" s="71">
        <v>0.315</v>
      </c>
      <c r="N63" s="66">
        <v>2730.57</v>
      </c>
      <c r="O63" s="66">
        <v>2729.31</v>
      </c>
      <c r="P63" s="66">
        <v>2729.58</v>
      </c>
      <c r="Q63" s="66">
        <v>2728.408543</v>
      </c>
      <c r="R63" s="66">
        <v>0.94572850000008657</v>
      </c>
      <c r="S63" s="66">
        <v>0.99000000000023647</v>
      </c>
      <c r="T63" s="66">
        <v>0.90145699999993667</v>
      </c>
      <c r="U63" s="72" t="s">
        <v>3680</v>
      </c>
      <c r="V63" s="66">
        <v>0.95</v>
      </c>
      <c r="W63" s="70">
        <v>0.1</v>
      </c>
      <c r="X63" s="66">
        <v>1.4050000000002365</v>
      </c>
      <c r="Y63" s="66">
        <v>1.3164569999999367</v>
      </c>
      <c r="Z63" s="73">
        <v>58.468462552253712</v>
      </c>
      <c r="AA63" s="66" t="s">
        <v>3955</v>
      </c>
      <c r="AB63" s="66" t="s">
        <v>3955</v>
      </c>
      <c r="AC63" s="66">
        <v>0.71500000000000008</v>
      </c>
      <c r="AD63" s="66">
        <v>27.197644122550003</v>
      </c>
      <c r="AE63" s="66">
        <v>0.64572850000008652</v>
      </c>
      <c r="AF63" s="66">
        <v>27.745985052253712</v>
      </c>
      <c r="AG63" s="66"/>
      <c r="AH63" s="66"/>
      <c r="AI63" s="66"/>
      <c r="AJ63" s="66"/>
      <c r="AK63" s="66"/>
      <c r="AL63" s="66"/>
      <c r="AM63" s="66" t="s">
        <v>3955</v>
      </c>
      <c r="AN63" s="66" t="s">
        <v>3955</v>
      </c>
      <c r="AO63" s="66"/>
      <c r="AP63" s="67" t="s">
        <v>3955</v>
      </c>
      <c r="AQ63" s="136" t="s">
        <v>3955</v>
      </c>
      <c r="AR63" s="66">
        <v>0.99000000000023647</v>
      </c>
      <c r="AS63" s="66">
        <v>0.90145699999993667</v>
      </c>
      <c r="AT63" s="66"/>
      <c r="AU63" s="66"/>
      <c r="AV63" s="66"/>
    </row>
    <row r="64" spans="4:49" x14ac:dyDescent="0.25">
      <c r="D64" s="74" t="s">
        <v>3709</v>
      </c>
      <c r="E64" s="67">
        <v>1</v>
      </c>
      <c r="F64" s="67" t="s">
        <v>3880</v>
      </c>
      <c r="G64" s="68">
        <v>78745</v>
      </c>
      <c r="H64" s="68">
        <v>77970</v>
      </c>
      <c r="I64" s="68" t="s">
        <v>3724</v>
      </c>
      <c r="J64" s="66">
        <v>2</v>
      </c>
      <c r="K64" s="66">
        <v>51.41</v>
      </c>
      <c r="L64" s="66">
        <v>0.32700000000000001</v>
      </c>
      <c r="M64" s="71">
        <v>0.89800000000000002</v>
      </c>
      <c r="N64" s="66">
        <v>2729.31</v>
      </c>
      <c r="O64" s="66">
        <v>2729.05</v>
      </c>
      <c r="P64" s="66">
        <v>2728.1041994368579</v>
      </c>
      <c r="Q64" s="66">
        <v>2727.0759994368577</v>
      </c>
      <c r="R64" s="66">
        <v>1.5899005631422369</v>
      </c>
      <c r="S64" s="66">
        <v>1.2058005631420201</v>
      </c>
      <c r="T64" s="66">
        <v>1.9740005631424538</v>
      </c>
      <c r="U64" s="72" t="s">
        <v>3680</v>
      </c>
      <c r="V64" s="66">
        <v>0.95</v>
      </c>
      <c r="W64" s="70">
        <v>0.1</v>
      </c>
      <c r="X64" s="66">
        <v>2.2038005631420203</v>
      </c>
      <c r="Y64" s="66">
        <v>2.972000563142454</v>
      </c>
      <c r="Z64" s="73">
        <v>97.678999999999988</v>
      </c>
      <c r="AA64" s="66">
        <v>28.712769553585289</v>
      </c>
      <c r="AB64" s="66" t="s">
        <v>3955</v>
      </c>
      <c r="AC64" s="66">
        <v>1.298</v>
      </c>
      <c r="AD64" s="66">
        <v>30.833162840744002</v>
      </c>
      <c r="AE64" s="66">
        <v>1.2899005631422371</v>
      </c>
      <c r="AF64" s="66">
        <v>62.99809855358528</v>
      </c>
      <c r="AG64" s="66"/>
      <c r="AH64" s="66"/>
      <c r="AI64" s="66"/>
      <c r="AJ64" s="66"/>
      <c r="AK64" s="66"/>
      <c r="AL64" s="66"/>
      <c r="AM64" s="66">
        <v>2.5879005631422372</v>
      </c>
      <c r="AN64" s="66">
        <v>266.08793590228481</v>
      </c>
      <c r="AO64" s="66" t="s">
        <v>3955</v>
      </c>
      <c r="AP64" s="67">
        <v>1</v>
      </c>
      <c r="AQ64" s="136">
        <v>2.5879005631422372</v>
      </c>
      <c r="AR64" s="66" t="s">
        <v>3955</v>
      </c>
      <c r="AS64" s="66" t="s">
        <v>3955</v>
      </c>
      <c r="AT64" s="66"/>
      <c r="AU64" s="66"/>
      <c r="AV64" s="66"/>
      <c r="AW64" s="76"/>
    </row>
    <row r="65" spans="4:48" x14ac:dyDescent="0.25">
      <c r="E65" s="67">
        <v>0</v>
      </c>
      <c r="F65" s="67" t="s">
        <v>3956</v>
      </c>
      <c r="G65" s="68">
        <v>77970</v>
      </c>
      <c r="H65" s="68" t="s">
        <v>3722</v>
      </c>
      <c r="I65" s="68" t="s">
        <v>3724</v>
      </c>
      <c r="J65" s="66">
        <v>6.4</v>
      </c>
      <c r="K65" s="66">
        <v>75.95</v>
      </c>
      <c r="L65" s="66">
        <v>0.32700000000000001</v>
      </c>
      <c r="M65" s="71">
        <v>0.89800000000000002</v>
      </c>
      <c r="N65" s="66">
        <v>2729.05</v>
      </c>
      <c r="O65" s="66">
        <v>2722.57</v>
      </c>
      <c r="P65" s="66">
        <v>2726.3942924018706</v>
      </c>
      <c r="Q65" s="66">
        <v>2721.5334924018707</v>
      </c>
      <c r="R65" s="66">
        <v>1.8461075981294925</v>
      </c>
      <c r="S65" s="66">
        <v>2.6557075981295384</v>
      </c>
      <c r="T65" s="66">
        <v>1.0365075981294467</v>
      </c>
      <c r="U65" s="72" t="s">
        <v>3680</v>
      </c>
      <c r="V65" s="66">
        <v>0.95</v>
      </c>
      <c r="W65" s="70">
        <v>0.1</v>
      </c>
      <c r="X65" s="66">
        <v>3.6537075981295386</v>
      </c>
      <c r="Y65" s="66">
        <v>2.0345075981294469</v>
      </c>
      <c r="Z65" s="73">
        <v>144.30500000000001</v>
      </c>
      <c r="AA65" s="66">
        <v>60.904473474038227</v>
      </c>
      <c r="AB65" s="66" t="s">
        <v>3955</v>
      </c>
      <c r="AC65" s="66">
        <v>1.298</v>
      </c>
      <c r="AD65" s="66">
        <v>45.551035163480009</v>
      </c>
      <c r="AE65" s="66">
        <v>1.5461075981294927</v>
      </c>
      <c r="AF65" s="66">
        <v>111.55552847403823</v>
      </c>
      <c r="AG65" s="66"/>
      <c r="AH65" s="66"/>
      <c r="AI65" s="66"/>
      <c r="AJ65" s="66"/>
      <c r="AK65" s="66"/>
      <c r="AL65" s="66"/>
      <c r="AM65" s="66">
        <v>2.8441075981294928</v>
      </c>
      <c r="AN65" s="66">
        <v>432.01994415586995</v>
      </c>
      <c r="AO65" s="66" t="s">
        <v>3955</v>
      </c>
      <c r="AP65" s="67">
        <v>1</v>
      </c>
      <c r="AQ65" s="136">
        <v>2.8441075981294928</v>
      </c>
      <c r="AR65" s="66" t="s">
        <v>3955</v>
      </c>
      <c r="AS65" s="66" t="s">
        <v>3955</v>
      </c>
      <c r="AT65" s="66"/>
      <c r="AU65" s="66"/>
      <c r="AV65" s="66"/>
    </row>
    <row r="66" spans="4:48" x14ac:dyDescent="0.25">
      <c r="E66" s="67">
        <v>0</v>
      </c>
      <c r="F66" s="67" t="s">
        <v>3956</v>
      </c>
      <c r="G66" s="68"/>
      <c r="H66" s="68"/>
      <c r="I66" s="68"/>
      <c r="J66" s="66"/>
      <c r="K66" s="66"/>
      <c r="L66" s="66"/>
      <c r="M66" s="71"/>
      <c r="N66" s="66"/>
      <c r="O66" s="66"/>
      <c r="P66" s="66"/>
      <c r="Q66" s="66"/>
      <c r="R66" s="66"/>
      <c r="S66" s="66"/>
      <c r="T66" s="66"/>
      <c r="U66" s="72"/>
      <c r="V66" s="66"/>
      <c r="W66" s="70"/>
      <c r="X66" s="66"/>
      <c r="Y66" s="66"/>
      <c r="Z66" s="73"/>
      <c r="AA66" s="66"/>
      <c r="AB66" s="66"/>
      <c r="AC66" s="66"/>
      <c r="AD66" s="66"/>
      <c r="AE66" s="66"/>
      <c r="AF66" s="66"/>
      <c r="AG66" s="66"/>
      <c r="AH66" s="66"/>
      <c r="AI66" s="66"/>
      <c r="AJ66" s="66"/>
      <c r="AK66" s="66"/>
      <c r="AL66" s="66"/>
      <c r="AM66" s="66"/>
      <c r="AN66" s="66"/>
      <c r="AO66" s="66"/>
      <c r="AP66" s="67" t="s">
        <v>3955</v>
      </c>
      <c r="AQ66" s="136" t="s">
        <v>3955</v>
      </c>
      <c r="AR66" s="66"/>
      <c r="AS66" s="66"/>
      <c r="AT66" s="66"/>
      <c r="AU66" s="66"/>
      <c r="AV66" s="66"/>
    </row>
    <row r="67" spans="4:48" x14ac:dyDescent="0.25">
      <c r="D67" s="74" t="s">
        <v>3709</v>
      </c>
      <c r="E67" s="67">
        <v>0</v>
      </c>
      <c r="F67" s="67" t="s">
        <v>3958</v>
      </c>
      <c r="G67" s="68" t="s">
        <v>3869</v>
      </c>
      <c r="H67" s="68" t="s">
        <v>3723</v>
      </c>
      <c r="I67" s="68" t="s">
        <v>3694</v>
      </c>
      <c r="J67" s="66">
        <v>2</v>
      </c>
      <c r="K67" s="66">
        <v>5.3</v>
      </c>
      <c r="L67" s="66">
        <v>0.22700000000000001</v>
      </c>
      <c r="M67" s="71">
        <v>0.25</v>
      </c>
      <c r="N67" s="66">
        <v>2736.2</v>
      </c>
      <c r="O67" s="66">
        <v>2735.96</v>
      </c>
      <c r="P67" s="66">
        <v>2735</v>
      </c>
      <c r="Q67" s="66">
        <v>2734.8939999999998</v>
      </c>
      <c r="R67" s="66">
        <v>1.1330000000000382</v>
      </c>
      <c r="S67" s="66">
        <v>1.1999999999998181</v>
      </c>
      <c r="T67" s="66">
        <v>1.0660000000002583</v>
      </c>
      <c r="U67" s="72" t="s">
        <v>3680</v>
      </c>
      <c r="V67" s="66">
        <v>0.95</v>
      </c>
      <c r="W67" s="70">
        <v>0.1</v>
      </c>
      <c r="X67" s="66">
        <v>1.5499999999998182</v>
      </c>
      <c r="Y67" s="66">
        <v>1.4160000000002584</v>
      </c>
      <c r="Z67" s="73">
        <v>7.4669050000001915</v>
      </c>
      <c r="AA67" s="66" t="s">
        <v>3955</v>
      </c>
      <c r="AB67" s="66" t="s">
        <v>3955</v>
      </c>
      <c r="AC67" s="66">
        <v>0.64999999999999991</v>
      </c>
      <c r="AD67" s="66">
        <v>3.01258625</v>
      </c>
      <c r="AE67" s="66">
        <v>0.83300000000003838</v>
      </c>
      <c r="AF67" s="66">
        <v>4.194155000000193</v>
      </c>
      <c r="AG67" s="66"/>
      <c r="AH67" s="66"/>
      <c r="AI67" s="66"/>
      <c r="AJ67" s="66"/>
      <c r="AK67" s="66"/>
      <c r="AL67" s="66"/>
      <c r="AM67" s="66" t="s">
        <v>3955</v>
      </c>
      <c r="AN67" s="66" t="s">
        <v>3955</v>
      </c>
      <c r="AO67" s="66"/>
      <c r="AP67" s="67">
        <v>1</v>
      </c>
      <c r="AQ67" s="136">
        <v>1.4830000000000383</v>
      </c>
      <c r="AR67" s="66" t="s">
        <v>3955</v>
      </c>
      <c r="AS67" s="66" t="s">
        <v>3955</v>
      </c>
      <c r="AT67" s="66"/>
      <c r="AU67" s="66"/>
      <c r="AV67" s="66"/>
    </row>
    <row r="68" spans="4:48" x14ac:dyDescent="0.25">
      <c r="D68" s="74" t="s">
        <v>3709</v>
      </c>
      <c r="E68" s="67">
        <v>1</v>
      </c>
      <c r="F68" s="67" t="s">
        <v>3880</v>
      </c>
      <c r="G68" s="68" t="s">
        <v>3723</v>
      </c>
      <c r="H68" s="68">
        <v>78745</v>
      </c>
      <c r="I68" s="68" t="s">
        <v>3718</v>
      </c>
      <c r="J68" s="66">
        <v>10</v>
      </c>
      <c r="K68" s="66">
        <v>65.150000000000006</v>
      </c>
      <c r="L68" s="66">
        <v>0.28399999999999997</v>
      </c>
      <c r="M68" s="71">
        <v>0.315</v>
      </c>
      <c r="N68" s="66">
        <v>2735.96</v>
      </c>
      <c r="O68" s="66">
        <v>2729.31</v>
      </c>
      <c r="P68" s="66">
        <v>2734.76</v>
      </c>
      <c r="Q68" s="66">
        <v>2728.2450000000003</v>
      </c>
      <c r="R68" s="66">
        <v>1.132499999999709</v>
      </c>
      <c r="S68" s="66">
        <v>1.1999999999998181</v>
      </c>
      <c r="T68" s="66">
        <v>1.0649999999995998</v>
      </c>
      <c r="U68" s="72" t="s">
        <v>3680</v>
      </c>
      <c r="V68" s="66">
        <v>0.95</v>
      </c>
      <c r="W68" s="70">
        <v>0.1</v>
      </c>
      <c r="X68" s="66">
        <v>1.6149999999998181</v>
      </c>
      <c r="Y68" s="66">
        <v>1.4799999999995999</v>
      </c>
      <c r="Z68" s="73">
        <v>95.778643749981995</v>
      </c>
      <c r="AA68" s="66" t="s">
        <v>3955</v>
      </c>
      <c r="AB68" s="66" t="s">
        <v>3955</v>
      </c>
      <c r="AC68" s="66">
        <v>0.71500000000000008</v>
      </c>
      <c r="AD68" s="66">
        <v>39.175912327750005</v>
      </c>
      <c r="AE68" s="66">
        <v>0.83249999999970892</v>
      </c>
      <c r="AF68" s="66">
        <v>51.525506249981987</v>
      </c>
      <c r="AG68" s="66"/>
      <c r="AH68" s="66"/>
      <c r="AI68" s="66"/>
      <c r="AJ68" s="66"/>
      <c r="AK68" s="66"/>
      <c r="AL68" s="66"/>
      <c r="AM68" s="66">
        <v>1.547499999999709</v>
      </c>
      <c r="AN68" s="66">
        <v>201.63924999996209</v>
      </c>
      <c r="AO68" s="66" t="s">
        <v>3955</v>
      </c>
      <c r="AP68" s="67">
        <v>1</v>
      </c>
      <c r="AQ68" s="136">
        <v>1.547499999999709</v>
      </c>
      <c r="AR68" s="66" t="s">
        <v>3955</v>
      </c>
      <c r="AS68" s="66" t="s">
        <v>3955</v>
      </c>
      <c r="AT68" s="66"/>
      <c r="AU68" s="66"/>
      <c r="AV68" s="66"/>
    </row>
    <row r="69" spans="4:48" x14ac:dyDescent="0.25">
      <c r="D69" s="74" t="s">
        <v>3709</v>
      </c>
      <c r="E69" s="67">
        <v>2</v>
      </c>
      <c r="F69" s="67" t="s">
        <v>3881</v>
      </c>
      <c r="G69" s="68" t="s">
        <v>3725</v>
      </c>
      <c r="H69" s="68">
        <v>77990</v>
      </c>
      <c r="I69" s="68" t="s">
        <v>3718</v>
      </c>
      <c r="J69" s="66">
        <v>2.5</v>
      </c>
      <c r="K69" s="66">
        <v>26.66</v>
      </c>
      <c r="L69" s="66">
        <v>0.28399999999999997</v>
      </c>
      <c r="M69" s="71">
        <v>0.315</v>
      </c>
      <c r="N69" s="66">
        <v>2750.7</v>
      </c>
      <c r="O69" s="66">
        <v>2749.77</v>
      </c>
      <c r="P69" s="66">
        <v>2749.1</v>
      </c>
      <c r="Q69" s="66">
        <v>2748.4335000000001</v>
      </c>
      <c r="R69" s="66">
        <v>1.4682499999998981</v>
      </c>
      <c r="S69" s="66">
        <v>1.5999999999999091</v>
      </c>
      <c r="T69" s="66">
        <v>1.3364999999998872</v>
      </c>
      <c r="U69" s="72" t="s">
        <v>3680</v>
      </c>
      <c r="V69" s="66">
        <v>0.95</v>
      </c>
      <c r="W69" s="70">
        <v>0.1</v>
      </c>
      <c r="X69" s="66">
        <v>2.0149999999999091</v>
      </c>
      <c r="Y69" s="66">
        <v>1.7514999999998873</v>
      </c>
      <c r="Z69" s="73">
        <v>47.697072749997417</v>
      </c>
      <c r="AA69" s="66" t="s">
        <v>3955</v>
      </c>
      <c r="AB69" s="66" t="s">
        <v>3955</v>
      </c>
      <c r="AC69" s="66">
        <v>0.71500000000000008</v>
      </c>
      <c r="AD69" s="66">
        <v>16.031156142100002</v>
      </c>
      <c r="AE69" s="66">
        <v>1.1682499999998981</v>
      </c>
      <c r="AF69" s="66">
        <v>29.588267749997417</v>
      </c>
      <c r="AG69" s="66"/>
      <c r="AH69" s="66"/>
      <c r="AI69" s="66"/>
      <c r="AJ69" s="66"/>
      <c r="AK69" s="66"/>
      <c r="AL69" s="66"/>
      <c r="AM69" s="66">
        <v>1.8832499999998982</v>
      </c>
      <c r="AN69" s="66">
        <v>100.41488999999457</v>
      </c>
      <c r="AO69" s="66" t="s">
        <v>3955</v>
      </c>
      <c r="AP69" s="67">
        <v>1</v>
      </c>
      <c r="AQ69" s="136">
        <v>1.8832499999998982</v>
      </c>
      <c r="AR69" s="66" t="s">
        <v>3955</v>
      </c>
      <c r="AS69" s="66" t="s">
        <v>3955</v>
      </c>
      <c r="AT69" s="66"/>
      <c r="AU69" s="66"/>
      <c r="AV69" s="66"/>
    </row>
    <row r="70" spans="4:48" x14ac:dyDescent="0.25">
      <c r="D70" s="74" t="s">
        <v>3709</v>
      </c>
      <c r="E70" s="67">
        <v>0</v>
      </c>
      <c r="F70" s="67" t="s">
        <v>3958</v>
      </c>
      <c r="G70" s="68" t="s">
        <v>3846</v>
      </c>
      <c r="H70" s="68">
        <v>77724</v>
      </c>
      <c r="I70" s="68" t="s">
        <v>3694</v>
      </c>
      <c r="J70" s="66">
        <v>2</v>
      </c>
      <c r="K70" s="66">
        <v>11.9</v>
      </c>
      <c r="L70" s="66">
        <v>0.22700000000000001</v>
      </c>
      <c r="M70" s="71">
        <v>0.25</v>
      </c>
      <c r="N70" s="66">
        <v>2741.23</v>
      </c>
      <c r="O70" s="66">
        <v>2740.63</v>
      </c>
      <c r="P70" s="66">
        <v>2739.56</v>
      </c>
      <c r="Q70" s="66">
        <v>2739.3220000000001</v>
      </c>
      <c r="R70" s="66">
        <v>1.4890000000000327</v>
      </c>
      <c r="S70" s="66">
        <v>1.6700000000000728</v>
      </c>
      <c r="T70" s="66">
        <v>1.3079999999999927</v>
      </c>
      <c r="U70" s="72" t="s">
        <v>3680</v>
      </c>
      <c r="V70" s="66">
        <v>0.95</v>
      </c>
      <c r="W70" s="70">
        <v>0.1</v>
      </c>
      <c r="X70" s="66">
        <v>2.0200000000000728</v>
      </c>
      <c r="Y70" s="66">
        <v>1.6579999999999928</v>
      </c>
      <c r="Z70" s="73">
        <v>20.789895000000371</v>
      </c>
      <c r="AA70" s="66" t="s">
        <v>3955</v>
      </c>
      <c r="AB70" s="66" t="s">
        <v>3955</v>
      </c>
      <c r="AC70" s="66">
        <v>0.64999999999999991</v>
      </c>
      <c r="AD70" s="66">
        <v>6.7641087500000001</v>
      </c>
      <c r="AE70" s="66">
        <v>1.1890000000000329</v>
      </c>
      <c r="AF70" s="66">
        <v>13.441645000000372</v>
      </c>
      <c r="AG70" s="66"/>
      <c r="AH70" s="66"/>
      <c r="AI70" s="66"/>
      <c r="AJ70" s="66"/>
      <c r="AK70" s="66"/>
      <c r="AL70" s="66"/>
      <c r="AM70" s="66">
        <v>1.8390000000000328</v>
      </c>
      <c r="AN70" s="66">
        <v>43.768200000000782</v>
      </c>
      <c r="AO70" s="66" t="s">
        <v>3955</v>
      </c>
      <c r="AP70" s="67">
        <v>1</v>
      </c>
      <c r="AQ70" s="136">
        <v>1.8390000000000328</v>
      </c>
      <c r="AR70" s="66" t="s">
        <v>3955</v>
      </c>
      <c r="AS70" s="66" t="s">
        <v>3955</v>
      </c>
      <c r="AT70" s="66"/>
      <c r="AU70" s="66"/>
      <c r="AV70" s="66"/>
    </row>
    <row r="71" spans="4:48" x14ac:dyDescent="0.25">
      <c r="D71" s="74" t="s">
        <v>3709</v>
      </c>
      <c r="E71" s="67">
        <v>0</v>
      </c>
      <c r="F71" s="67" t="s">
        <v>3958</v>
      </c>
      <c r="G71" s="68" t="s">
        <v>3844</v>
      </c>
      <c r="H71" s="68" t="s">
        <v>3726</v>
      </c>
      <c r="I71" s="68" t="s">
        <v>3694</v>
      </c>
      <c r="J71" s="66">
        <v>2.5</v>
      </c>
      <c r="K71" s="66">
        <v>3.8</v>
      </c>
      <c r="L71" s="66">
        <v>0.22700000000000001</v>
      </c>
      <c r="M71" s="71">
        <v>0.25</v>
      </c>
      <c r="N71" s="66">
        <v>2729.95</v>
      </c>
      <c r="O71" s="66">
        <v>2729.8</v>
      </c>
      <c r="P71" s="66">
        <v>2728.85</v>
      </c>
      <c r="Q71" s="66">
        <v>2728.7550000000001</v>
      </c>
      <c r="R71" s="66">
        <v>1.0724999999999909</v>
      </c>
      <c r="S71" s="66">
        <v>1.0999999999999091</v>
      </c>
      <c r="T71" s="66">
        <v>1.0450000000000728</v>
      </c>
      <c r="U71" s="72" t="s">
        <v>3680</v>
      </c>
      <c r="V71" s="66">
        <v>0.95</v>
      </c>
      <c r="W71" s="70">
        <v>0.1</v>
      </c>
      <c r="X71" s="66">
        <v>1.4499999999999091</v>
      </c>
      <c r="Y71" s="66">
        <v>1.3950000000000728</v>
      </c>
      <c r="Z71" s="73">
        <v>5.1352249999999673</v>
      </c>
      <c r="AA71" s="66" t="s">
        <v>3955</v>
      </c>
      <c r="AB71" s="66" t="s">
        <v>3955</v>
      </c>
      <c r="AC71" s="66">
        <v>0.64999999999999991</v>
      </c>
      <c r="AD71" s="66">
        <v>2.1599675</v>
      </c>
      <c r="AE71" s="66">
        <v>0.77249999999999108</v>
      </c>
      <c r="AF71" s="66">
        <v>2.7887249999999679</v>
      </c>
      <c r="AG71" s="66"/>
      <c r="AH71" s="66"/>
      <c r="AI71" s="66"/>
      <c r="AJ71" s="66"/>
      <c r="AK71" s="66"/>
      <c r="AL71" s="66"/>
      <c r="AM71" s="66" t="s">
        <v>3955</v>
      </c>
      <c r="AN71" s="66" t="s">
        <v>3955</v>
      </c>
      <c r="AO71" s="66"/>
      <c r="AP71" s="67">
        <v>1</v>
      </c>
      <c r="AQ71" s="136">
        <v>1.422499999999991</v>
      </c>
      <c r="AR71" s="66" t="s">
        <v>3955</v>
      </c>
      <c r="AS71" s="66" t="s">
        <v>3955</v>
      </c>
      <c r="AT71" s="66"/>
      <c r="AU71" s="66"/>
      <c r="AV71" s="66"/>
    </row>
    <row r="72" spans="4:48" x14ac:dyDescent="0.25">
      <c r="D72" s="74" t="s">
        <v>3709</v>
      </c>
      <c r="E72" s="67">
        <v>0</v>
      </c>
      <c r="F72" s="67" t="s">
        <v>3958</v>
      </c>
      <c r="G72" s="68" t="s">
        <v>3726</v>
      </c>
      <c r="H72" s="68">
        <v>77970</v>
      </c>
      <c r="I72" s="68" t="s">
        <v>3694</v>
      </c>
      <c r="J72" s="66">
        <v>4</v>
      </c>
      <c r="K72" s="66">
        <v>3.72</v>
      </c>
      <c r="L72" s="66">
        <v>0.22700000000000001</v>
      </c>
      <c r="M72" s="71">
        <v>0.25</v>
      </c>
      <c r="N72" s="66">
        <v>2729.8</v>
      </c>
      <c r="O72" s="66">
        <v>2729.05</v>
      </c>
      <c r="P72" s="66">
        <v>2728.0084770735521</v>
      </c>
      <c r="Q72" s="66">
        <v>2727.8596770735521</v>
      </c>
      <c r="R72" s="66">
        <v>1.4909229264480928</v>
      </c>
      <c r="S72" s="66">
        <v>1.7915229264481241</v>
      </c>
      <c r="T72" s="66">
        <v>1.1903229264480615</v>
      </c>
      <c r="U72" s="72" t="s">
        <v>3680</v>
      </c>
      <c r="V72" s="66">
        <v>0.95</v>
      </c>
      <c r="W72" s="70">
        <v>0.1</v>
      </c>
      <c r="X72" s="66">
        <v>2.1415229264481241</v>
      </c>
      <c r="Y72" s="66">
        <v>1.5403229264480616</v>
      </c>
      <c r="Z72" s="73">
        <v>6.5058216220675602</v>
      </c>
      <c r="AA72" s="66" t="s">
        <v>3955</v>
      </c>
      <c r="AB72" s="66" t="s">
        <v>3955</v>
      </c>
      <c r="AC72" s="66">
        <v>0.64999999999999991</v>
      </c>
      <c r="AD72" s="66">
        <v>2.1144945000000002</v>
      </c>
      <c r="AE72" s="66">
        <v>1.1909229264480929</v>
      </c>
      <c r="AF72" s="66">
        <v>4.2087216220675598</v>
      </c>
      <c r="AG72" s="66"/>
      <c r="AH72" s="66"/>
      <c r="AI72" s="66"/>
      <c r="AJ72" s="66"/>
      <c r="AK72" s="66"/>
      <c r="AL72" s="66"/>
      <c r="AM72" s="66">
        <v>1.8409229264480929</v>
      </c>
      <c r="AN72" s="66">
        <v>13.696466572773812</v>
      </c>
      <c r="AO72" s="66" t="s">
        <v>3955</v>
      </c>
      <c r="AP72" s="67">
        <v>1</v>
      </c>
      <c r="AQ72" s="136">
        <v>1.8409229264480929</v>
      </c>
      <c r="AR72" s="66" t="s">
        <v>3955</v>
      </c>
      <c r="AS72" s="66" t="s">
        <v>3955</v>
      </c>
      <c r="AT72" s="66"/>
      <c r="AU72" s="66"/>
      <c r="AV72" s="66"/>
    </row>
    <row r="73" spans="4:48" x14ac:dyDescent="0.25">
      <c r="D73" s="74" t="s">
        <v>3709</v>
      </c>
      <c r="E73" s="67">
        <v>0</v>
      </c>
      <c r="F73" s="67" t="s">
        <v>3958</v>
      </c>
      <c r="G73" s="68" t="s">
        <v>3870</v>
      </c>
      <c r="H73" s="68">
        <v>777724</v>
      </c>
      <c r="I73" s="68" t="s">
        <v>3694</v>
      </c>
      <c r="J73" s="66">
        <v>2</v>
      </c>
      <c r="K73" s="66">
        <v>9.4</v>
      </c>
      <c r="L73" s="66">
        <v>0.22700000000000001</v>
      </c>
      <c r="M73" s="71">
        <v>0.25</v>
      </c>
      <c r="N73" s="66">
        <v>2740.8</v>
      </c>
      <c r="O73" s="66">
        <v>2740.63</v>
      </c>
      <c r="P73" s="66">
        <v>2739.76</v>
      </c>
      <c r="Q73" s="66">
        <v>2739.5720000000001</v>
      </c>
      <c r="R73" s="66">
        <v>1.0489999999999782</v>
      </c>
      <c r="S73" s="66">
        <v>1.0399999999999636</v>
      </c>
      <c r="T73" s="66">
        <v>1.0579999999999927</v>
      </c>
      <c r="U73" s="72" t="s">
        <v>3680</v>
      </c>
      <c r="V73" s="66">
        <v>0.95</v>
      </c>
      <c r="W73" s="70">
        <v>0.1</v>
      </c>
      <c r="X73" s="66">
        <v>1.3899999999999637</v>
      </c>
      <c r="Y73" s="66">
        <v>1.4079999999999928</v>
      </c>
      <c r="Z73" s="73">
        <v>12.493069999999806</v>
      </c>
      <c r="AA73" s="66" t="s">
        <v>3955</v>
      </c>
      <c r="AB73" s="66" t="s">
        <v>3955</v>
      </c>
      <c r="AC73" s="66">
        <v>0.64999999999999991</v>
      </c>
      <c r="AD73" s="66">
        <v>5.3430774999999997</v>
      </c>
      <c r="AE73" s="66">
        <v>0.74899999999997835</v>
      </c>
      <c r="AF73" s="66">
        <v>6.6885699999998067</v>
      </c>
      <c r="AG73" s="66"/>
      <c r="AH73" s="66"/>
      <c r="AI73" s="66"/>
      <c r="AJ73" s="66"/>
      <c r="AK73" s="66"/>
      <c r="AL73" s="66"/>
      <c r="AM73" s="66" t="s">
        <v>3955</v>
      </c>
      <c r="AN73" s="66" t="s">
        <v>3955</v>
      </c>
      <c r="AO73" s="66"/>
      <c r="AP73" s="67">
        <v>1</v>
      </c>
      <c r="AQ73" s="136">
        <v>1.3989999999999783</v>
      </c>
      <c r="AR73" s="66" t="s">
        <v>3955</v>
      </c>
      <c r="AS73" s="66" t="s">
        <v>3955</v>
      </c>
      <c r="AT73" s="66"/>
      <c r="AU73" s="66"/>
      <c r="AV73" s="66"/>
    </row>
    <row r="74" spans="4:48" x14ac:dyDescent="0.25">
      <c r="D74" s="74" t="s">
        <v>3709</v>
      </c>
      <c r="E74" s="67">
        <v>0</v>
      </c>
      <c r="F74" s="67" t="s">
        <v>3958</v>
      </c>
      <c r="G74" s="68" t="s">
        <v>3871</v>
      </c>
      <c r="H74" s="68" t="s">
        <v>3872</v>
      </c>
      <c r="I74" s="68" t="s">
        <v>3694</v>
      </c>
      <c r="J74" s="66">
        <v>2</v>
      </c>
      <c r="K74" s="66">
        <v>5.78</v>
      </c>
      <c r="L74" s="66">
        <v>0.22700000000000001</v>
      </c>
      <c r="M74" s="71">
        <v>0.25</v>
      </c>
      <c r="N74" s="66">
        <v>2670.09</v>
      </c>
      <c r="O74" s="66">
        <v>2669.69</v>
      </c>
      <c r="P74" s="66">
        <v>2668.7000000000003</v>
      </c>
      <c r="Q74" s="66">
        <v>2668.5844000000002</v>
      </c>
      <c r="R74" s="66">
        <v>1.2477999999998701</v>
      </c>
      <c r="S74" s="66">
        <v>1.3899999999998727</v>
      </c>
      <c r="T74" s="66">
        <v>1.1055999999998676</v>
      </c>
      <c r="U74" s="72" t="s">
        <v>3680</v>
      </c>
      <c r="V74" s="66">
        <v>0.95</v>
      </c>
      <c r="W74" s="70">
        <v>0.1</v>
      </c>
      <c r="X74" s="66">
        <v>1.7399999999998728</v>
      </c>
      <c r="Y74" s="66">
        <v>1.4555999999998677</v>
      </c>
      <c r="Z74" s="73">
        <v>8.7735197999992867</v>
      </c>
      <c r="AA74" s="66" t="s">
        <v>3955</v>
      </c>
      <c r="AB74" s="66" t="s">
        <v>3955</v>
      </c>
      <c r="AC74" s="66">
        <v>0.64999999999999991</v>
      </c>
      <c r="AD74" s="66">
        <v>3.2854242500000002</v>
      </c>
      <c r="AE74" s="66">
        <v>0.9477999999998703</v>
      </c>
      <c r="AF74" s="66">
        <v>5.2043697999992871</v>
      </c>
      <c r="AG74" s="66"/>
      <c r="AH74" s="66"/>
      <c r="AI74" s="66"/>
      <c r="AJ74" s="66"/>
      <c r="AK74" s="66"/>
      <c r="AL74" s="66"/>
      <c r="AM74" s="66">
        <v>1.5977999999998702</v>
      </c>
      <c r="AN74" s="66">
        <v>18.470567999998501</v>
      </c>
      <c r="AO74" s="66" t="s">
        <v>3955</v>
      </c>
      <c r="AP74" s="67">
        <v>1</v>
      </c>
      <c r="AQ74" s="136">
        <v>1.5977999999998702</v>
      </c>
      <c r="AR74" s="66" t="s">
        <v>3955</v>
      </c>
      <c r="AS74" s="66" t="s">
        <v>3955</v>
      </c>
      <c r="AT74" s="66"/>
      <c r="AU74" s="66"/>
      <c r="AV74" s="66"/>
    </row>
    <row r="75" spans="4:48" x14ac:dyDescent="0.25">
      <c r="E75" s="67" t="s">
        <v>3731</v>
      </c>
      <c r="F75" s="67" t="s">
        <v>3731</v>
      </c>
      <c r="G75" s="68"/>
      <c r="H75" s="68"/>
      <c r="I75" s="68"/>
      <c r="J75" s="66"/>
      <c r="K75" s="66"/>
      <c r="L75" s="66"/>
      <c r="M75" s="71"/>
      <c r="N75" s="66"/>
      <c r="O75" s="66"/>
      <c r="P75" s="66"/>
      <c r="Q75" s="66"/>
      <c r="R75" s="66"/>
      <c r="S75" s="66"/>
      <c r="T75" s="66"/>
      <c r="U75" s="72"/>
      <c r="V75" s="66"/>
      <c r="W75" s="70"/>
      <c r="X75" s="66"/>
      <c r="Y75" s="66"/>
      <c r="Z75" s="73"/>
      <c r="AA75" s="66"/>
      <c r="AB75" s="66"/>
      <c r="AC75" s="66"/>
      <c r="AD75" s="66"/>
      <c r="AE75" s="66"/>
      <c r="AF75" s="66"/>
      <c r="AG75" s="66"/>
      <c r="AH75" s="66"/>
      <c r="AI75" s="66"/>
      <c r="AJ75" s="66"/>
      <c r="AK75" s="66"/>
      <c r="AL75" s="66"/>
      <c r="AM75" s="66"/>
      <c r="AN75" s="66"/>
      <c r="AO75" s="66"/>
      <c r="AP75" s="67"/>
      <c r="AQ75" s="136" t="s">
        <v>3955</v>
      </c>
      <c r="AR75" s="66"/>
      <c r="AS75" s="66"/>
      <c r="AT75" s="66"/>
      <c r="AU75" s="66"/>
      <c r="AV75" s="66"/>
    </row>
    <row r="76" spans="4:48" x14ac:dyDescent="0.25">
      <c r="D76" s="74" t="s">
        <v>3709</v>
      </c>
      <c r="E76" s="67">
        <v>1</v>
      </c>
      <c r="F76" s="67" t="s">
        <v>3880</v>
      </c>
      <c r="G76" s="68" t="s">
        <v>3727</v>
      </c>
      <c r="H76" s="68" t="s">
        <v>3728</v>
      </c>
      <c r="I76" s="68" t="s">
        <v>3733</v>
      </c>
      <c r="J76" s="66">
        <v>2</v>
      </c>
      <c r="K76" s="66">
        <v>38.74</v>
      </c>
      <c r="L76" s="66">
        <v>0.59499999999999997</v>
      </c>
      <c r="M76" s="71">
        <v>0.2</v>
      </c>
      <c r="N76" s="66">
        <v>2614.1799999999998</v>
      </c>
      <c r="O76" s="66">
        <v>2613.1</v>
      </c>
      <c r="P76" s="66">
        <v>2611.9</v>
      </c>
      <c r="Q76" s="66">
        <v>2611.1251999999999</v>
      </c>
      <c r="R76" s="66">
        <v>2.1273999999998523</v>
      </c>
      <c r="S76" s="66">
        <v>2.2799999999997453</v>
      </c>
      <c r="T76" s="66">
        <v>1.9747999999999593</v>
      </c>
      <c r="U76" s="72" t="s">
        <v>3680</v>
      </c>
      <c r="V76" s="66">
        <v>0.95</v>
      </c>
      <c r="W76" s="70">
        <v>0.1</v>
      </c>
      <c r="X76" s="66">
        <v>2.5799999999997456</v>
      </c>
      <c r="Y76" s="66">
        <v>2.2747999999999595</v>
      </c>
      <c r="Z76" s="73">
        <v>73.605999999999995</v>
      </c>
      <c r="AA76" s="66">
        <v>15.729602199994574</v>
      </c>
      <c r="AB76" s="66" t="s">
        <v>3955</v>
      </c>
      <c r="AC76" s="66">
        <v>0.60000000000000009</v>
      </c>
      <c r="AD76" s="66">
        <v>20.864744160000004</v>
      </c>
      <c r="AE76" s="66">
        <v>1.8273999999998525</v>
      </c>
      <c r="AF76" s="66">
        <v>67.253802199994567</v>
      </c>
      <c r="AG76" s="66"/>
      <c r="AH76" s="66"/>
      <c r="AI76" s="66"/>
      <c r="AJ76" s="66"/>
      <c r="AK76" s="66"/>
      <c r="AL76" s="66"/>
      <c r="AM76" s="66">
        <v>2.4273999999998526</v>
      </c>
      <c r="AN76" s="66">
        <v>188.0749519999886</v>
      </c>
      <c r="AO76" s="66" t="s">
        <v>3955</v>
      </c>
      <c r="AP76" s="67">
        <v>1</v>
      </c>
      <c r="AQ76" s="136">
        <v>2.4273999999998526</v>
      </c>
      <c r="AR76" s="66" t="s">
        <v>3955</v>
      </c>
      <c r="AS76" s="66" t="s">
        <v>3955</v>
      </c>
      <c r="AT76" s="66"/>
      <c r="AU76" s="66"/>
      <c r="AV76" s="66"/>
    </row>
    <row r="77" spans="4:48" x14ac:dyDescent="0.25">
      <c r="D77" s="74" t="s">
        <v>3709</v>
      </c>
      <c r="E77" s="67">
        <v>1</v>
      </c>
      <c r="F77" s="67" t="s">
        <v>3880</v>
      </c>
      <c r="G77" s="68" t="s">
        <v>3728</v>
      </c>
      <c r="H77" s="68" t="s">
        <v>3873</v>
      </c>
      <c r="I77" s="68" t="s">
        <v>3733</v>
      </c>
      <c r="J77" s="66">
        <v>2</v>
      </c>
      <c r="K77" s="66">
        <v>54.97</v>
      </c>
      <c r="L77" s="66">
        <v>0.59499999999999997</v>
      </c>
      <c r="M77" s="71">
        <v>0.2</v>
      </c>
      <c r="N77" s="66">
        <v>2613.1</v>
      </c>
      <c r="O77" s="66">
        <v>2611.37</v>
      </c>
      <c r="P77" s="66">
        <v>2611.1251999999999</v>
      </c>
      <c r="Q77" s="66">
        <v>2610.0257999999999</v>
      </c>
      <c r="R77" s="66">
        <v>1.65949999999998</v>
      </c>
      <c r="S77" s="66">
        <v>1.9747999999999593</v>
      </c>
      <c r="T77" s="66">
        <v>1.3442000000000007</v>
      </c>
      <c r="U77" s="72" t="s">
        <v>3680</v>
      </c>
      <c r="V77" s="66">
        <v>0.95</v>
      </c>
      <c r="W77" s="70">
        <v>0.1</v>
      </c>
      <c r="X77" s="66">
        <v>2.2747999999999595</v>
      </c>
      <c r="Y77" s="66">
        <v>1.6442000000000008</v>
      </c>
      <c r="Z77" s="73">
        <v>102.32802924999896</v>
      </c>
      <c r="AA77" s="66" t="s">
        <v>3955</v>
      </c>
      <c r="AB77" s="66" t="s">
        <v>3955</v>
      </c>
      <c r="AC77" s="66">
        <v>0.60000000000000009</v>
      </c>
      <c r="AD77" s="66">
        <v>29.605962480000002</v>
      </c>
      <c r="AE77" s="66">
        <v>1.3594999999999802</v>
      </c>
      <c r="AF77" s="66">
        <v>70.995129249998968</v>
      </c>
      <c r="AG77" s="66"/>
      <c r="AH77" s="66"/>
      <c r="AI77" s="66"/>
      <c r="AJ77" s="66"/>
      <c r="AK77" s="66"/>
      <c r="AL77" s="66"/>
      <c r="AM77" s="66">
        <v>1.95949999999998</v>
      </c>
      <c r="AN77" s="66">
        <v>215.4274299999978</v>
      </c>
      <c r="AO77" s="66" t="s">
        <v>3955</v>
      </c>
      <c r="AP77" s="67">
        <v>1</v>
      </c>
      <c r="AQ77" s="136">
        <v>1.95949999999998</v>
      </c>
      <c r="AR77" s="66" t="s">
        <v>3955</v>
      </c>
      <c r="AS77" s="66" t="s">
        <v>3955</v>
      </c>
      <c r="AT77" s="66"/>
      <c r="AU77" s="66"/>
      <c r="AV77" s="66"/>
    </row>
    <row r="78" spans="4:48" x14ac:dyDescent="0.25">
      <c r="D78" s="74" t="s">
        <v>3709</v>
      </c>
      <c r="E78" s="67">
        <v>1</v>
      </c>
      <c r="F78" s="67" t="s">
        <v>3880</v>
      </c>
      <c r="G78" s="68" t="s">
        <v>3873</v>
      </c>
      <c r="H78" s="68" t="s">
        <v>3729</v>
      </c>
      <c r="I78" s="68" t="s">
        <v>3733</v>
      </c>
      <c r="J78" s="66">
        <v>1</v>
      </c>
      <c r="K78" s="66">
        <v>7.6</v>
      </c>
      <c r="L78" s="66">
        <v>0.59499999999999997</v>
      </c>
      <c r="M78" s="71">
        <v>0.2</v>
      </c>
      <c r="N78" s="66">
        <v>2611.37</v>
      </c>
      <c r="O78" s="66">
        <v>2611.37</v>
      </c>
      <c r="P78" s="66">
        <v>2610.0257999999999</v>
      </c>
      <c r="Q78" s="66">
        <v>2609.9497999999999</v>
      </c>
      <c r="R78" s="66">
        <v>1.3822000000000116</v>
      </c>
      <c r="S78" s="66">
        <v>1.3442000000000007</v>
      </c>
      <c r="T78" s="66">
        <v>1.4202000000000226</v>
      </c>
      <c r="U78" s="72" t="s">
        <v>3680</v>
      </c>
      <c r="V78" s="66">
        <v>0.95</v>
      </c>
      <c r="W78" s="70">
        <v>0.1</v>
      </c>
      <c r="X78" s="66">
        <v>1.6442000000000008</v>
      </c>
      <c r="Y78" s="66">
        <v>1.7202000000000226</v>
      </c>
      <c r="Z78" s="73">
        <v>12.145484000000083</v>
      </c>
      <c r="AA78" s="66" t="s">
        <v>3955</v>
      </c>
      <c r="AB78" s="66" t="s">
        <v>3955</v>
      </c>
      <c r="AC78" s="66">
        <v>0.60000000000000009</v>
      </c>
      <c r="AD78" s="66">
        <v>4.0932384000000006</v>
      </c>
      <c r="AE78" s="66">
        <v>1.0822000000000116</v>
      </c>
      <c r="AF78" s="66">
        <v>7.8134840000000834</v>
      </c>
      <c r="AG78" s="66"/>
      <c r="AH78" s="66"/>
      <c r="AI78" s="66"/>
      <c r="AJ78" s="66"/>
      <c r="AK78" s="66"/>
      <c r="AL78" s="66"/>
      <c r="AM78" s="66">
        <v>1.6822000000000117</v>
      </c>
      <c r="AN78" s="66">
        <v>25.569440000000178</v>
      </c>
      <c r="AO78" s="66" t="s">
        <v>3955</v>
      </c>
      <c r="AP78" s="67">
        <v>1</v>
      </c>
      <c r="AQ78" s="136">
        <v>1.6822000000000117</v>
      </c>
      <c r="AR78" s="66" t="s">
        <v>3955</v>
      </c>
      <c r="AS78" s="66" t="s">
        <v>3955</v>
      </c>
      <c r="AT78" s="66"/>
      <c r="AU78" s="66"/>
      <c r="AV78" s="66"/>
    </row>
    <row r="79" spans="4:48" x14ac:dyDescent="0.25">
      <c r="D79" s="74" t="s">
        <v>3709</v>
      </c>
      <c r="E79" s="67">
        <v>1</v>
      </c>
      <c r="F79" s="67" t="s">
        <v>3880</v>
      </c>
      <c r="G79" s="68" t="s">
        <v>3729</v>
      </c>
      <c r="H79" s="68">
        <v>117577</v>
      </c>
      <c r="I79" s="68" t="s">
        <v>3733</v>
      </c>
      <c r="J79" s="66">
        <v>1</v>
      </c>
      <c r="K79" s="66">
        <v>29.84</v>
      </c>
      <c r="L79" s="66">
        <v>0.59499999999999997</v>
      </c>
      <c r="M79" s="71">
        <v>0.2</v>
      </c>
      <c r="N79" s="66">
        <v>2611.37</v>
      </c>
      <c r="O79" s="66">
        <v>2611.52</v>
      </c>
      <c r="P79" s="66">
        <v>2609.9497999999999</v>
      </c>
      <c r="Q79" s="66">
        <v>2609.6513999999997</v>
      </c>
      <c r="R79" s="66">
        <v>1.6444000000001324</v>
      </c>
      <c r="S79" s="66">
        <v>1.4202000000000226</v>
      </c>
      <c r="T79" s="66">
        <v>1.8686000000002423</v>
      </c>
      <c r="U79" s="72" t="s">
        <v>3680</v>
      </c>
      <c r="V79" s="66">
        <v>0.95</v>
      </c>
      <c r="W79" s="70">
        <v>0.1</v>
      </c>
      <c r="X79" s="66">
        <v>1.7202000000000226</v>
      </c>
      <c r="Y79" s="66">
        <v>2.1686000000002426</v>
      </c>
      <c r="Z79" s="73">
        <v>55.119851200003758</v>
      </c>
      <c r="AA79" s="66" t="s">
        <v>3955</v>
      </c>
      <c r="AB79" s="66" t="s">
        <v>3955</v>
      </c>
      <c r="AC79" s="66">
        <v>0.60000000000000009</v>
      </c>
      <c r="AD79" s="66">
        <v>16.071346560000002</v>
      </c>
      <c r="AE79" s="66">
        <v>1.3444000000001326</v>
      </c>
      <c r="AF79" s="66">
        <v>38.111051200003757</v>
      </c>
      <c r="AG79" s="66"/>
      <c r="AH79" s="66"/>
      <c r="AI79" s="66"/>
      <c r="AJ79" s="66"/>
      <c r="AK79" s="66"/>
      <c r="AL79" s="66"/>
      <c r="AM79" s="66">
        <v>1.9444000000001325</v>
      </c>
      <c r="AN79" s="66">
        <v>116.0417920000079</v>
      </c>
      <c r="AO79" s="66" t="s">
        <v>3955</v>
      </c>
      <c r="AP79" s="67">
        <v>1</v>
      </c>
      <c r="AQ79" s="136">
        <v>1.9444000000001325</v>
      </c>
      <c r="AR79" s="66" t="s">
        <v>3955</v>
      </c>
      <c r="AS79" s="66" t="s">
        <v>3955</v>
      </c>
      <c r="AT79" s="66"/>
      <c r="AU79" s="66"/>
      <c r="AV79" s="66"/>
    </row>
    <row r="80" spans="4:48" x14ac:dyDescent="0.25">
      <c r="E80" s="67">
        <v>0</v>
      </c>
      <c r="F80" s="67" t="s">
        <v>3956</v>
      </c>
      <c r="G80" s="68">
        <v>117577</v>
      </c>
      <c r="H80" s="68">
        <v>117576</v>
      </c>
      <c r="I80" s="68" t="s">
        <v>3733</v>
      </c>
      <c r="J80" s="66">
        <v>1.25</v>
      </c>
      <c r="K80" s="66">
        <v>20.82</v>
      </c>
      <c r="L80" s="66">
        <v>0.6</v>
      </c>
      <c r="M80" s="71">
        <v>0.2</v>
      </c>
      <c r="N80" s="66">
        <v>2611.52</v>
      </c>
      <c r="O80" s="66">
        <v>2611.2800000000002</v>
      </c>
      <c r="P80" s="66">
        <v>2609.6038999999996</v>
      </c>
      <c r="Q80" s="66">
        <v>2609.3436499999998</v>
      </c>
      <c r="R80" s="66">
        <v>1.926225000000386</v>
      </c>
      <c r="S80" s="66">
        <v>1.9161000000003696</v>
      </c>
      <c r="T80" s="66">
        <v>1.9363500000004024</v>
      </c>
      <c r="U80" s="72" t="s">
        <v>3680</v>
      </c>
      <c r="V80" s="66">
        <v>0.95</v>
      </c>
      <c r="W80" s="70">
        <v>0.1</v>
      </c>
      <c r="X80" s="66">
        <v>2.2161000000003699</v>
      </c>
      <c r="Y80" s="66">
        <v>2.2363500000004026</v>
      </c>
      <c r="Z80" s="73">
        <v>39.558</v>
      </c>
      <c r="AA80" s="73">
        <v>4.4745042750076394</v>
      </c>
      <c r="AB80" s="66" t="s">
        <v>3955</v>
      </c>
      <c r="AC80" s="66">
        <v>0.60000000000000009</v>
      </c>
      <c r="AD80" s="66">
        <v>11.213318880000001</v>
      </c>
      <c r="AE80" s="66">
        <v>1.6262250000003862</v>
      </c>
      <c r="AF80" s="66">
        <v>32.165104275007636</v>
      </c>
      <c r="AG80" s="66"/>
      <c r="AH80" s="66"/>
      <c r="AI80" s="66"/>
      <c r="AJ80" s="66"/>
      <c r="AK80" s="66"/>
      <c r="AL80" s="66"/>
      <c r="AM80" s="66">
        <v>2.2262250000003863</v>
      </c>
      <c r="AN80" s="66">
        <v>92.700009000016081</v>
      </c>
      <c r="AO80" s="66" t="s">
        <v>3955</v>
      </c>
      <c r="AP80" s="67">
        <v>1</v>
      </c>
      <c r="AQ80" s="136">
        <v>2.2262250000003863</v>
      </c>
      <c r="AR80" s="66" t="s">
        <v>3955</v>
      </c>
      <c r="AS80" s="66" t="s">
        <v>3955</v>
      </c>
      <c r="AT80" s="66"/>
      <c r="AU80" s="66"/>
      <c r="AV80" s="66"/>
    </row>
    <row r="81" spans="4:49" x14ac:dyDescent="0.25">
      <c r="E81" s="67">
        <v>0</v>
      </c>
      <c r="F81" s="67" t="s">
        <v>3956</v>
      </c>
      <c r="G81" s="68">
        <v>117576</v>
      </c>
      <c r="H81" s="68">
        <v>134035</v>
      </c>
      <c r="I81" s="68" t="s">
        <v>3733</v>
      </c>
      <c r="J81" s="66">
        <v>7.34</v>
      </c>
      <c r="K81" s="66">
        <v>5.18</v>
      </c>
      <c r="L81" s="66">
        <v>0.6</v>
      </c>
      <c r="M81" s="71">
        <v>0.2</v>
      </c>
      <c r="N81" s="66">
        <v>2611.2800000000002</v>
      </c>
      <c r="O81" s="66">
        <v>2611.21</v>
      </c>
      <c r="P81" s="66">
        <v>2608.4074231150321</v>
      </c>
      <c r="Q81" s="66">
        <v>2608.0272111150321</v>
      </c>
      <c r="R81" s="66">
        <v>3.0276828849680442</v>
      </c>
      <c r="S81" s="66">
        <v>2.8725768849681117</v>
      </c>
      <c r="T81" s="66">
        <v>3.1827888849679766</v>
      </c>
      <c r="U81" s="72" t="s">
        <v>3680</v>
      </c>
      <c r="V81" s="66">
        <v>0.95</v>
      </c>
      <c r="W81" s="70">
        <v>0.1</v>
      </c>
      <c r="X81" s="66">
        <v>3.172576884968112</v>
      </c>
      <c r="Y81" s="66">
        <v>3.4827888849679769</v>
      </c>
      <c r="Z81" s="73">
        <v>9.8419999999999987</v>
      </c>
      <c r="AA81" s="66">
        <v>6.5335274769277456</v>
      </c>
      <c r="AB81" s="66" t="s">
        <v>3955</v>
      </c>
      <c r="AC81" s="66">
        <v>0.60000000000000009</v>
      </c>
      <c r="AD81" s="66">
        <v>2.78986512</v>
      </c>
      <c r="AE81" s="66">
        <v>2.7276828849680443</v>
      </c>
      <c r="AF81" s="66">
        <v>13.422927476927745</v>
      </c>
      <c r="AG81" s="66"/>
      <c r="AH81" s="66"/>
      <c r="AI81" s="66"/>
      <c r="AJ81" s="66"/>
      <c r="AK81" s="66"/>
      <c r="AL81" s="66"/>
      <c r="AM81" s="66">
        <v>3.3276828849680444</v>
      </c>
      <c r="AN81" s="66" t="s">
        <v>3955</v>
      </c>
      <c r="AO81" s="66">
        <v>34.474794688268936</v>
      </c>
      <c r="AP81" s="67">
        <v>1</v>
      </c>
      <c r="AQ81" s="136">
        <v>3.3276828849680444</v>
      </c>
      <c r="AR81" s="66" t="s">
        <v>3955</v>
      </c>
      <c r="AS81" s="66" t="s">
        <v>3955</v>
      </c>
      <c r="AT81" s="66"/>
      <c r="AU81" s="66"/>
      <c r="AV81" s="66"/>
    </row>
    <row r="82" spans="4:49" x14ac:dyDescent="0.25">
      <c r="D82" s="74" t="s">
        <v>3709</v>
      </c>
      <c r="E82" s="67">
        <v>1</v>
      </c>
      <c r="F82" s="67" t="s">
        <v>3880</v>
      </c>
      <c r="G82" s="68" t="s">
        <v>3730</v>
      </c>
      <c r="H82" s="68" t="s">
        <v>3729</v>
      </c>
      <c r="I82" s="68" t="s">
        <v>3694</v>
      </c>
      <c r="J82" s="66">
        <v>1.1000000000000001</v>
      </c>
      <c r="K82" s="66">
        <v>6.02</v>
      </c>
      <c r="L82" s="66">
        <v>0.22700000000000001</v>
      </c>
      <c r="M82" s="71">
        <v>0.25</v>
      </c>
      <c r="N82" s="66">
        <v>2611.37</v>
      </c>
      <c r="O82" s="66">
        <v>2611.37</v>
      </c>
      <c r="P82" s="66">
        <v>2610.04</v>
      </c>
      <c r="Q82" s="66">
        <v>2609.9737799999998</v>
      </c>
      <c r="R82" s="66">
        <v>1.363110000000006</v>
      </c>
      <c r="S82" s="66">
        <v>1.3299999999999272</v>
      </c>
      <c r="T82" s="66">
        <v>1.3962200000000848</v>
      </c>
      <c r="U82" s="72" t="s">
        <v>3680</v>
      </c>
      <c r="V82" s="66">
        <v>0.95</v>
      </c>
      <c r="W82" s="70">
        <v>0.1</v>
      </c>
      <c r="X82" s="66">
        <v>1.6799999999999273</v>
      </c>
      <c r="Y82" s="66">
        <v>1.7462200000000849</v>
      </c>
      <c r="Z82" s="73">
        <v>9.7972760900000342</v>
      </c>
      <c r="AA82" s="66" t="s">
        <v>3955</v>
      </c>
      <c r="AB82" s="66" t="s">
        <v>3955</v>
      </c>
      <c r="AC82" s="66">
        <v>0.64999999999999991</v>
      </c>
      <c r="AD82" s="66">
        <v>3.4218432499999998</v>
      </c>
      <c r="AE82" s="66">
        <v>1.0631100000000062</v>
      </c>
      <c r="AF82" s="66">
        <v>6.0799260900000354</v>
      </c>
      <c r="AG82" s="66"/>
      <c r="AH82" s="66"/>
      <c r="AI82" s="66"/>
      <c r="AJ82" s="66"/>
      <c r="AK82" s="66"/>
      <c r="AL82" s="66"/>
      <c r="AM82" s="66">
        <v>1.7131100000000061</v>
      </c>
      <c r="AN82" s="66">
        <v>20.625844400000073</v>
      </c>
      <c r="AO82" s="66" t="s">
        <v>3955</v>
      </c>
      <c r="AP82" s="67">
        <v>1</v>
      </c>
      <c r="AQ82" s="136">
        <v>1.7131100000000061</v>
      </c>
      <c r="AR82" s="66" t="s">
        <v>3955</v>
      </c>
      <c r="AS82" s="66" t="s">
        <v>3955</v>
      </c>
      <c r="AT82" s="66"/>
      <c r="AU82" s="66"/>
      <c r="AV82" s="66"/>
    </row>
    <row r="83" spans="4:49" x14ac:dyDescent="0.25">
      <c r="D83" s="74" t="s">
        <v>3709</v>
      </c>
      <c r="E83" s="67">
        <v>1</v>
      </c>
      <c r="F83" s="67" t="s">
        <v>3880</v>
      </c>
      <c r="G83" s="68" t="s">
        <v>3874</v>
      </c>
      <c r="H83" s="68" t="s">
        <v>3875</v>
      </c>
      <c r="I83" s="68" t="s">
        <v>3694</v>
      </c>
      <c r="J83" s="66">
        <v>1.2</v>
      </c>
      <c r="K83" s="66">
        <v>21.39</v>
      </c>
      <c r="L83" s="66">
        <v>0.22700000000000001</v>
      </c>
      <c r="M83" s="71">
        <v>0.25</v>
      </c>
      <c r="N83" s="66">
        <v>2612.12</v>
      </c>
      <c r="O83" s="66">
        <v>2611.7199999999998</v>
      </c>
      <c r="P83" s="66">
        <v>2611.02</v>
      </c>
      <c r="Q83" s="66">
        <v>2610.76332</v>
      </c>
      <c r="R83" s="66">
        <v>1.0283399999998437</v>
      </c>
      <c r="S83" s="66">
        <v>1.0999999999999091</v>
      </c>
      <c r="T83" s="66">
        <v>0.95667999999977837</v>
      </c>
      <c r="U83" s="72" t="s">
        <v>3680</v>
      </c>
      <c r="V83" s="66">
        <v>0.95</v>
      </c>
      <c r="W83" s="70">
        <v>0.1</v>
      </c>
      <c r="X83" s="66">
        <v>1.4499999999999091</v>
      </c>
      <c r="Y83" s="66">
        <v>1.3066799999997785</v>
      </c>
      <c r="Z83" s="73">
        <v>28.008557969996826</v>
      </c>
      <c r="AA83" s="66" t="s">
        <v>3955</v>
      </c>
      <c r="AB83" s="66" t="s">
        <v>3955</v>
      </c>
      <c r="AC83" s="66">
        <v>0.64999999999999991</v>
      </c>
      <c r="AD83" s="66">
        <v>12.158343374999999</v>
      </c>
      <c r="AE83" s="66">
        <v>0.72833999999984389</v>
      </c>
      <c r="AF83" s="66">
        <v>14.800232969996827</v>
      </c>
      <c r="AG83" s="66"/>
      <c r="AH83" s="66"/>
      <c r="AI83" s="66"/>
      <c r="AJ83" s="66"/>
      <c r="AK83" s="66"/>
      <c r="AL83" s="66"/>
      <c r="AM83" s="66" t="s">
        <v>3955</v>
      </c>
      <c r="AN83" s="66" t="s">
        <v>3955</v>
      </c>
      <c r="AO83" s="66"/>
      <c r="AP83" s="67">
        <v>1</v>
      </c>
      <c r="AQ83" s="136">
        <v>1.3783399999998438</v>
      </c>
      <c r="AR83" s="66" t="s">
        <v>3955</v>
      </c>
      <c r="AS83" s="66">
        <v>0.95667999999977837</v>
      </c>
      <c r="AT83" s="66"/>
      <c r="AU83" s="66"/>
      <c r="AV83" s="66"/>
    </row>
    <row r="84" spans="4:49" x14ac:dyDescent="0.25">
      <c r="D84" s="74" t="s">
        <v>3709</v>
      </c>
      <c r="E84" s="67">
        <v>1</v>
      </c>
      <c r="F84" s="67" t="s">
        <v>3880</v>
      </c>
      <c r="G84" s="68" t="s">
        <v>3875</v>
      </c>
      <c r="H84" s="68">
        <v>117576</v>
      </c>
      <c r="I84" s="68" t="s">
        <v>3694</v>
      </c>
      <c r="J84" s="66">
        <v>1</v>
      </c>
      <c r="K84" s="66">
        <v>8.1999999999999993</v>
      </c>
      <c r="L84" s="66">
        <v>0.22700000000000001</v>
      </c>
      <c r="M84" s="71">
        <v>0.25</v>
      </c>
      <c r="N84" s="66">
        <v>2611.7199999999998</v>
      </c>
      <c r="O84" s="66">
        <v>2611.2800000000002</v>
      </c>
      <c r="P84" s="66">
        <v>2610.5244541056659</v>
      </c>
      <c r="Q84" s="66">
        <v>2610.442454105666</v>
      </c>
      <c r="R84" s="66">
        <v>1.0165458943340582</v>
      </c>
      <c r="S84" s="66">
        <v>1.1955458943339181</v>
      </c>
      <c r="T84" s="66">
        <v>0.83754589433419824</v>
      </c>
      <c r="U84" s="72" t="s">
        <v>3680</v>
      </c>
      <c r="V84" s="66">
        <v>0.95</v>
      </c>
      <c r="W84" s="70">
        <v>0.1</v>
      </c>
      <c r="X84" s="66">
        <v>1.5455458943339182</v>
      </c>
      <c r="Y84" s="66">
        <v>1.1875458943341983</v>
      </c>
      <c r="Z84" s="73">
        <v>10.645392516862312</v>
      </c>
      <c r="AA84" s="66" t="s">
        <v>3955</v>
      </c>
      <c r="AB84" s="66" t="s">
        <v>3955</v>
      </c>
      <c r="AC84" s="66">
        <v>0.64999999999999991</v>
      </c>
      <c r="AD84" s="66">
        <v>4.6609824999999994</v>
      </c>
      <c r="AE84" s="66">
        <v>0.71654589433405835</v>
      </c>
      <c r="AF84" s="66">
        <v>5.5818925168623137</v>
      </c>
      <c r="AG84" s="66"/>
      <c r="AH84" s="66"/>
      <c r="AI84" s="66"/>
      <c r="AJ84" s="66"/>
      <c r="AK84" s="66"/>
      <c r="AL84" s="66"/>
      <c r="AM84" s="66" t="s">
        <v>3955</v>
      </c>
      <c r="AN84" s="66" t="s">
        <v>3955</v>
      </c>
      <c r="AO84" s="66"/>
      <c r="AP84" s="67">
        <v>1</v>
      </c>
      <c r="AQ84" s="136">
        <v>1.3665458943340583</v>
      </c>
      <c r="AR84" s="66" t="s">
        <v>3955</v>
      </c>
      <c r="AS84" s="66">
        <v>0.83754589433419824</v>
      </c>
      <c r="AT84" s="66">
        <v>8.1999999999999993</v>
      </c>
      <c r="AU84" s="66">
        <v>2.7333333333333329</v>
      </c>
      <c r="AV84" s="66">
        <v>0.22700000000000001</v>
      </c>
      <c r="AW84" s="74">
        <v>1</v>
      </c>
    </row>
    <row r="85" spans="4:49" x14ac:dyDescent="0.25">
      <c r="E85" s="67"/>
      <c r="F85" s="67" t="s">
        <v>3955</v>
      </c>
      <c r="G85" s="68"/>
      <c r="H85" s="68"/>
      <c r="I85" s="68"/>
      <c r="J85" s="66"/>
      <c r="K85" s="66"/>
      <c r="L85" s="66"/>
      <c r="M85" s="71"/>
      <c r="N85" s="66"/>
      <c r="O85" s="66"/>
      <c r="P85" s="66"/>
      <c r="Q85" s="66"/>
      <c r="R85" s="66"/>
      <c r="S85" s="66"/>
      <c r="T85" s="66"/>
      <c r="U85" s="72"/>
      <c r="V85" s="66"/>
      <c r="W85" s="70"/>
      <c r="X85" s="66"/>
      <c r="Y85" s="66"/>
      <c r="Z85" s="73"/>
      <c r="AA85" s="66"/>
      <c r="AB85" s="66"/>
      <c r="AC85" s="66"/>
      <c r="AD85" s="66"/>
      <c r="AE85" s="66"/>
      <c r="AF85" s="66"/>
      <c r="AG85" s="66"/>
      <c r="AH85" s="66"/>
      <c r="AI85" s="66"/>
      <c r="AJ85" s="66"/>
      <c r="AK85" s="66"/>
      <c r="AL85" s="66"/>
      <c r="AM85" s="66"/>
      <c r="AN85" s="66"/>
      <c r="AO85" s="66"/>
      <c r="AP85" s="67" t="s">
        <v>3955</v>
      </c>
      <c r="AQ85" s="136" t="s">
        <v>3955</v>
      </c>
      <c r="AR85" s="66"/>
      <c r="AS85" s="66"/>
      <c r="AT85" s="66"/>
      <c r="AU85" s="66"/>
      <c r="AV85" s="66"/>
    </row>
    <row r="86" spans="4:49" x14ac:dyDescent="0.25">
      <c r="E86" s="67" t="s">
        <v>3751</v>
      </c>
      <c r="F86" s="67" t="s">
        <v>3751</v>
      </c>
      <c r="G86" s="68"/>
      <c r="H86" s="68"/>
      <c r="I86" s="68"/>
      <c r="J86" s="66"/>
      <c r="K86" s="66"/>
      <c r="L86" s="66"/>
      <c r="M86" s="71"/>
      <c r="N86" s="66"/>
      <c r="O86" s="66"/>
      <c r="P86" s="66"/>
      <c r="Q86" s="66"/>
      <c r="R86" s="66"/>
      <c r="S86" s="66"/>
      <c r="T86" s="66"/>
      <c r="U86" s="72"/>
      <c r="V86" s="66"/>
      <c r="W86" s="70"/>
      <c r="X86" s="66"/>
      <c r="Y86" s="66"/>
      <c r="Z86" s="73"/>
      <c r="AA86" s="66"/>
      <c r="AB86" s="66"/>
      <c r="AC86" s="66"/>
      <c r="AD86" s="66"/>
      <c r="AE86" s="66"/>
      <c r="AF86" s="66"/>
      <c r="AG86" s="66"/>
      <c r="AH86" s="66"/>
      <c r="AI86" s="66"/>
      <c r="AJ86" s="66"/>
      <c r="AK86" s="66"/>
      <c r="AL86" s="66"/>
      <c r="AM86" s="66"/>
      <c r="AN86" s="66"/>
      <c r="AO86" s="66"/>
      <c r="AP86" s="67" t="s">
        <v>3955</v>
      </c>
      <c r="AQ86" s="136" t="s">
        <v>3955</v>
      </c>
      <c r="AR86" s="66"/>
      <c r="AS86" s="66"/>
      <c r="AT86" s="66"/>
      <c r="AU86" s="66"/>
      <c r="AV86" s="66"/>
    </row>
    <row r="87" spans="4:49" x14ac:dyDescent="0.25">
      <c r="D87" s="74" t="s">
        <v>3709</v>
      </c>
      <c r="E87" s="67">
        <v>1</v>
      </c>
      <c r="F87" s="67" t="s">
        <v>3880</v>
      </c>
      <c r="G87" s="68" t="s">
        <v>3734</v>
      </c>
      <c r="H87" s="68">
        <v>77724</v>
      </c>
      <c r="I87" s="68" t="s">
        <v>3694</v>
      </c>
      <c r="J87" s="66">
        <v>2</v>
      </c>
      <c r="K87" s="66">
        <v>7.7</v>
      </c>
      <c r="L87" s="66">
        <v>0.22700000000000001</v>
      </c>
      <c r="M87" s="71">
        <v>0.25</v>
      </c>
      <c r="N87" s="66">
        <v>2740.82</v>
      </c>
      <c r="O87" s="66">
        <v>2740.63</v>
      </c>
      <c r="P87" s="66">
        <v>2739.82</v>
      </c>
      <c r="Q87" s="66">
        <v>2739.6660000000002</v>
      </c>
      <c r="R87" s="66">
        <v>0.9819999999999709</v>
      </c>
      <c r="S87" s="66">
        <v>1</v>
      </c>
      <c r="T87" s="66">
        <v>0.96399999999994179</v>
      </c>
      <c r="U87" s="72" t="s">
        <v>3680</v>
      </c>
      <c r="V87" s="66">
        <v>0.95</v>
      </c>
      <c r="W87" s="70">
        <v>0.1</v>
      </c>
      <c r="X87" s="66">
        <v>1.35</v>
      </c>
      <c r="Y87" s="66">
        <v>1.3139999999999419</v>
      </c>
      <c r="Z87" s="73">
        <v>9.7435799999997865</v>
      </c>
      <c r="AA87" s="66" t="s">
        <v>3955</v>
      </c>
      <c r="AB87" s="66" t="s">
        <v>3955</v>
      </c>
      <c r="AC87" s="66">
        <v>0.64999999999999991</v>
      </c>
      <c r="AD87" s="66">
        <v>4.3767762499999998</v>
      </c>
      <c r="AE87" s="66">
        <v>0.68199999999997107</v>
      </c>
      <c r="AF87" s="66">
        <v>4.9888299999997878</v>
      </c>
      <c r="AG87" s="66"/>
      <c r="AH87" s="66"/>
      <c r="AI87" s="66"/>
      <c r="AJ87" s="66"/>
      <c r="AK87" s="66"/>
      <c r="AL87" s="66"/>
      <c r="AM87" s="66"/>
      <c r="AN87" s="66"/>
      <c r="AO87" s="66"/>
      <c r="AP87" s="67"/>
      <c r="AQ87" s="136"/>
      <c r="AR87" s="66" t="s">
        <v>3955</v>
      </c>
      <c r="AS87" s="66">
        <v>0.96399999999994179</v>
      </c>
      <c r="AT87" s="66"/>
      <c r="AU87" s="66"/>
      <c r="AV87" s="66"/>
    </row>
    <row r="88" spans="4:49" x14ac:dyDescent="0.25">
      <c r="D88" s="74" t="s">
        <v>3709</v>
      </c>
      <c r="E88" s="67">
        <v>1</v>
      </c>
      <c r="F88" s="67" t="s">
        <v>3880</v>
      </c>
      <c r="G88" s="68" t="s">
        <v>3735</v>
      </c>
      <c r="H88" s="68">
        <v>77724</v>
      </c>
      <c r="I88" s="68" t="s">
        <v>3694</v>
      </c>
      <c r="J88" s="66">
        <v>2</v>
      </c>
      <c r="K88" s="66">
        <v>9</v>
      </c>
      <c r="L88" s="66">
        <v>0.22700000000000001</v>
      </c>
      <c r="M88" s="71">
        <v>0.25</v>
      </c>
      <c r="N88" s="66">
        <v>2740.82</v>
      </c>
      <c r="O88" s="66">
        <v>2740.63</v>
      </c>
      <c r="P88" s="66">
        <v>2739.82</v>
      </c>
      <c r="Q88" s="66">
        <v>2739.6400000000003</v>
      </c>
      <c r="R88" s="66">
        <v>0.99499999999989086</v>
      </c>
      <c r="S88" s="66">
        <v>1</v>
      </c>
      <c r="T88" s="66">
        <v>0.98999999999978172</v>
      </c>
      <c r="U88" s="72" t="s">
        <v>3680</v>
      </c>
      <c r="V88" s="66">
        <v>0.95</v>
      </c>
      <c r="W88" s="70">
        <v>0.1</v>
      </c>
      <c r="X88" s="66">
        <v>1.35</v>
      </c>
      <c r="Y88" s="66">
        <v>1.3399999999997818</v>
      </c>
      <c r="Z88" s="73">
        <v>11.499749999999066</v>
      </c>
      <c r="AA88" s="66" t="s">
        <v>3955</v>
      </c>
      <c r="AB88" s="66" t="s">
        <v>3955</v>
      </c>
      <c r="AC88" s="66">
        <v>0.64999999999999991</v>
      </c>
      <c r="AD88" s="66">
        <v>5.1157124999999999</v>
      </c>
      <c r="AE88" s="66">
        <v>0.69499999999989104</v>
      </c>
      <c r="AF88" s="66">
        <v>5.9422499999990679</v>
      </c>
      <c r="AG88" s="66"/>
      <c r="AH88" s="66"/>
      <c r="AI88" s="66"/>
      <c r="AJ88" s="66"/>
      <c r="AK88" s="66"/>
      <c r="AL88" s="66"/>
      <c r="AM88" s="66"/>
      <c r="AN88" s="66"/>
      <c r="AO88" s="66"/>
      <c r="AP88" s="67"/>
      <c r="AQ88" s="136"/>
      <c r="AR88" s="66" t="s">
        <v>3955</v>
      </c>
      <c r="AS88" s="66">
        <v>0.98999999999978172</v>
      </c>
      <c r="AT88" s="66"/>
      <c r="AU88" s="66"/>
      <c r="AV88" s="66"/>
    </row>
    <row r="89" spans="4:49" x14ac:dyDescent="0.25">
      <c r="D89" s="74" t="s">
        <v>3709</v>
      </c>
      <c r="E89" s="67">
        <v>1</v>
      </c>
      <c r="F89" s="67" t="s">
        <v>3880</v>
      </c>
      <c r="G89" s="68" t="s">
        <v>3736</v>
      </c>
      <c r="H89" s="68">
        <v>125889</v>
      </c>
      <c r="I89" s="68" t="s">
        <v>3694</v>
      </c>
      <c r="J89" s="66">
        <v>2</v>
      </c>
      <c r="K89" s="66">
        <v>1.5</v>
      </c>
      <c r="L89" s="66">
        <v>0.22700000000000001</v>
      </c>
      <c r="M89" s="71">
        <v>0.25</v>
      </c>
      <c r="N89" s="66">
        <v>2736.31</v>
      </c>
      <c r="O89" s="66">
        <v>2736.4</v>
      </c>
      <c r="P89" s="66">
        <v>2735.31</v>
      </c>
      <c r="Q89" s="66">
        <v>2735.2799999999997</v>
      </c>
      <c r="R89" s="66">
        <v>1.0600000000001728</v>
      </c>
      <c r="S89" s="66">
        <v>1</v>
      </c>
      <c r="T89" s="66">
        <v>1.1200000000003456</v>
      </c>
      <c r="U89" s="72" t="s">
        <v>3680</v>
      </c>
      <c r="V89" s="66">
        <v>0.95</v>
      </c>
      <c r="W89" s="70">
        <v>0.1</v>
      </c>
      <c r="X89" s="66">
        <v>1.35</v>
      </c>
      <c r="Y89" s="66">
        <v>1.4700000000003457</v>
      </c>
      <c r="Z89" s="73">
        <v>2.0092500000002462</v>
      </c>
      <c r="AA89" s="66" t="s">
        <v>3955</v>
      </c>
      <c r="AB89" s="66" t="s">
        <v>3955</v>
      </c>
      <c r="AC89" s="66">
        <v>0.64999999999999991</v>
      </c>
      <c r="AD89" s="66">
        <v>0.85261874999999998</v>
      </c>
      <c r="AE89" s="66">
        <v>0.76000000000017298</v>
      </c>
      <c r="AF89" s="66">
        <v>1.0830000000002464</v>
      </c>
      <c r="AG89" s="66"/>
      <c r="AH89" s="66"/>
      <c r="AI89" s="66"/>
      <c r="AJ89" s="66"/>
      <c r="AK89" s="66"/>
      <c r="AL89" s="66"/>
      <c r="AM89" s="66"/>
      <c r="AN89" s="66"/>
      <c r="AO89" s="66"/>
      <c r="AP89" s="67"/>
      <c r="AQ89" s="136"/>
      <c r="AR89" s="66" t="s">
        <v>3955</v>
      </c>
      <c r="AS89" s="66" t="s">
        <v>3955</v>
      </c>
      <c r="AT89" s="66"/>
      <c r="AU89" s="66"/>
      <c r="AV89" s="66"/>
      <c r="AW89" s="47"/>
    </row>
    <row r="90" spans="4:49" x14ac:dyDescent="0.25">
      <c r="D90" s="74" t="s">
        <v>3709</v>
      </c>
      <c r="E90" s="67">
        <v>1</v>
      </c>
      <c r="F90" s="67" t="s">
        <v>3880</v>
      </c>
      <c r="G90" s="68" t="s">
        <v>3737</v>
      </c>
      <c r="H90" s="68">
        <v>125889</v>
      </c>
      <c r="I90" s="68" t="s">
        <v>3694</v>
      </c>
      <c r="J90" s="66">
        <v>2</v>
      </c>
      <c r="K90" s="66">
        <v>2.4</v>
      </c>
      <c r="L90" s="66">
        <v>0.22700000000000001</v>
      </c>
      <c r="M90" s="71">
        <v>0.25</v>
      </c>
      <c r="N90" s="66">
        <v>2736.31</v>
      </c>
      <c r="O90" s="66">
        <v>2736.4</v>
      </c>
      <c r="P90" s="66">
        <v>2735.31</v>
      </c>
      <c r="Q90" s="66">
        <v>2735.2620000000002</v>
      </c>
      <c r="R90" s="66">
        <v>1.06899999999996</v>
      </c>
      <c r="S90" s="66">
        <v>1</v>
      </c>
      <c r="T90" s="66">
        <v>1.13799999999992</v>
      </c>
      <c r="U90" s="72" t="s">
        <v>3680</v>
      </c>
      <c r="V90" s="66">
        <v>0.95</v>
      </c>
      <c r="W90" s="70">
        <v>0.1</v>
      </c>
      <c r="X90" s="66">
        <v>1.35</v>
      </c>
      <c r="Y90" s="66">
        <v>1.4879999999999201</v>
      </c>
      <c r="Z90" s="73">
        <v>3.2353199999999087</v>
      </c>
      <c r="AA90" s="66" t="s">
        <v>3955</v>
      </c>
      <c r="AB90" s="66" t="s">
        <v>3955</v>
      </c>
      <c r="AC90" s="66">
        <v>0.64999999999999991</v>
      </c>
      <c r="AD90" s="66">
        <v>1.36419</v>
      </c>
      <c r="AE90" s="66">
        <v>0.76899999999996016</v>
      </c>
      <c r="AF90" s="66">
        <v>1.753319999999909</v>
      </c>
      <c r="AG90" s="66"/>
      <c r="AH90" s="66"/>
      <c r="AI90" s="66"/>
      <c r="AJ90" s="66"/>
      <c r="AK90" s="66"/>
      <c r="AL90" s="66"/>
      <c r="AM90" s="66"/>
      <c r="AN90" s="66"/>
      <c r="AO90" s="66"/>
      <c r="AP90" s="67"/>
      <c r="AQ90" s="136"/>
      <c r="AR90" s="66" t="s">
        <v>3955</v>
      </c>
      <c r="AS90" s="66" t="s">
        <v>3955</v>
      </c>
      <c r="AT90" s="66"/>
      <c r="AU90" s="66"/>
      <c r="AV90" s="66"/>
    </row>
    <row r="91" spans="4:49" x14ac:dyDescent="0.25">
      <c r="D91" s="74" t="s">
        <v>3709</v>
      </c>
      <c r="E91" s="67">
        <v>1</v>
      </c>
      <c r="F91" s="67" t="s">
        <v>3880</v>
      </c>
      <c r="G91" s="68" t="s">
        <v>3738</v>
      </c>
      <c r="H91" s="68">
        <v>125890</v>
      </c>
      <c r="I91" s="68" t="s">
        <v>3694</v>
      </c>
      <c r="J91" s="66">
        <v>12</v>
      </c>
      <c r="K91" s="66">
        <v>16.600000000000001</v>
      </c>
      <c r="L91" s="66">
        <v>0.22700000000000001</v>
      </c>
      <c r="M91" s="71">
        <v>0.25</v>
      </c>
      <c r="N91" s="66">
        <v>2732.58</v>
      </c>
      <c r="O91" s="66">
        <v>2730.71</v>
      </c>
      <c r="P91" s="66">
        <v>2731.58</v>
      </c>
      <c r="Q91" s="66">
        <v>2729.5879999999997</v>
      </c>
      <c r="R91" s="66">
        <v>1.0610000000001492</v>
      </c>
      <c r="S91" s="66">
        <v>1</v>
      </c>
      <c r="T91" s="66">
        <v>1.1220000000002983</v>
      </c>
      <c r="U91" s="72" t="s">
        <v>3680</v>
      </c>
      <c r="V91" s="66">
        <v>0.95</v>
      </c>
      <c r="W91" s="70">
        <v>0.1</v>
      </c>
      <c r="X91" s="66">
        <v>1.35</v>
      </c>
      <c r="Y91" s="66">
        <v>1.4720000000002984</v>
      </c>
      <c r="Z91" s="73">
        <v>22.251470000002357</v>
      </c>
      <c r="AA91" s="66" t="s">
        <v>3955</v>
      </c>
      <c r="AB91" s="66" t="s">
        <v>3955</v>
      </c>
      <c r="AC91" s="66">
        <v>0.64999999999999991</v>
      </c>
      <c r="AD91" s="66">
        <v>9.4356475</v>
      </c>
      <c r="AE91" s="66">
        <v>0.76100000000014933</v>
      </c>
      <c r="AF91" s="66">
        <v>12.000970000002356</v>
      </c>
      <c r="AG91" s="66"/>
      <c r="AH91" s="66"/>
      <c r="AI91" s="66"/>
      <c r="AJ91" s="66"/>
      <c r="AK91" s="66"/>
      <c r="AL91" s="66"/>
      <c r="AM91" s="66"/>
      <c r="AN91" s="66"/>
      <c r="AO91" s="66"/>
      <c r="AP91" s="67"/>
      <c r="AQ91" s="136"/>
      <c r="AR91" s="66" t="s">
        <v>3955</v>
      </c>
      <c r="AS91" s="66" t="s">
        <v>3955</v>
      </c>
      <c r="AT91" s="66"/>
      <c r="AU91" s="66"/>
      <c r="AV91" s="66"/>
    </row>
    <row r="92" spans="4:49" x14ac:dyDescent="0.25">
      <c r="D92" s="74" t="s">
        <v>3709</v>
      </c>
      <c r="E92" s="67">
        <v>1</v>
      </c>
      <c r="F92" s="67" t="s">
        <v>3880</v>
      </c>
      <c r="G92" s="68" t="s">
        <v>3739</v>
      </c>
      <c r="H92" s="68">
        <v>125890</v>
      </c>
      <c r="I92" s="68" t="s">
        <v>3694</v>
      </c>
      <c r="J92" s="66">
        <v>12</v>
      </c>
      <c r="K92" s="66">
        <v>15.8</v>
      </c>
      <c r="L92" s="66">
        <v>0.22700000000000001</v>
      </c>
      <c r="M92" s="71">
        <v>0.25</v>
      </c>
      <c r="N92" s="66">
        <v>2732.47</v>
      </c>
      <c r="O92" s="66">
        <v>2730.71</v>
      </c>
      <c r="P92" s="66">
        <v>2731.47</v>
      </c>
      <c r="Q92" s="66">
        <v>2729.5739999999996</v>
      </c>
      <c r="R92" s="66">
        <v>1.068000000000211</v>
      </c>
      <c r="S92" s="66">
        <v>1</v>
      </c>
      <c r="T92" s="66">
        <v>1.136000000000422</v>
      </c>
      <c r="U92" s="72" t="s">
        <v>3680</v>
      </c>
      <c r="V92" s="66">
        <v>0.95</v>
      </c>
      <c r="W92" s="70">
        <v>0.1</v>
      </c>
      <c r="X92" s="66">
        <v>1.35</v>
      </c>
      <c r="Y92" s="66">
        <v>1.4860000000004221</v>
      </c>
      <c r="Z92" s="73">
        <v>21.284180000003168</v>
      </c>
      <c r="AA92" s="66" t="s">
        <v>3955</v>
      </c>
      <c r="AB92" s="66" t="s">
        <v>3955</v>
      </c>
      <c r="AC92" s="66">
        <v>0.64999999999999991</v>
      </c>
      <c r="AD92" s="66">
        <v>8.9809175000000003</v>
      </c>
      <c r="AE92" s="66">
        <v>0.76800000000021118</v>
      </c>
      <c r="AF92" s="66">
        <v>11.527680000003169</v>
      </c>
      <c r="AG92" s="66"/>
      <c r="AH92" s="66"/>
      <c r="AI92" s="66"/>
      <c r="AJ92" s="66"/>
      <c r="AK92" s="66"/>
      <c r="AL92" s="66"/>
      <c r="AM92" s="66"/>
      <c r="AN92" s="66"/>
      <c r="AO92" s="66"/>
      <c r="AP92" s="67"/>
      <c r="AQ92" s="136"/>
      <c r="AR92" s="66" t="s">
        <v>3955</v>
      </c>
      <c r="AS92" s="66" t="s">
        <v>3955</v>
      </c>
      <c r="AT92" s="66"/>
      <c r="AU92" s="66"/>
      <c r="AV92" s="66"/>
    </row>
    <row r="93" spans="4:49" x14ac:dyDescent="0.25">
      <c r="D93" s="74" t="s">
        <v>3709</v>
      </c>
      <c r="E93" s="67">
        <v>1</v>
      </c>
      <c r="F93" s="67" t="s">
        <v>3880</v>
      </c>
      <c r="G93" s="68" t="s">
        <v>3740</v>
      </c>
      <c r="H93" s="68">
        <v>77724</v>
      </c>
      <c r="I93" s="68" t="s">
        <v>3694</v>
      </c>
      <c r="J93" s="66">
        <v>2</v>
      </c>
      <c r="K93" s="66">
        <v>9.6999999999999993</v>
      </c>
      <c r="L93" s="66">
        <v>0.22700000000000001</v>
      </c>
      <c r="M93" s="71">
        <v>0.25</v>
      </c>
      <c r="N93" s="66">
        <v>2740.9</v>
      </c>
      <c r="O93" s="66">
        <v>2740.63</v>
      </c>
      <c r="P93" s="66">
        <v>2739.9</v>
      </c>
      <c r="Q93" s="66">
        <v>2739.7060000000001</v>
      </c>
      <c r="R93" s="66">
        <v>0.96199999999998909</v>
      </c>
      <c r="S93" s="66">
        <v>1</v>
      </c>
      <c r="T93" s="66">
        <v>0.92399999999997817</v>
      </c>
      <c r="U93" s="72" t="s">
        <v>3680</v>
      </c>
      <c r="V93" s="66">
        <v>0.95</v>
      </c>
      <c r="W93" s="70">
        <v>0.1</v>
      </c>
      <c r="X93" s="66">
        <v>1.35</v>
      </c>
      <c r="Y93" s="66">
        <v>1.2739999999999783</v>
      </c>
      <c r="Z93" s="73">
        <v>12.090079999999897</v>
      </c>
      <c r="AA93" s="66" t="s">
        <v>3955</v>
      </c>
      <c r="AB93" s="66" t="s">
        <v>3955</v>
      </c>
      <c r="AC93" s="66">
        <v>0.64999999999999991</v>
      </c>
      <c r="AD93" s="66">
        <v>5.5136012499999998</v>
      </c>
      <c r="AE93" s="66">
        <v>0.66199999999998926</v>
      </c>
      <c r="AF93" s="66">
        <v>6.1003299999999001</v>
      </c>
      <c r="AG93" s="66"/>
      <c r="AH93" s="66"/>
      <c r="AI93" s="66"/>
      <c r="AJ93" s="66"/>
      <c r="AK93" s="66"/>
      <c r="AL93" s="66"/>
      <c r="AM93" s="66"/>
      <c r="AN93" s="66"/>
      <c r="AO93" s="66"/>
      <c r="AP93" s="67"/>
      <c r="AQ93" s="136"/>
      <c r="AR93" s="66" t="s">
        <v>3955</v>
      </c>
      <c r="AS93" s="66">
        <v>0.92399999999997817</v>
      </c>
      <c r="AT93" s="66"/>
      <c r="AU93" s="66"/>
      <c r="AV93" s="66"/>
    </row>
    <row r="94" spans="4:49" x14ac:dyDescent="0.25">
      <c r="D94" s="74" t="s">
        <v>3709</v>
      </c>
      <c r="E94" s="67">
        <v>1</v>
      </c>
      <c r="F94" s="67" t="s">
        <v>3880</v>
      </c>
      <c r="G94" s="68" t="s">
        <v>3741</v>
      </c>
      <c r="H94" s="68">
        <v>77975</v>
      </c>
      <c r="I94" s="68" t="s">
        <v>3694</v>
      </c>
      <c r="J94" s="66">
        <v>2</v>
      </c>
      <c r="K94" s="66">
        <v>6.7</v>
      </c>
      <c r="L94" s="66">
        <v>0.22700000000000001</v>
      </c>
      <c r="M94" s="71">
        <v>0.25</v>
      </c>
      <c r="N94" s="66">
        <v>2741.33</v>
      </c>
      <c r="O94" s="66">
        <v>2741.63</v>
      </c>
      <c r="P94" s="66">
        <v>2740.33</v>
      </c>
      <c r="Q94" s="66">
        <v>2740.1959999999999</v>
      </c>
      <c r="R94" s="66">
        <v>1.2170000000000982</v>
      </c>
      <c r="S94" s="66">
        <v>1</v>
      </c>
      <c r="T94" s="66">
        <v>1.4340000000001965</v>
      </c>
      <c r="U94" s="72" t="s">
        <v>3680</v>
      </c>
      <c r="V94" s="66">
        <v>0.95</v>
      </c>
      <c r="W94" s="70">
        <v>0.1</v>
      </c>
      <c r="X94" s="66">
        <v>1.35</v>
      </c>
      <c r="Y94" s="66">
        <v>1.7840000000001965</v>
      </c>
      <c r="Z94" s="73">
        <v>9.9739550000006254</v>
      </c>
      <c r="AA94" s="66" t="s">
        <v>3955</v>
      </c>
      <c r="AB94" s="66" t="s">
        <v>3955</v>
      </c>
      <c r="AC94" s="66">
        <v>0.64999999999999991</v>
      </c>
      <c r="AD94" s="66">
        <v>3.8083637499999998</v>
      </c>
      <c r="AE94" s="66">
        <v>0.9170000000000984</v>
      </c>
      <c r="AF94" s="66">
        <v>5.8367050000006264</v>
      </c>
      <c r="AG94" s="66"/>
      <c r="AH94" s="66"/>
      <c r="AI94" s="66"/>
      <c r="AJ94" s="66"/>
      <c r="AK94" s="66"/>
      <c r="AL94" s="66"/>
      <c r="AM94" s="66"/>
      <c r="AN94" s="66"/>
      <c r="AO94" s="66"/>
      <c r="AP94" s="67"/>
      <c r="AQ94" s="136"/>
      <c r="AR94" s="66" t="s">
        <v>3955</v>
      </c>
      <c r="AS94" s="66" t="s">
        <v>3955</v>
      </c>
      <c r="AT94" s="66"/>
      <c r="AU94" s="66"/>
      <c r="AV94" s="66"/>
    </row>
    <row r="95" spans="4:49" x14ac:dyDescent="0.25">
      <c r="D95" s="74" t="s">
        <v>3709</v>
      </c>
      <c r="E95" s="67">
        <v>1</v>
      </c>
      <c r="F95" s="67" t="s">
        <v>3880</v>
      </c>
      <c r="G95" s="68" t="s">
        <v>3742</v>
      </c>
      <c r="H95" s="68">
        <v>78120</v>
      </c>
      <c r="I95" s="68" t="s">
        <v>3694</v>
      </c>
      <c r="J95" s="66">
        <v>2</v>
      </c>
      <c r="K95" s="66">
        <v>8</v>
      </c>
      <c r="L95" s="66">
        <v>0.22700000000000001</v>
      </c>
      <c r="M95" s="71">
        <v>0.25</v>
      </c>
      <c r="N95" s="66">
        <v>2740.54</v>
      </c>
      <c r="O95" s="66">
        <v>2740.43</v>
      </c>
      <c r="P95" s="66">
        <v>2739.84</v>
      </c>
      <c r="Q95" s="66">
        <v>2739.6800000000003</v>
      </c>
      <c r="R95" s="66">
        <v>0.72499999999968168</v>
      </c>
      <c r="S95" s="66">
        <v>0.6999999999998181</v>
      </c>
      <c r="T95" s="66">
        <v>0.74999999999954525</v>
      </c>
      <c r="U95" s="72" t="s">
        <v>3680</v>
      </c>
      <c r="V95" s="66">
        <v>0.95</v>
      </c>
      <c r="W95" s="70">
        <v>0.1</v>
      </c>
      <c r="X95" s="66">
        <v>1.0499999999998182</v>
      </c>
      <c r="Y95" s="66">
        <v>1.0999999999995453</v>
      </c>
      <c r="Z95" s="73">
        <v>8.1699999999975805</v>
      </c>
      <c r="AA95" s="66" t="s">
        <v>3955</v>
      </c>
      <c r="AB95" s="66" t="s">
        <v>3955</v>
      </c>
      <c r="AC95" s="66">
        <v>0.64999999999999991</v>
      </c>
      <c r="AD95" s="66">
        <v>4.5472999999999999</v>
      </c>
      <c r="AE95" s="66">
        <v>0.42499999999968185</v>
      </c>
      <c r="AF95" s="66">
        <v>3.2299999999975819</v>
      </c>
      <c r="AG95" s="66"/>
      <c r="AH95" s="66"/>
      <c r="AI95" s="66"/>
      <c r="AJ95" s="66"/>
      <c r="AK95" s="66"/>
      <c r="AL95" s="66"/>
      <c r="AM95" s="66"/>
      <c r="AN95" s="66"/>
      <c r="AO95" s="66"/>
      <c r="AP95" s="67"/>
      <c r="AQ95" s="136"/>
      <c r="AR95" s="66">
        <v>0.6999999999998181</v>
      </c>
      <c r="AS95" s="66">
        <v>0.74999999999954525</v>
      </c>
      <c r="AT95" s="66">
        <v>8</v>
      </c>
      <c r="AU95" s="66">
        <v>8</v>
      </c>
      <c r="AV95" s="66">
        <v>0.22700000000000001</v>
      </c>
      <c r="AW95" s="74">
        <v>1</v>
      </c>
    </row>
    <row r="96" spans="4:49" x14ac:dyDescent="0.25">
      <c r="D96" s="74" t="s">
        <v>3709</v>
      </c>
      <c r="E96" s="67">
        <v>1</v>
      </c>
      <c r="F96" s="67" t="s">
        <v>3880</v>
      </c>
      <c r="G96" s="68" t="s">
        <v>3743</v>
      </c>
      <c r="H96" s="68" t="s">
        <v>3723</v>
      </c>
      <c r="I96" s="68" t="s">
        <v>3694</v>
      </c>
      <c r="J96" s="66">
        <v>10</v>
      </c>
      <c r="K96" s="66">
        <v>1.5</v>
      </c>
      <c r="L96" s="66">
        <v>0.22700000000000001</v>
      </c>
      <c r="M96" s="71">
        <v>0.25</v>
      </c>
      <c r="N96" s="66">
        <v>2736.03</v>
      </c>
      <c r="O96" s="66">
        <v>2735.96</v>
      </c>
      <c r="P96" s="66">
        <v>2734.9300000000003</v>
      </c>
      <c r="Q96" s="66">
        <v>2734.78</v>
      </c>
      <c r="R96" s="66">
        <v>1.1399999999998727</v>
      </c>
      <c r="S96" s="66">
        <v>1.0999999999999091</v>
      </c>
      <c r="T96" s="66">
        <v>1.1799999999998363</v>
      </c>
      <c r="U96" s="72" t="s">
        <v>3680</v>
      </c>
      <c r="V96" s="66">
        <v>0.95</v>
      </c>
      <c r="W96" s="70">
        <v>0.1</v>
      </c>
      <c r="X96" s="66">
        <v>1.4499999999999091</v>
      </c>
      <c r="Y96" s="66">
        <v>1.5299999999998364</v>
      </c>
      <c r="Z96" s="73">
        <v>2.1232499999998184</v>
      </c>
      <c r="AA96" s="66" t="s">
        <v>3955</v>
      </c>
      <c r="AB96" s="66" t="s">
        <v>3955</v>
      </c>
      <c r="AC96" s="66">
        <v>0.64999999999999991</v>
      </c>
      <c r="AD96" s="66">
        <v>0.85261874999999998</v>
      </c>
      <c r="AE96" s="66">
        <v>0.83999999999987285</v>
      </c>
      <c r="AF96" s="66">
        <v>1.1969999999998187</v>
      </c>
      <c r="AG96" s="66"/>
      <c r="AH96" s="66"/>
      <c r="AI96" s="66"/>
      <c r="AJ96" s="66"/>
      <c r="AK96" s="66"/>
      <c r="AL96" s="66"/>
      <c r="AM96" s="66"/>
      <c r="AN96" s="66"/>
      <c r="AO96" s="66"/>
      <c r="AP96" s="67"/>
      <c r="AQ96" s="136"/>
      <c r="AR96" s="66" t="s">
        <v>3955</v>
      </c>
      <c r="AS96" s="66" t="s">
        <v>3955</v>
      </c>
      <c r="AT96" s="66"/>
      <c r="AU96" s="66"/>
      <c r="AV96" s="66"/>
    </row>
    <row r="97" spans="4:49" x14ac:dyDescent="0.25">
      <c r="D97" s="74" t="s">
        <v>3709</v>
      </c>
      <c r="E97" s="67">
        <v>1</v>
      </c>
      <c r="F97" s="67" t="s">
        <v>3880</v>
      </c>
      <c r="G97" s="68" t="s">
        <v>3744</v>
      </c>
      <c r="H97" s="68" t="s">
        <v>3723</v>
      </c>
      <c r="I97" s="68" t="s">
        <v>3694</v>
      </c>
      <c r="J97" s="66">
        <v>10</v>
      </c>
      <c r="K97" s="66">
        <v>2</v>
      </c>
      <c r="L97" s="66">
        <v>0.22700000000000001</v>
      </c>
      <c r="M97" s="71">
        <v>0.25</v>
      </c>
      <c r="N97" s="66">
        <v>2736.03</v>
      </c>
      <c r="O97" s="66">
        <v>2735.96</v>
      </c>
      <c r="P97" s="66">
        <v>2734.96</v>
      </c>
      <c r="Q97" s="66">
        <v>2734.76</v>
      </c>
      <c r="R97" s="66">
        <v>1.1349999999999909</v>
      </c>
      <c r="S97" s="66">
        <v>1.0700000000001637</v>
      </c>
      <c r="T97" s="66">
        <v>1.1999999999998181</v>
      </c>
      <c r="U97" s="72" t="s">
        <v>3680</v>
      </c>
      <c r="V97" s="66">
        <v>0.95</v>
      </c>
      <c r="W97" s="70">
        <v>0.1</v>
      </c>
      <c r="X97" s="66">
        <v>1.4200000000001638</v>
      </c>
      <c r="Y97" s="66">
        <v>1.5499999999998182</v>
      </c>
      <c r="Z97" s="73">
        <v>2.8214999999999826</v>
      </c>
      <c r="AA97" s="66" t="s">
        <v>3955</v>
      </c>
      <c r="AB97" s="66" t="s">
        <v>3955</v>
      </c>
      <c r="AC97" s="66">
        <v>0.64999999999999991</v>
      </c>
      <c r="AD97" s="66">
        <v>1.136825</v>
      </c>
      <c r="AE97" s="66">
        <v>0.83499999999999108</v>
      </c>
      <c r="AF97" s="66">
        <v>1.5864999999999829</v>
      </c>
      <c r="AG97" s="66"/>
      <c r="AH97" s="66"/>
      <c r="AI97" s="66"/>
      <c r="AJ97" s="66"/>
      <c r="AK97" s="66"/>
      <c r="AL97" s="66"/>
      <c r="AM97" s="66"/>
      <c r="AN97" s="66"/>
      <c r="AO97" s="66"/>
      <c r="AP97" s="67"/>
      <c r="AQ97" s="136"/>
      <c r="AR97" s="66" t="s">
        <v>3955</v>
      </c>
      <c r="AS97" s="66" t="s">
        <v>3955</v>
      </c>
      <c r="AT97" s="66"/>
      <c r="AU97" s="66"/>
      <c r="AV97" s="66"/>
    </row>
    <row r="98" spans="4:49" x14ac:dyDescent="0.25">
      <c r="D98" s="74" t="s">
        <v>3709</v>
      </c>
      <c r="E98" s="67">
        <v>1</v>
      </c>
      <c r="F98" s="67" t="s">
        <v>3880</v>
      </c>
      <c r="G98" s="68" t="s">
        <v>3745</v>
      </c>
      <c r="H98" s="68">
        <v>78745</v>
      </c>
      <c r="I98" s="68" t="s">
        <v>3694</v>
      </c>
      <c r="J98" s="66">
        <v>5</v>
      </c>
      <c r="K98" s="66">
        <v>11.7</v>
      </c>
      <c r="L98" s="66">
        <v>0.22700000000000001</v>
      </c>
      <c r="M98" s="71">
        <v>0.25</v>
      </c>
      <c r="N98" s="66">
        <v>2729.87</v>
      </c>
      <c r="O98" s="66">
        <v>2729.31</v>
      </c>
      <c r="P98" s="66">
        <v>2728.87</v>
      </c>
      <c r="Q98" s="66">
        <v>2728.2849999999999</v>
      </c>
      <c r="R98" s="66">
        <v>1.0125000000000455</v>
      </c>
      <c r="S98" s="66">
        <v>1</v>
      </c>
      <c r="T98" s="66">
        <v>1.0250000000000909</v>
      </c>
      <c r="U98" s="72" t="s">
        <v>3680</v>
      </c>
      <c r="V98" s="66">
        <v>0.95</v>
      </c>
      <c r="W98" s="70">
        <v>0.1</v>
      </c>
      <c r="X98" s="66">
        <v>1.35</v>
      </c>
      <c r="Y98" s="66">
        <v>1.375000000000091</v>
      </c>
      <c r="Z98" s="73">
        <v>15.144187500000504</v>
      </c>
      <c r="AA98" s="66" t="s">
        <v>3955</v>
      </c>
      <c r="AB98" s="66" t="s">
        <v>3955</v>
      </c>
      <c r="AC98" s="66">
        <v>0.64999999999999991</v>
      </c>
      <c r="AD98" s="66">
        <v>6.6504262499999998</v>
      </c>
      <c r="AE98" s="66">
        <v>0.71250000000004565</v>
      </c>
      <c r="AF98" s="66">
        <v>7.9194375000005062</v>
      </c>
      <c r="AG98" s="66"/>
      <c r="AH98" s="66"/>
      <c r="AI98" s="66"/>
      <c r="AJ98" s="66"/>
      <c r="AK98" s="66"/>
      <c r="AL98" s="66"/>
      <c r="AM98" s="66"/>
      <c r="AN98" s="66"/>
      <c r="AO98" s="66"/>
      <c r="AP98" s="67"/>
      <c r="AQ98" s="136"/>
      <c r="AR98" s="66" t="s">
        <v>3955</v>
      </c>
      <c r="AS98" s="66" t="s">
        <v>3955</v>
      </c>
      <c r="AT98" s="66"/>
      <c r="AU98" s="66"/>
      <c r="AV98" s="66"/>
    </row>
    <row r="99" spans="4:49" x14ac:dyDescent="0.25">
      <c r="D99" s="74" t="s">
        <v>3709</v>
      </c>
      <c r="E99" s="67">
        <v>1</v>
      </c>
      <c r="F99" s="67" t="s">
        <v>3880</v>
      </c>
      <c r="G99" s="68" t="s">
        <v>3746</v>
      </c>
      <c r="H99" s="68">
        <v>78745</v>
      </c>
      <c r="I99" s="68" t="s">
        <v>3694</v>
      </c>
      <c r="J99" s="66">
        <v>5</v>
      </c>
      <c r="K99" s="66">
        <v>12.1</v>
      </c>
      <c r="L99" s="66">
        <v>0.22700000000000001</v>
      </c>
      <c r="M99" s="71">
        <v>0.25</v>
      </c>
      <c r="N99" s="66">
        <v>2729.87</v>
      </c>
      <c r="O99" s="66">
        <v>2729.31</v>
      </c>
      <c r="P99" s="66">
        <v>2728.87</v>
      </c>
      <c r="Q99" s="66">
        <v>2728.2649999999999</v>
      </c>
      <c r="R99" s="66">
        <v>1.0225000000000364</v>
      </c>
      <c r="S99" s="66">
        <v>1</v>
      </c>
      <c r="T99" s="66">
        <v>1.0450000000000728</v>
      </c>
      <c r="U99" s="72" t="s">
        <v>3680</v>
      </c>
      <c r="V99" s="66">
        <v>0.95</v>
      </c>
      <c r="W99" s="70">
        <v>0.1</v>
      </c>
      <c r="X99" s="66">
        <v>1.35</v>
      </c>
      <c r="Y99" s="66">
        <v>1.3950000000000728</v>
      </c>
      <c r="Z99" s="73">
        <v>15.776887500000418</v>
      </c>
      <c r="AA99" s="66" t="s">
        <v>3955</v>
      </c>
      <c r="AB99" s="66" t="s">
        <v>3955</v>
      </c>
      <c r="AC99" s="66">
        <v>0.64999999999999991</v>
      </c>
      <c r="AD99" s="66">
        <v>6.8777912499999996</v>
      </c>
      <c r="AE99" s="66">
        <v>0.72250000000003656</v>
      </c>
      <c r="AF99" s="66">
        <v>8.3051375000004199</v>
      </c>
      <c r="AG99" s="66"/>
      <c r="AH99" s="66"/>
      <c r="AI99" s="66"/>
      <c r="AJ99" s="66"/>
      <c r="AK99" s="66"/>
      <c r="AL99" s="66"/>
      <c r="AM99" s="66"/>
      <c r="AN99" s="66"/>
      <c r="AO99" s="66"/>
      <c r="AP99" s="67"/>
      <c r="AQ99" s="136"/>
      <c r="AR99" s="66" t="s">
        <v>3955</v>
      </c>
      <c r="AS99" s="66" t="s">
        <v>3955</v>
      </c>
      <c r="AT99" s="66"/>
      <c r="AU99" s="66"/>
      <c r="AV99" s="66"/>
    </row>
    <row r="100" spans="4:49" x14ac:dyDescent="0.25">
      <c r="D100" s="74" t="s">
        <v>3709</v>
      </c>
      <c r="E100" s="67">
        <v>1</v>
      </c>
      <c r="F100" s="67" t="s">
        <v>3880</v>
      </c>
      <c r="G100" s="68" t="s">
        <v>3747</v>
      </c>
      <c r="H100" s="68">
        <v>77970</v>
      </c>
      <c r="I100" s="68" t="s">
        <v>3694</v>
      </c>
      <c r="J100" s="66">
        <v>6</v>
      </c>
      <c r="K100" s="66">
        <v>7.3</v>
      </c>
      <c r="L100" s="66">
        <v>0.22700000000000001</v>
      </c>
      <c r="M100" s="71">
        <v>0.25</v>
      </c>
      <c r="N100" s="66">
        <v>2729.26</v>
      </c>
      <c r="O100" s="66">
        <v>2729.05</v>
      </c>
      <c r="P100" s="66">
        <v>2728.26</v>
      </c>
      <c r="Q100" s="66">
        <v>2727.8220000000001</v>
      </c>
      <c r="R100" s="66">
        <v>1.1140000000000327</v>
      </c>
      <c r="S100" s="66">
        <v>1</v>
      </c>
      <c r="T100" s="66">
        <v>1.2280000000000655</v>
      </c>
      <c r="U100" s="72" t="s">
        <v>3680</v>
      </c>
      <c r="V100" s="66">
        <v>0.95</v>
      </c>
      <c r="W100" s="70">
        <v>0.1</v>
      </c>
      <c r="X100" s="66">
        <v>1.35</v>
      </c>
      <c r="Y100" s="66">
        <v>1.5780000000000656</v>
      </c>
      <c r="Z100" s="73">
        <v>10.152840000000227</v>
      </c>
      <c r="AA100" s="66" t="s">
        <v>3955</v>
      </c>
      <c r="AB100" s="66" t="s">
        <v>3955</v>
      </c>
      <c r="AC100" s="66">
        <v>0.64999999999999991</v>
      </c>
      <c r="AD100" s="66">
        <v>4.14941125</v>
      </c>
      <c r="AE100" s="66">
        <v>0.81400000000003292</v>
      </c>
      <c r="AF100" s="66">
        <v>5.645090000000228</v>
      </c>
      <c r="AG100" s="66"/>
      <c r="AH100" s="66"/>
      <c r="AI100" s="66"/>
      <c r="AJ100" s="66"/>
      <c r="AK100" s="66"/>
      <c r="AL100" s="66"/>
      <c r="AM100" s="66"/>
      <c r="AN100" s="66"/>
      <c r="AO100" s="66"/>
      <c r="AP100" s="67"/>
      <c r="AQ100" s="136"/>
      <c r="AR100" s="66" t="s">
        <v>3955</v>
      </c>
      <c r="AS100" s="66" t="s">
        <v>3955</v>
      </c>
      <c r="AT100" s="66"/>
      <c r="AU100" s="66"/>
      <c r="AV100" s="66"/>
      <c r="AW100" s="47"/>
    </row>
    <row r="101" spans="4:49" x14ac:dyDescent="0.25">
      <c r="D101" s="74" t="s">
        <v>3709</v>
      </c>
      <c r="E101" s="67">
        <v>1</v>
      </c>
      <c r="F101" s="67" t="s">
        <v>3880</v>
      </c>
      <c r="G101" s="68" t="s">
        <v>3748</v>
      </c>
      <c r="H101" s="68">
        <v>77970</v>
      </c>
      <c r="I101" s="68" t="s">
        <v>3694</v>
      </c>
      <c r="J101" s="66">
        <v>2</v>
      </c>
      <c r="K101" s="66">
        <v>2.8</v>
      </c>
      <c r="L101" s="66">
        <v>0.22700000000000001</v>
      </c>
      <c r="M101" s="71">
        <v>0.25</v>
      </c>
      <c r="N101" s="66">
        <v>2729.05</v>
      </c>
      <c r="O101" s="66">
        <v>2729.05</v>
      </c>
      <c r="P101" s="66">
        <v>2728.05</v>
      </c>
      <c r="Q101" s="66">
        <v>2727.9940000000001</v>
      </c>
      <c r="R101" s="66">
        <v>1.02800000000002</v>
      </c>
      <c r="S101" s="66">
        <v>1</v>
      </c>
      <c r="T101" s="66">
        <v>1.05600000000004</v>
      </c>
      <c r="U101" s="72" t="s">
        <v>3680</v>
      </c>
      <c r="V101" s="66">
        <v>0.95</v>
      </c>
      <c r="W101" s="70">
        <v>0.1</v>
      </c>
      <c r="X101" s="66">
        <v>1.35</v>
      </c>
      <c r="Y101" s="66">
        <v>1.4060000000000401</v>
      </c>
      <c r="Z101" s="73">
        <v>3.6654800000000529</v>
      </c>
      <c r="AA101" s="66" t="s">
        <v>3955</v>
      </c>
      <c r="AB101" s="66" t="s">
        <v>3955</v>
      </c>
      <c r="AC101" s="66">
        <v>0.64999999999999991</v>
      </c>
      <c r="AD101" s="66">
        <v>1.5915549999999998</v>
      </c>
      <c r="AE101" s="66">
        <v>0.72800000000002019</v>
      </c>
      <c r="AF101" s="66">
        <v>1.9364800000000535</v>
      </c>
      <c r="AG101" s="66"/>
      <c r="AH101" s="66"/>
      <c r="AI101" s="66"/>
      <c r="AJ101" s="66"/>
      <c r="AK101" s="66"/>
      <c r="AL101" s="66"/>
      <c r="AM101" s="66"/>
      <c r="AN101" s="66"/>
      <c r="AO101" s="66"/>
      <c r="AP101" s="67"/>
      <c r="AQ101" s="136"/>
      <c r="AR101" s="66" t="s">
        <v>3955</v>
      </c>
      <c r="AS101" s="66" t="s">
        <v>3955</v>
      </c>
      <c r="AT101" s="66"/>
      <c r="AU101" s="66"/>
      <c r="AV101" s="66"/>
    </row>
    <row r="102" spans="4:49" x14ac:dyDescent="0.25">
      <c r="D102" s="74" t="s">
        <v>3709</v>
      </c>
      <c r="E102" s="67">
        <v>1</v>
      </c>
      <c r="F102" s="67" t="s">
        <v>3880</v>
      </c>
      <c r="G102" s="68" t="s">
        <v>3749</v>
      </c>
      <c r="H102" s="68">
        <v>77970</v>
      </c>
      <c r="I102" s="68" t="s">
        <v>3694</v>
      </c>
      <c r="J102" s="66">
        <v>2</v>
      </c>
      <c r="K102" s="66">
        <v>9.6999999999999993</v>
      </c>
      <c r="L102" s="66">
        <v>0.22700000000000001</v>
      </c>
      <c r="M102" s="71">
        <v>0.25</v>
      </c>
      <c r="N102" s="66">
        <v>2728.74</v>
      </c>
      <c r="O102" s="66">
        <v>2729.05</v>
      </c>
      <c r="P102" s="66">
        <v>2727.74</v>
      </c>
      <c r="Q102" s="66">
        <v>2727.5459999999998</v>
      </c>
      <c r="R102" s="66">
        <v>1.2520000000001801</v>
      </c>
      <c r="S102" s="66">
        <v>1</v>
      </c>
      <c r="T102" s="66">
        <v>1.5040000000003602</v>
      </c>
      <c r="U102" s="72" t="s">
        <v>3680</v>
      </c>
      <c r="V102" s="66">
        <v>0.95</v>
      </c>
      <c r="W102" s="70">
        <v>0.1</v>
      </c>
      <c r="X102" s="66">
        <v>1.35</v>
      </c>
      <c r="Y102" s="66">
        <v>1.8540000000003602</v>
      </c>
      <c r="Z102" s="73">
        <v>14.762430000001658</v>
      </c>
      <c r="AA102" s="66" t="s">
        <v>3955</v>
      </c>
      <c r="AB102" s="66" t="s">
        <v>3955</v>
      </c>
      <c r="AC102" s="66">
        <v>0.64999999999999991</v>
      </c>
      <c r="AD102" s="66">
        <v>5.5136012499999998</v>
      </c>
      <c r="AE102" s="66">
        <v>0.95200000000018026</v>
      </c>
      <c r="AF102" s="66">
        <v>8.7726800000016585</v>
      </c>
      <c r="AG102" s="66"/>
      <c r="AH102" s="66"/>
      <c r="AI102" s="66"/>
      <c r="AJ102" s="66"/>
      <c r="AK102" s="66"/>
      <c r="AL102" s="66"/>
      <c r="AM102" s="66"/>
      <c r="AN102" s="66"/>
      <c r="AO102" s="66"/>
      <c r="AP102" s="67"/>
      <c r="AQ102" s="136"/>
      <c r="AR102" s="66" t="s">
        <v>3955</v>
      </c>
      <c r="AS102" s="66" t="s">
        <v>3955</v>
      </c>
      <c r="AT102" s="66"/>
      <c r="AU102" s="66"/>
      <c r="AV102" s="66"/>
    </row>
    <row r="103" spans="4:49" x14ac:dyDescent="0.25">
      <c r="D103" s="74" t="s">
        <v>3709</v>
      </c>
      <c r="E103" s="67">
        <v>1</v>
      </c>
      <c r="F103" s="67" t="s">
        <v>3880</v>
      </c>
      <c r="G103" s="68" t="s">
        <v>3750</v>
      </c>
      <c r="H103" s="68">
        <v>77970</v>
      </c>
      <c r="I103" s="68" t="s">
        <v>3694</v>
      </c>
      <c r="J103" s="66">
        <v>2</v>
      </c>
      <c r="K103" s="66">
        <v>3.6</v>
      </c>
      <c r="L103" s="66">
        <v>0.22700000000000001</v>
      </c>
      <c r="M103" s="71">
        <v>0.25</v>
      </c>
      <c r="N103" s="66">
        <v>2728.82</v>
      </c>
      <c r="O103" s="66">
        <v>2729.05</v>
      </c>
      <c r="P103" s="66">
        <v>2727.82</v>
      </c>
      <c r="Q103" s="66">
        <v>2727.748</v>
      </c>
      <c r="R103" s="66">
        <v>1.1510000000000673</v>
      </c>
      <c r="S103" s="66">
        <v>1</v>
      </c>
      <c r="T103" s="66">
        <v>1.3020000000001346</v>
      </c>
      <c r="U103" s="72" t="s">
        <v>3680</v>
      </c>
      <c r="V103" s="66">
        <v>0.95</v>
      </c>
      <c r="W103" s="70">
        <v>0.1</v>
      </c>
      <c r="X103" s="66">
        <v>1.35</v>
      </c>
      <c r="Y103" s="66">
        <v>1.6520000000001347</v>
      </c>
      <c r="Z103" s="73">
        <v>5.1334200000002301</v>
      </c>
      <c r="AA103" s="66" t="s">
        <v>3955</v>
      </c>
      <c r="AB103" s="66" t="s">
        <v>3955</v>
      </c>
      <c r="AC103" s="66">
        <v>0.64999999999999991</v>
      </c>
      <c r="AD103" s="66">
        <v>2.0462850000000001</v>
      </c>
      <c r="AE103" s="66">
        <v>0.85100000000006748</v>
      </c>
      <c r="AF103" s="66">
        <v>2.9104200000002307</v>
      </c>
      <c r="AG103" s="66"/>
      <c r="AH103" s="66"/>
      <c r="AI103" s="66"/>
      <c r="AJ103" s="66"/>
      <c r="AK103" s="66"/>
      <c r="AL103" s="66"/>
      <c r="AM103" s="66"/>
      <c r="AN103" s="66"/>
      <c r="AO103" s="66"/>
      <c r="AP103" s="67"/>
      <c r="AQ103" s="136"/>
      <c r="AR103" s="66" t="s">
        <v>3955</v>
      </c>
      <c r="AS103" s="66" t="s">
        <v>3955</v>
      </c>
      <c r="AT103" s="66"/>
      <c r="AU103" s="66"/>
      <c r="AV103" s="66"/>
    </row>
    <row r="104" spans="4:49" x14ac:dyDescent="0.25">
      <c r="E104" s="67"/>
      <c r="F104" s="67" t="s">
        <v>3955</v>
      </c>
      <c r="G104" s="68"/>
      <c r="H104" s="68"/>
      <c r="I104" s="68"/>
      <c r="J104" s="66"/>
      <c r="K104" s="66"/>
      <c r="L104" s="66"/>
      <c r="M104" s="71"/>
      <c r="N104" s="66"/>
      <c r="O104" s="66"/>
      <c r="P104" s="66"/>
      <c r="Q104" s="66"/>
      <c r="R104" s="66"/>
      <c r="S104" s="66"/>
      <c r="T104" s="66"/>
      <c r="U104" s="72"/>
      <c r="V104" s="66"/>
      <c r="W104" s="70"/>
      <c r="X104" s="66"/>
      <c r="Y104" s="66"/>
      <c r="Z104" s="73"/>
      <c r="AA104" s="66"/>
      <c r="AB104" s="66"/>
      <c r="AC104" s="66"/>
      <c r="AD104" s="66"/>
      <c r="AE104" s="66"/>
      <c r="AF104" s="66"/>
      <c r="AG104" s="66"/>
      <c r="AH104" s="66"/>
      <c r="AI104" s="66"/>
      <c r="AJ104" s="66"/>
      <c r="AK104" s="66"/>
      <c r="AL104" s="66"/>
      <c r="AM104" s="66"/>
      <c r="AN104" s="66"/>
      <c r="AO104" s="66"/>
      <c r="AP104" s="67"/>
      <c r="AQ104" s="136"/>
      <c r="AR104" s="66"/>
      <c r="AS104" s="66"/>
      <c r="AT104" s="66"/>
      <c r="AU104" s="66"/>
      <c r="AV104" s="66"/>
    </row>
    <row r="105" spans="4:49" x14ac:dyDescent="0.25">
      <c r="E105" s="67"/>
      <c r="F105" s="67" t="s">
        <v>3955</v>
      </c>
      <c r="G105" s="68"/>
      <c r="H105" s="68"/>
      <c r="I105" s="68"/>
      <c r="J105" s="66"/>
      <c r="K105" s="66"/>
      <c r="L105" s="66"/>
      <c r="M105" s="71"/>
      <c r="N105" s="66"/>
      <c r="O105" s="66"/>
      <c r="P105" s="66"/>
      <c r="Q105" s="66"/>
      <c r="R105" s="66"/>
      <c r="S105" s="66"/>
      <c r="T105" s="66"/>
      <c r="U105" s="72"/>
      <c r="V105" s="66"/>
      <c r="W105" s="70"/>
      <c r="X105" s="66"/>
      <c r="Y105" s="66"/>
      <c r="Z105" s="73"/>
      <c r="AA105" s="66"/>
      <c r="AB105" s="66"/>
      <c r="AC105" s="66"/>
      <c r="AD105" s="66"/>
      <c r="AE105" s="66"/>
      <c r="AF105" s="66"/>
      <c r="AG105" s="66"/>
      <c r="AH105" s="66"/>
      <c r="AI105" s="66"/>
      <c r="AJ105" s="66"/>
      <c r="AK105" s="66"/>
      <c r="AL105" s="66"/>
      <c r="AM105" s="66"/>
      <c r="AN105" s="66"/>
      <c r="AO105" s="66"/>
      <c r="AP105" s="67"/>
      <c r="AQ105" s="136"/>
      <c r="AR105" s="66"/>
      <c r="AS105" s="66"/>
      <c r="AT105" s="66"/>
      <c r="AU105" s="66"/>
      <c r="AV105" s="66"/>
    </row>
    <row r="106" spans="4:49" x14ac:dyDescent="0.25">
      <c r="E106" s="67"/>
      <c r="F106" s="67" t="s">
        <v>3955</v>
      </c>
      <c r="G106" s="68"/>
      <c r="H106" s="68"/>
      <c r="I106" s="68"/>
      <c r="J106" s="66"/>
      <c r="K106" s="66"/>
      <c r="L106" s="66"/>
      <c r="M106" s="71"/>
      <c r="N106" s="66"/>
      <c r="O106" s="66"/>
      <c r="P106" s="66"/>
      <c r="Q106" s="66"/>
      <c r="R106" s="66"/>
      <c r="S106" s="66"/>
      <c r="T106" s="66"/>
      <c r="U106" s="72"/>
      <c r="V106" s="66"/>
      <c r="W106" s="70"/>
      <c r="X106" s="66"/>
      <c r="Y106" s="66"/>
      <c r="Z106" s="73"/>
      <c r="AA106" s="66"/>
      <c r="AB106" s="66"/>
      <c r="AC106" s="66"/>
      <c r="AD106" s="66"/>
      <c r="AE106" s="66"/>
      <c r="AF106" s="66"/>
      <c r="AG106" s="66"/>
      <c r="AH106" s="66"/>
      <c r="AI106" s="66"/>
      <c r="AJ106" s="66"/>
      <c r="AK106" s="66"/>
      <c r="AL106" s="66"/>
      <c r="AM106" s="66"/>
      <c r="AN106" s="66"/>
      <c r="AO106" s="66"/>
      <c r="AP106" s="67"/>
      <c r="AQ106" s="136"/>
      <c r="AR106" s="66"/>
      <c r="AS106" s="66"/>
      <c r="AT106" s="66"/>
      <c r="AU106" s="66"/>
      <c r="AV106" s="66"/>
    </row>
    <row r="107" spans="4:49" x14ac:dyDescent="0.25">
      <c r="E107" s="67" t="s">
        <v>3752</v>
      </c>
      <c r="F107" s="67" t="s">
        <v>3752</v>
      </c>
      <c r="G107" s="68"/>
      <c r="H107" s="68"/>
      <c r="I107" s="68"/>
      <c r="J107" s="66"/>
      <c r="K107" s="66"/>
      <c r="L107" s="66"/>
      <c r="M107" s="71"/>
      <c r="N107" s="66"/>
      <c r="O107" s="66"/>
      <c r="P107" s="66"/>
      <c r="Q107" s="66"/>
      <c r="R107" s="66"/>
      <c r="S107" s="66"/>
      <c r="T107" s="66"/>
      <c r="U107" s="72"/>
      <c r="V107" s="66"/>
      <c r="W107" s="70"/>
      <c r="X107" s="66"/>
      <c r="Y107" s="66"/>
      <c r="Z107" s="73"/>
      <c r="AA107" s="66"/>
      <c r="AB107" s="66"/>
      <c r="AC107" s="66"/>
      <c r="AD107" s="66"/>
      <c r="AE107" s="66"/>
      <c r="AF107" s="66"/>
      <c r="AG107" s="66"/>
      <c r="AH107" s="66"/>
      <c r="AI107" s="66"/>
      <c r="AJ107" s="66"/>
      <c r="AK107" s="66"/>
      <c r="AL107" s="66"/>
      <c r="AM107" s="66"/>
      <c r="AN107" s="66"/>
      <c r="AO107" s="66"/>
      <c r="AP107" s="67"/>
      <c r="AQ107" s="136"/>
      <c r="AR107" s="66"/>
      <c r="AS107" s="66"/>
      <c r="AT107" s="66"/>
      <c r="AU107" s="66"/>
      <c r="AV107" s="66"/>
    </row>
    <row r="108" spans="4:49" x14ac:dyDescent="0.25">
      <c r="D108" s="74" t="s">
        <v>3709</v>
      </c>
      <c r="E108" s="67">
        <v>2</v>
      </c>
      <c r="F108" s="67" t="s">
        <v>3881</v>
      </c>
      <c r="G108" s="68" t="s">
        <v>3753</v>
      </c>
      <c r="H108" s="68">
        <v>79804</v>
      </c>
      <c r="I108" s="68" t="s">
        <v>3694</v>
      </c>
      <c r="J108" s="66">
        <v>2</v>
      </c>
      <c r="K108" s="66">
        <v>8.5</v>
      </c>
      <c r="L108" s="66">
        <v>0.22700000000000001</v>
      </c>
      <c r="M108" s="71">
        <v>0.25</v>
      </c>
      <c r="N108" s="66">
        <v>2880.41</v>
      </c>
      <c r="O108" s="66">
        <v>2880.21</v>
      </c>
      <c r="P108" s="66">
        <v>2879.31</v>
      </c>
      <c r="Q108" s="66">
        <v>2879.14</v>
      </c>
      <c r="R108" s="66">
        <v>1.0850000000000364</v>
      </c>
      <c r="S108" s="66">
        <v>1.0999999999999091</v>
      </c>
      <c r="T108" s="66">
        <v>1.0700000000001637</v>
      </c>
      <c r="U108" s="72" t="s">
        <v>3680</v>
      </c>
      <c r="V108" s="66">
        <v>0.95</v>
      </c>
      <c r="W108" s="70">
        <v>0.1</v>
      </c>
      <c r="X108" s="66">
        <v>1.4499999999999091</v>
      </c>
      <c r="Y108" s="66">
        <v>1.4200000000001638</v>
      </c>
      <c r="Z108" s="73">
        <v>11.587625000000294</v>
      </c>
      <c r="AA108" s="66" t="s">
        <v>3955</v>
      </c>
      <c r="AB108" s="66" t="s">
        <v>3955</v>
      </c>
      <c r="AC108" s="66">
        <v>0.64999999999999991</v>
      </c>
      <c r="AD108" s="66">
        <v>4.8315062500000003</v>
      </c>
      <c r="AE108" s="66">
        <v>0.78500000000003656</v>
      </c>
      <c r="AF108" s="66">
        <v>6.3388750000002947</v>
      </c>
      <c r="AG108" s="66"/>
      <c r="AH108" s="66"/>
      <c r="AI108" s="66"/>
      <c r="AJ108" s="66"/>
      <c r="AK108" s="66"/>
      <c r="AL108" s="66"/>
      <c r="AM108" s="66"/>
      <c r="AN108" s="66"/>
      <c r="AO108" s="66"/>
      <c r="AP108" s="67"/>
      <c r="AQ108" s="136"/>
      <c r="AR108" s="66" t="s">
        <v>3955</v>
      </c>
      <c r="AS108" s="66" t="s">
        <v>3955</v>
      </c>
      <c r="AT108" s="66"/>
      <c r="AU108" s="66"/>
      <c r="AV108" s="66"/>
    </row>
    <row r="109" spans="4:49" x14ac:dyDescent="0.25">
      <c r="D109" s="74" t="s">
        <v>3709</v>
      </c>
      <c r="E109" s="67">
        <v>2</v>
      </c>
      <c r="F109" s="67" t="s">
        <v>3881</v>
      </c>
      <c r="G109" s="68" t="s">
        <v>3754</v>
      </c>
      <c r="H109" s="68">
        <v>79804</v>
      </c>
      <c r="I109" s="68" t="s">
        <v>3694</v>
      </c>
      <c r="J109" s="66">
        <v>2</v>
      </c>
      <c r="K109" s="66">
        <v>7.2</v>
      </c>
      <c r="L109" s="66">
        <v>0.22700000000000001</v>
      </c>
      <c r="M109" s="71">
        <v>0.25</v>
      </c>
      <c r="N109" s="66">
        <v>2880.41</v>
      </c>
      <c r="O109" s="66">
        <v>2880.21</v>
      </c>
      <c r="P109" s="66">
        <v>2879.31</v>
      </c>
      <c r="Q109" s="66">
        <v>2879.1660000000002</v>
      </c>
      <c r="R109" s="66">
        <v>1.071999999999889</v>
      </c>
      <c r="S109" s="66">
        <v>1.0999999999999091</v>
      </c>
      <c r="T109" s="66">
        <v>1.043999999999869</v>
      </c>
      <c r="U109" s="72" t="s">
        <v>3680</v>
      </c>
      <c r="V109" s="66">
        <v>0.95</v>
      </c>
      <c r="W109" s="70">
        <v>0.1</v>
      </c>
      <c r="X109" s="66">
        <v>1.4499999999999091</v>
      </c>
      <c r="Y109" s="66">
        <v>1.3939999999998691</v>
      </c>
      <c r="Z109" s="73">
        <v>9.726479999999242</v>
      </c>
      <c r="AA109" s="66" t="s">
        <v>3955</v>
      </c>
      <c r="AB109" s="66" t="s">
        <v>3955</v>
      </c>
      <c r="AC109" s="66">
        <v>0.64999999999999991</v>
      </c>
      <c r="AD109" s="66">
        <v>4.0925700000000003</v>
      </c>
      <c r="AE109" s="66">
        <v>0.77199999999988922</v>
      </c>
      <c r="AF109" s="66">
        <v>5.2804799999992422</v>
      </c>
      <c r="AG109" s="66"/>
      <c r="AH109" s="66"/>
      <c r="AI109" s="66"/>
      <c r="AJ109" s="66"/>
      <c r="AK109" s="66"/>
      <c r="AL109" s="66"/>
      <c r="AM109" s="66"/>
      <c r="AN109" s="66"/>
      <c r="AO109" s="66"/>
      <c r="AP109" s="67"/>
      <c r="AQ109" s="136"/>
      <c r="AR109" s="66" t="s">
        <v>3955</v>
      </c>
      <c r="AS109" s="66" t="s">
        <v>3955</v>
      </c>
      <c r="AT109" s="66"/>
      <c r="AU109" s="66"/>
      <c r="AV109" s="66"/>
    </row>
    <row r="110" spans="4:49" x14ac:dyDescent="0.25">
      <c r="D110" s="74" t="s">
        <v>3709</v>
      </c>
      <c r="E110" s="67">
        <v>2</v>
      </c>
      <c r="F110" s="67" t="s">
        <v>3881</v>
      </c>
      <c r="G110" s="68" t="s">
        <v>3755</v>
      </c>
      <c r="H110" s="68" t="s">
        <v>3713</v>
      </c>
      <c r="I110" s="68" t="s">
        <v>3694</v>
      </c>
      <c r="J110" s="66">
        <v>2</v>
      </c>
      <c r="K110" s="66">
        <v>3.2</v>
      </c>
      <c r="L110" s="66">
        <v>0.22700000000000001</v>
      </c>
      <c r="M110" s="71">
        <v>0.25</v>
      </c>
      <c r="N110" s="66">
        <v>2877.1</v>
      </c>
      <c r="O110" s="66">
        <v>2876.944</v>
      </c>
      <c r="P110" s="66">
        <v>2876.1</v>
      </c>
      <c r="Q110" s="66">
        <v>2876.0360000000001</v>
      </c>
      <c r="R110" s="66">
        <v>0.95399999999995089</v>
      </c>
      <c r="S110" s="66">
        <v>1</v>
      </c>
      <c r="T110" s="66">
        <v>0.90799999999990177</v>
      </c>
      <c r="U110" s="72" t="s">
        <v>3680</v>
      </c>
      <c r="V110" s="66">
        <v>0.95</v>
      </c>
      <c r="W110" s="70">
        <v>0.1</v>
      </c>
      <c r="X110" s="66">
        <v>1.35</v>
      </c>
      <c r="Y110" s="66">
        <v>1.2579999999999019</v>
      </c>
      <c r="Z110" s="73">
        <v>3.9641599999998509</v>
      </c>
      <c r="AA110" s="66" t="s">
        <v>3955</v>
      </c>
      <c r="AB110" s="66" t="s">
        <v>3955</v>
      </c>
      <c r="AC110" s="66">
        <v>0.64999999999999991</v>
      </c>
      <c r="AD110" s="66">
        <v>1.8189200000000001</v>
      </c>
      <c r="AE110" s="66">
        <v>0.65399999999995106</v>
      </c>
      <c r="AF110" s="66">
        <v>1.9881599999998512</v>
      </c>
      <c r="AG110" s="66"/>
      <c r="AH110" s="66"/>
      <c r="AI110" s="66"/>
      <c r="AJ110" s="66"/>
      <c r="AK110" s="66"/>
      <c r="AL110" s="66"/>
      <c r="AM110" s="66"/>
      <c r="AN110" s="66"/>
      <c r="AO110" s="66"/>
      <c r="AP110" s="67"/>
      <c r="AQ110" s="136"/>
      <c r="AR110" s="66" t="s">
        <v>3955</v>
      </c>
      <c r="AS110" s="66">
        <v>0.90799999999990177</v>
      </c>
      <c r="AT110" s="66"/>
      <c r="AU110" s="66"/>
      <c r="AV110" s="66"/>
    </row>
    <row r="111" spans="4:49" x14ac:dyDescent="0.25">
      <c r="D111" s="74" t="s">
        <v>3709</v>
      </c>
      <c r="E111" s="67">
        <v>2</v>
      </c>
      <c r="F111" s="67" t="s">
        <v>3881</v>
      </c>
      <c r="G111" s="68" t="s">
        <v>3756</v>
      </c>
      <c r="H111" s="68" t="s">
        <v>3713</v>
      </c>
      <c r="I111" s="68" t="s">
        <v>3694</v>
      </c>
      <c r="J111" s="66">
        <v>2</v>
      </c>
      <c r="K111" s="66">
        <v>1.6</v>
      </c>
      <c r="L111" s="66">
        <v>0.22700000000000001</v>
      </c>
      <c r="M111" s="71">
        <v>0.25</v>
      </c>
      <c r="N111" s="66">
        <v>2877.1</v>
      </c>
      <c r="O111" s="66">
        <v>2876.944</v>
      </c>
      <c r="P111" s="66">
        <v>2875.98</v>
      </c>
      <c r="Q111" s="66">
        <v>2875.9479999999999</v>
      </c>
      <c r="R111" s="66">
        <v>1.0579999999999927</v>
      </c>
      <c r="S111" s="66">
        <v>1.1199999999998909</v>
      </c>
      <c r="T111" s="66">
        <v>0.99600000000009459</v>
      </c>
      <c r="U111" s="72" t="s">
        <v>3680</v>
      </c>
      <c r="V111" s="66">
        <v>0.95</v>
      </c>
      <c r="W111" s="70">
        <v>0.1</v>
      </c>
      <c r="X111" s="66">
        <v>1.4699999999998909</v>
      </c>
      <c r="Y111" s="66">
        <v>1.3460000000000947</v>
      </c>
      <c r="Z111" s="73">
        <v>2.1401599999999892</v>
      </c>
      <c r="AA111" s="66" t="s">
        <v>3955</v>
      </c>
      <c r="AB111" s="66" t="s">
        <v>3955</v>
      </c>
      <c r="AC111" s="66">
        <v>0.64999999999999991</v>
      </c>
      <c r="AD111" s="66">
        <v>0.90946000000000005</v>
      </c>
      <c r="AE111" s="66">
        <v>0.7579999999999929</v>
      </c>
      <c r="AF111" s="66">
        <v>1.1521599999999892</v>
      </c>
      <c r="AG111" s="66"/>
      <c r="AH111" s="66"/>
      <c r="AI111" s="66"/>
      <c r="AJ111" s="66"/>
      <c r="AK111" s="66"/>
      <c r="AL111" s="66"/>
      <c r="AM111" s="66"/>
      <c r="AN111" s="66"/>
      <c r="AO111" s="66"/>
      <c r="AP111" s="67"/>
      <c r="AQ111" s="136"/>
      <c r="AR111" s="66" t="s">
        <v>3955</v>
      </c>
      <c r="AS111" s="66">
        <v>0.99600000000009459</v>
      </c>
      <c r="AT111" s="66"/>
      <c r="AU111" s="66"/>
      <c r="AV111" s="66"/>
    </row>
    <row r="112" spans="4:49" x14ac:dyDescent="0.25">
      <c r="D112" s="74" t="s">
        <v>3709</v>
      </c>
      <c r="E112" s="67">
        <v>2</v>
      </c>
      <c r="F112" s="67" t="s">
        <v>3881</v>
      </c>
      <c r="G112" s="68" t="s">
        <v>3757</v>
      </c>
      <c r="H112" s="68">
        <v>78315</v>
      </c>
      <c r="I112" s="68" t="s">
        <v>3694</v>
      </c>
      <c r="J112" s="66">
        <v>12</v>
      </c>
      <c r="K112" s="66">
        <v>12</v>
      </c>
      <c r="L112" s="66">
        <v>0.22700000000000001</v>
      </c>
      <c r="M112" s="71">
        <v>0.25</v>
      </c>
      <c r="N112" s="66">
        <v>2875.37</v>
      </c>
      <c r="O112" s="66">
        <v>2873.85</v>
      </c>
      <c r="P112" s="66">
        <v>2873.97</v>
      </c>
      <c r="Q112" s="66">
        <v>2872.5299999999997</v>
      </c>
      <c r="R112" s="66">
        <v>1.3600000000001273</v>
      </c>
      <c r="S112" s="66">
        <v>1.4000000000000909</v>
      </c>
      <c r="T112" s="66">
        <v>1.3200000000001637</v>
      </c>
      <c r="U112" s="72" t="s">
        <v>3680</v>
      </c>
      <c r="V112" s="66">
        <v>0.95</v>
      </c>
      <c r="W112" s="70">
        <v>0.1</v>
      </c>
      <c r="X112" s="66">
        <v>1.750000000000091</v>
      </c>
      <c r="Y112" s="66">
        <v>1.6700000000001638</v>
      </c>
      <c r="Z112" s="73">
        <v>19.494000000001449</v>
      </c>
      <c r="AA112" s="66" t="s">
        <v>3955</v>
      </c>
      <c r="AB112" s="66" t="s">
        <v>3955</v>
      </c>
      <c r="AC112" s="66">
        <v>0.64999999999999991</v>
      </c>
      <c r="AD112" s="66">
        <v>6.8209499999999998</v>
      </c>
      <c r="AE112" s="66">
        <v>1.0600000000001275</v>
      </c>
      <c r="AF112" s="66">
        <v>12.084000000001453</v>
      </c>
      <c r="AG112" s="66"/>
      <c r="AH112" s="66"/>
      <c r="AI112" s="66"/>
      <c r="AJ112" s="66"/>
      <c r="AK112" s="66"/>
      <c r="AL112" s="66"/>
      <c r="AM112" s="66"/>
      <c r="AN112" s="66"/>
      <c r="AO112" s="66"/>
      <c r="AP112" s="67"/>
      <c r="AQ112" s="136"/>
      <c r="AR112" s="66" t="s">
        <v>3955</v>
      </c>
      <c r="AS112" s="66" t="s">
        <v>3955</v>
      </c>
      <c r="AT112" s="66"/>
      <c r="AU112" s="66"/>
      <c r="AV112" s="66"/>
    </row>
    <row r="113" spans="4:48" x14ac:dyDescent="0.25">
      <c r="D113" s="74" t="s">
        <v>3709</v>
      </c>
      <c r="E113" s="67">
        <v>2</v>
      </c>
      <c r="F113" s="67" t="s">
        <v>3881</v>
      </c>
      <c r="G113" s="68" t="s">
        <v>3758</v>
      </c>
      <c r="H113" s="68">
        <v>78315</v>
      </c>
      <c r="I113" s="68" t="s">
        <v>3694</v>
      </c>
      <c r="J113" s="66">
        <v>8</v>
      </c>
      <c r="K113" s="66">
        <v>7.1</v>
      </c>
      <c r="L113" s="66">
        <v>0.22700000000000001</v>
      </c>
      <c r="M113" s="71">
        <v>0.25</v>
      </c>
      <c r="N113" s="66">
        <v>2874.75</v>
      </c>
      <c r="O113" s="66">
        <v>2873.85</v>
      </c>
      <c r="P113" s="66">
        <v>2873.35</v>
      </c>
      <c r="Q113" s="66">
        <v>2872.7819999999997</v>
      </c>
      <c r="R113" s="66">
        <v>1.234000000000151</v>
      </c>
      <c r="S113" s="66">
        <v>1.4000000000000909</v>
      </c>
      <c r="T113" s="66">
        <v>1.068000000000211</v>
      </c>
      <c r="U113" s="72" t="s">
        <v>3680</v>
      </c>
      <c r="V113" s="66">
        <v>0.95</v>
      </c>
      <c r="W113" s="70">
        <v>0.1</v>
      </c>
      <c r="X113" s="66">
        <v>1.750000000000091</v>
      </c>
      <c r="Y113" s="66">
        <v>1.4180000000002111</v>
      </c>
      <c r="Z113" s="73">
        <v>10.684080000001018</v>
      </c>
      <c r="AA113" s="66" t="s">
        <v>3955</v>
      </c>
      <c r="AB113" s="66" t="s">
        <v>3955</v>
      </c>
      <c r="AC113" s="66">
        <v>0.64999999999999991</v>
      </c>
      <c r="AD113" s="66">
        <v>4.0357287499999996</v>
      </c>
      <c r="AE113" s="66">
        <v>0.93400000000015115</v>
      </c>
      <c r="AF113" s="66">
        <v>6.2998300000010188</v>
      </c>
      <c r="AG113" s="66"/>
      <c r="AH113" s="66"/>
      <c r="AI113" s="66"/>
      <c r="AJ113" s="66"/>
      <c r="AK113" s="66"/>
      <c r="AL113" s="66"/>
      <c r="AM113" s="66"/>
      <c r="AN113" s="66"/>
      <c r="AO113" s="66"/>
      <c r="AP113" s="67"/>
      <c r="AQ113" s="136"/>
      <c r="AR113" s="66" t="s">
        <v>3955</v>
      </c>
      <c r="AS113" s="66" t="s">
        <v>3955</v>
      </c>
      <c r="AT113" s="66"/>
      <c r="AU113" s="66"/>
      <c r="AV113" s="66"/>
    </row>
    <row r="114" spans="4:48" x14ac:dyDescent="0.25">
      <c r="D114" s="74" t="s">
        <v>3709</v>
      </c>
      <c r="E114" s="67">
        <v>2</v>
      </c>
      <c r="F114" s="67" t="s">
        <v>3881</v>
      </c>
      <c r="G114" s="68" t="s">
        <v>3759</v>
      </c>
      <c r="H114" s="68" t="s">
        <v>3711</v>
      </c>
      <c r="I114" s="68" t="s">
        <v>3694</v>
      </c>
      <c r="J114" s="66">
        <v>2</v>
      </c>
      <c r="K114" s="66">
        <v>2</v>
      </c>
      <c r="L114" s="66">
        <v>0.22700000000000001</v>
      </c>
      <c r="M114" s="71">
        <v>0.25</v>
      </c>
      <c r="N114" s="66">
        <v>2873.02</v>
      </c>
      <c r="O114" s="66">
        <v>2872.9</v>
      </c>
      <c r="P114" s="66">
        <v>2871.92</v>
      </c>
      <c r="Q114" s="66">
        <v>2871.88</v>
      </c>
      <c r="R114" s="66">
        <v>1.0599999999999454</v>
      </c>
      <c r="S114" s="66">
        <v>1.0999999999999091</v>
      </c>
      <c r="T114" s="66">
        <v>1.0199999999999818</v>
      </c>
      <c r="U114" s="72" t="s">
        <v>3680</v>
      </c>
      <c r="V114" s="66">
        <v>0.95</v>
      </c>
      <c r="W114" s="70">
        <v>0.1</v>
      </c>
      <c r="X114" s="66">
        <v>1.4499999999999091</v>
      </c>
      <c r="Y114" s="66">
        <v>1.3699999999999819</v>
      </c>
      <c r="Z114" s="73">
        <v>2.6789999999998964</v>
      </c>
      <c r="AA114" s="66" t="s">
        <v>3955</v>
      </c>
      <c r="AB114" s="66" t="s">
        <v>3955</v>
      </c>
      <c r="AC114" s="66">
        <v>0.64999999999999991</v>
      </c>
      <c r="AD114" s="66">
        <v>1.136825</v>
      </c>
      <c r="AE114" s="66">
        <v>0.75999999999994561</v>
      </c>
      <c r="AF114" s="66">
        <v>1.4439999999998965</v>
      </c>
      <c r="AG114" s="66"/>
      <c r="AH114" s="66"/>
      <c r="AI114" s="66"/>
      <c r="AJ114" s="66"/>
      <c r="AK114" s="66"/>
      <c r="AL114" s="66"/>
      <c r="AM114" s="66"/>
      <c r="AN114" s="66"/>
      <c r="AO114" s="66"/>
      <c r="AP114" s="67"/>
      <c r="AQ114" s="136"/>
      <c r="AR114" s="66" t="s">
        <v>3955</v>
      </c>
      <c r="AS114" s="66" t="s">
        <v>3955</v>
      </c>
      <c r="AT114" s="66"/>
      <c r="AU114" s="66"/>
      <c r="AV114" s="66"/>
    </row>
    <row r="115" spans="4:48" x14ac:dyDescent="0.25">
      <c r="D115" s="74" t="s">
        <v>3709</v>
      </c>
      <c r="E115" s="67">
        <v>2</v>
      </c>
      <c r="F115" s="67" t="s">
        <v>3881</v>
      </c>
      <c r="G115" s="68" t="s">
        <v>3760</v>
      </c>
      <c r="H115" s="68" t="s">
        <v>3711</v>
      </c>
      <c r="I115" s="68" t="s">
        <v>3694</v>
      </c>
      <c r="J115" s="66">
        <v>2</v>
      </c>
      <c r="K115" s="66">
        <v>3.1</v>
      </c>
      <c r="L115" s="66">
        <v>0.22700000000000001</v>
      </c>
      <c r="M115" s="71">
        <v>0.25</v>
      </c>
      <c r="N115" s="66">
        <v>2873.02</v>
      </c>
      <c r="O115" s="66">
        <v>2872.9</v>
      </c>
      <c r="P115" s="66">
        <v>2871.92</v>
      </c>
      <c r="Q115" s="66">
        <v>2871.8580000000002</v>
      </c>
      <c r="R115" s="66">
        <v>1.0709999999999127</v>
      </c>
      <c r="S115" s="66">
        <v>1.0999999999999091</v>
      </c>
      <c r="T115" s="66">
        <v>1.0419999999999163</v>
      </c>
      <c r="U115" s="72" t="s">
        <v>3680</v>
      </c>
      <c r="V115" s="66">
        <v>0.95</v>
      </c>
      <c r="W115" s="70">
        <v>0.1</v>
      </c>
      <c r="X115" s="66">
        <v>1.4499999999999091</v>
      </c>
      <c r="Y115" s="66">
        <v>1.3919999999999164</v>
      </c>
      <c r="Z115" s="73">
        <v>4.1848449999997426</v>
      </c>
      <c r="AA115" s="66" t="s">
        <v>3955</v>
      </c>
      <c r="AB115" s="66" t="s">
        <v>3955</v>
      </c>
      <c r="AC115" s="66">
        <v>0.64999999999999991</v>
      </c>
      <c r="AD115" s="66">
        <v>1.7620787499999999</v>
      </c>
      <c r="AE115" s="66">
        <v>0.77099999999991287</v>
      </c>
      <c r="AF115" s="66">
        <v>2.2705949999997435</v>
      </c>
      <c r="AG115" s="66"/>
      <c r="AH115" s="66"/>
      <c r="AI115" s="66"/>
      <c r="AJ115" s="66"/>
      <c r="AK115" s="66"/>
      <c r="AL115" s="66"/>
      <c r="AM115" s="66"/>
      <c r="AN115" s="66"/>
      <c r="AO115" s="66"/>
      <c r="AP115" s="67"/>
      <c r="AQ115" s="136"/>
      <c r="AR115" s="66" t="s">
        <v>3955</v>
      </c>
      <c r="AS115" s="66" t="s">
        <v>3955</v>
      </c>
      <c r="AT115" s="66"/>
      <c r="AU115" s="66"/>
      <c r="AV115" s="66"/>
    </row>
    <row r="116" spans="4:48" x14ac:dyDescent="0.25">
      <c r="D116" s="74" t="s">
        <v>3709</v>
      </c>
      <c r="E116" s="67">
        <v>2</v>
      </c>
      <c r="F116" s="67" t="s">
        <v>3881</v>
      </c>
      <c r="G116" s="68" t="s">
        <v>3761</v>
      </c>
      <c r="H116" s="68" t="s">
        <v>3712</v>
      </c>
      <c r="I116" s="68" t="s">
        <v>3694</v>
      </c>
      <c r="J116" s="66">
        <v>2</v>
      </c>
      <c r="K116" s="66">
        <v>2.1</v>
      </c>
      <c r="L116" s="66">
        <v>0.22700000000000001</v>
      </c>
      <c r="M116" s="71">
        <v>0.25</v>
      </c>
      <c r="N116" s="66">
        <v>2869.78</v>
      </c>
      <c r="O116" s="66">
        <v>2869.63</v>
      </c>
      <c r="P116" s="66">
        <v>2868.5800000000004</v>
      </c>
      <c r="Q116" s="66">
        <v>2868.5380000000005</v>
      </c>
      <c r="R116" s="66">
        <v>1.1459999999997308</v>
      </c>
      <c r="S116" s="66">
        <v>1.1999999999998181</v>
      </c>
      <c r="T116" s="66">
        <v>1.0919999999996435</v>
      </c>
      <c r="U116" s="72" t="s">
        <v>3680</v>
      </c>
      <c r="V116" s="66">
        <v>0.95</v>
      </c>
      <c r="W116" s="70">
        <v>0.1</v>
      </c>
      <c r="X116" s="66">
        <v>1.5499999999998182</v>
      </c>
      <c r="Y116" s="66">
        <v>1.4419999999996436</v>
      </c>
      <c r="Z116" s="73">
        <v>2.9845199999994629</v>
      </c>
      <c r="AA116" s="66" t="s">
        <v>3955</v>
      </c>
      <c r="AB116" s="66" t="s">
        <v>3955</v>
      </c>
      <c r="AC116" s="66">
        <v>0.64999999999999991</v>
      </c>
      <c r="AD116" s="66">
        <v>1.1936662499999999</v>
      </c>
      <c r="AE116" s="66">
        <v>0.84599999999973097</v>
      </c>
      <c r="AF116" s="66">
        <v>1.6877699999994631</v>
      </c>
      <c r="AG116" s="66"/>
      <c r="AH116" s="66"/>
      <c r="AI116" s="66"/>
      <c r="AJ116" s="66"/>
      <c r="AK116" s="66"/>
      <c r="AL116" s="66"/>
      <c r="AM116" s="66"/>
      <c r="AN116" s="66"/>
      <c r="AO116" s="66"/>
      <c r="AP116" s="67"/>
      <c r="AQ116" s="136"/>
      <c r="AR116" s="66" t="s">
        <v>3955</v>
      </c>
      <c r="AS116" s="66" t="s">
        <v>3955</v>
      </c>
      <c r="AT116" s="66"/>
      <c r="AU116" s="66"/>
      <c r="AV116" s="66"/>
    </row>
    <row r="117" spans="4:48" x14ac:dyDescent="0.25">
      <c r="D117" s="74" t="s">
        <v>3709</v>
      </c>
      <c r="E117" s="67">
        <v>2</v>
      </c>
      <c r="F117" s="67" t="s">
        <v>3881</v>
      </c>
      <c r="G117" s="68" t="s">
        <v>3762</v>
      </c>
      <c r="H117" s="68" t="s">
        <v>3712</v>
      </c>
      <c r="I117" s="68" t="s">
        <v>3694</v>
      </c>
      <c r="J117" s="66">
        <v>2</v>
      </c>
      <c r="K117" s="66">
        <v>3.1</v>
      </c>
      <c r="L117" s="66">
        <v>0.22700000000000001</v>
      </c>
      <c r="M117" s="71">
        <v>0.25</v>
      </c>
      <c r="N117" s="66">
        <v>2869.78</v>
      </c>
      <c r="O117" s="66">
        <v>2869.63</v>
      </c>
      <c r="P117" s="66">
        <v>2868.6800000000003</v>
      </c>
      <c r="Q117" s="66">
        <v>2868.6180000000004</v>
      </c>
      <c r="R117" s="66">
        <v>1.0559999999998126</v>
      </c>
      <c r="S117" s="66">
        <v>1.0999999999999091</v>
      </c>
      <c r="T117" s="66">
        <v>1.0119999999997162</v>
      </c>
      <c r="U117" s="72" t="s">
        <v>3680</v>
      </c>
      <c r="V117" s="66">
        <v>0.95</v>
      </c>
      <c r="W117" s="70">
        <v>0.1</v>
      </c>
      <c r="X117" s="66">
        <v>1.4499999999999091</v>
      </c>
      <c r="Y117" s="66">
        <v>1.3619999999997163</v>
      </c>
      <c r="Z117" s="73">
        <v>4.1406699999994485</v>
      </c>
      <c r="AA117" s="66" t="s">
        <v>3955</v>
      </c>
      <c r="AB117" s="66" t="s">
        <v>3955</v>
      </c>
      <c r="AC117" s="66">
        <v>0.64999999999999991</v>
      </c>
      <c r="AD117" s="66">
        <v>1.7620787499999999</v>
      </c>
      <c r="AE117" s="66">
        <v>0.75599999999981282</v>
      </c>
      <c r="AF117" s="66">
        <v>2.2264199999994485</v>
      </c>
      <c r="AG117" s="66"/>
      <c r="AH117" s="66"/>
      <c r="AI117" s="66"/>
      <c r="AJ117" s="66"/>
      <c r="AK117" s="66"/>
      <c r="AL117" s="66"/>
      <c r="AM117" s="66"/>
      <c r="AN117" s="66"/>
      <c r="AO117" s="66"/>
      <c r="AP117" s="67"/>
      <c r="AQ117" s="136"/>
      <c r="AR117" s="66" t="s">
        <v>3955</v>
      </c>
      <c r="AS117" s="66" t="s">
        <v>3955</v>
      </c>
      <c r="AT117" s="66"/>
      <c r="AU117" s="66"/>
      <c r="AV117" s="66"/>
    </row>
    <row r="118" spans="4:48" x14ac:dyDescent="0.25">
      <c r="D118" s="74" t="s">
        <v>3709</v>
      </c>
      <c r="E118" s="67">
        <v>2</v>
      </c>
      <c r="F118" s="67" t="s">
        <v>3881</v>
      </c>
      <c r="G118" s="68" t="s">
        <v>3763</v>
      </c>
      <c r="H118" s="68">
        <v>78059</v>
      </c>
      <c r="I118" s="68" t="s">
        <v>3694</v>
      </c>
      <c r="J118" s="66">
        <v>2</v>
      </c>
      <c r="K118" s="66">
        <v>8.1</v>
      </c>
      <c r="L118" s="66">
        <v>0.22700000000000001</v>
      </c>
      <c r="M118" s="71">
        <v>0.25</v>
      </c>
      <c r="N118" s="66">
        <v>2868.75</v>
      </c>
      <c r="O118" s="66">
        <v>2868.62</v>
      </c>
      <c r="P118" s="66">
        <v>2867.75</v>
      </c>
      <c r="Q118" s="66">
        <v>2867.5880000000002</v>
      </c>
      <c r="R118" s="66">
        <v>1.015999999999849</v>
      </c>
      <c r="S118" s="66">
        <v>1</v>
      </c>
      <c r="T118" s="66">
        <v>1.031999999999698</v>
      </c>
      <c r="U118" s="72" t="s">
        <v>3680</v>
      </c>
      <c r="V118" s="66">
        <v>0.95</v>
      </c>
      <c r="W118" s="70">
        <v>0.1</v>
      </c>
      <c r="X118" s="66">
        <v>1.35</v>
      </c>
      <c r="Y118" s="66">
        <v>1.3819999999996981</v>
      </c>
      <c r="Z118" s="73">
        <v>10.511369999998838</v>
      </c>
      <c r="AA118" s="66" t="s">
        <v>3955</v>
      </c>
      <c r="AB118" s="66" t="s">
        <v>3955</v>
      </c>
      <c r="AC118" s="66">
        <v>0.64999999999999991</v>
      </c>
      <c r="AD118" s="66">
        <v>4.6041412499999996</v>
      </c>
      <c r="AE118" s="66">
        <v>0.7159999999998492</v>
      </c>
      <c r="AF118" s="66">
        <v>5.5096199999988391</v>
      </c>
      <c r="AG118" s="66"/>
      <c r="AH118" s="66"/>
      <c r="AI118" s="66"/>
      <c r="AJ118" s="66"/>
      <c r="AK118" s="66"/>
      <c r="AL118" s="66"/>
      <c r="AM118" s="66"/>
      <c r="AN118" s="66"/>
      <c r="AO118" s="66"/>
      <c r="AP118" s="67"/>
      <c r="AQ118" s="136"/>
      <c r="AR118" s="66" t="s">
        <v>3955</v>
      </c>
      <c r="AS118" s="66" t="s">
        <v>3955</v>
      </c>
      <c r="AT118" s="66"/>
      <c r="AU118" s="66"/>
      <c r="AV118" s="66"/>
    </row>
    <row r="119" spans="4:48" x14ac:dyDescent="0.25">
      <c r="D119" s="74" t="s">
        <v>3709</v>
      </c>
      <c r="E119" s="67">
        <v>2</v>
      </c>
      <c r="F119" s="67" t="s">
        <v>3881</v>
      </c>
      <c r="G119" s="68" t="s">
        <v>3764</v>
      </c>
      <c r="H119" s="68">
        <v>78059</v>
      </c>
      <c r="I119" s="68" t="s">
        <v>3694</v>
      </c>
      <c r="J119" s="66">
        <v>2</v>
      </c>
      <c r="K119" s="66">
        <v>6.2</v>
      </c>
      <c r="L119" s="66">
        <v>0.22700000000000001</v>
      </c>
      <c r="M119" s="71">
        <v>0.25</v>
      </c>
      <c r="N119" s="66">
        <v>2868.69</v>
      </c>
      <c r="O119" s="66">
        <v>2868.62</v>
      </c>
      <c r="P119" s="66">
        <v>2867.69</v>
      </c>
      <c r="Q119" s="66">
        <v>2867.5660000000003</v>
      </c>
      <c r="R119" s="66">
        <v>1.0269999999998163</v>
      </c>
      <c r="S119" s="66">
        <v>1</v>
      </c>
      <c r="T119" s="66">
        <v>1.0539999999996326</v>
      </c>
      <c r="U119" s="72" t="s">
        <v>3680</v>
      </c>
      <c r="V119" s="66">
        <v>0.95</v>
      </c>
      <c r="W119" s="70">
        <v>0.1</v>
      </c>
      <c r="X119" s="66">
        <v>1.35</v>
      </c>
      <c r="Y119" s="66">
        <v>1.4039999999996327</v>
      </c>
      <c r="Z119" s="73">
        <v>8.1105299999989171</v>
      </c>
      <c r="AA119" s="66" t="s">
        <v>3955</v>
      </c>
      <c r="AB119" s="66" t="s">
        <v>3955</v>
      </c>
      <c r="AC119" s="66">
        <v>0.64999999999999991</v>
      </c>
      <c r="AD119" s="66">
        <v>3.5241574999999998</v>
      </c>
      <c r="AE119" s="66">
        <v>0.72699999999981646</v>
      </c>
      <c r="AF119" s="66">
        <v>4.2820299999989189</v>
      </c>
      <c r="AG119" s="66"/>
      <c r="AH119" s="66"/>
      <c r="AI119" s="66"/>
      <c r="AJ119" s="66"/>
      <c r="AK119" s="66"/>
      <c r="AL119" s="66"/>
      <c r="AM119" s="66"/>
      <c r="AN119" s="66"/>
      <c r="AO119" s="66"/>
      <c r="AP119" s="67"/>
      <c r="AQ119" s="136"/>
      <c r="AR119" s="66" t="s">
        <v>3955</v>
      </c>
      <c r="AS119" s="66" t="s">
        <v>3955</v>
      </c>
      <c r="AT119" s="66"/>
      <c r="AU119" s="66"/>
      <c r="AV119" s="66"/>
    </row>
    <row r="120" spans="4:48" x14ac:dyDescent="0.25">
      <c r="D120" s="74" t="s">
        <v>3709</v>
      </c>
      <c r="E120" s="67">
        <v>2</v>
      </c>
      <c r="F120" s="67" t="s">
        <v>3881</v>
      </c>
      <c r="G120" s="68" t="s">
        <v>3765</v>
      </c>
      <c r="H120" s="68">
        <v>79319</v>
      </c>
      <c r="I120" s="68" t="s">
        <v>3694</v>
      </c>
      <c r="J120" s="66">
        <v>2</v>
      </c>
      <c r="K120" s="66">
        <v>3.3</v>
      </c>
      <c r="L120" s="66">
        <v>0.22700000000000001</v>
      </c>
      <c r="M120" s="71">
        <v>0.25</v>
      </c>
      <c r="N120" s="66">
        <v>2877.61</v>
      </c>
      <c r="O120" s="66">
        <v>2877.44</v>
      </c>
      <c r="P120" s="66">
        <v>2876.4100000000003</v>
      </c>
      <c r="Q120" s="66">
        <v>2876.3440000000005</v>
      </c>
      <c r="R120" s="66">
        <v>1.1479999999996835</v>
      </c>
      <c r="S120" s="66">
        <v>1.1999999999998181</v>
      </c>
      <c r="T120" s="66">
        <v>1.0959999999995489</v>
      </c>
      <c r="U120" s="72" t="s">
        <v>3680</v>
      </c>
      <c r="V120" s="66">
        <v>0.95</v>
      </c>
      <c r="W120" s="70">
        <v>0.1</v>
      </c>
      <c r="X120" s="66">
        <v>1.5499999999998182</v>
      </c>
      <c r="Y120" s="66">
        <v>1.445999999999549</v>
      </c>
      <c r="Z120" s="73">
        <v>4.6962299999990078</v>
      </c>
      <c r="AA120" s="66" t="s">
        <v>3955</v>
      </c>
      <c r="AB120" s="66" t="s">
        <v>3955</v>
      </c>
      <c r="AC120" s="66">
        <v>0.64999999999999991</v>
      </c>
      <c r="AD120" s="66">
        <v>1.8757612499999998</v>
      </c>
      <c r="AE120" s="66">
        <v>0.84799999999968367</v>
      </c>
      <c r="AF120" s="66">
        <v>2.6584799999990083</v>
      </c>
      <c r="AG120" s="66"/>
      <c r="AH120" s="66"/>
      <c r="AI120" s="66"/>
      <c r="AJ120" s="66"/>
      <c r="AK120" s="66"/>
      <c r="AL120" s="66"/>
      <c r="AM120" s="66"/>
      <c r="AN120" s="66"/>
      <c r="AO120" s="66"/>
      <c r="AP120" s="67"/>
      <c r="AQ120" s="136"/>
      <c r="AR120" s="66" t="s">
        <v>3955</v>
      </c>
      <c r="AS120" s="66" t="s">
        <v>3955</v>
      </c>
      <c r="AT120" s="66"/>
      <c r="AU120" s="66"/>
      <c r="AV120" s="66"/>
    </row>
    <row r="121" spans="4:48" x14ac:dyDescent="0.25">
      <c r="D121" s="74" t="s">
        <v>3709</v>
      </c>
      <c r="E121" s="67">
        <v>2</v>
      </c>
      <c r="F121" s="67" t="s">
        <v>3881</v>
      </c>
      <c r="G121" s="68" t="s">
        <v>3766</v>
      </c>
      <c r="H121" s="68">
        <v>79319</v>
      </c>
      <c r="I121" s="68" t="s">
        <v>3694</v>
      </c>
      <c r="J121" s="66">
        <v>2</v>
      </c>
      <c r="K121" s="66">
        <v>4</v>
      </c>
      <c r="L121" s="66">
        <v>0.22700000000000001</v>
      </c>
      <c r="M121" s="71">
        <v>0.25</v>
      </c>
      <c r="N121" s="66">
        <v>2877.61</v>
      </c>
      <c r="O121" s="66">
        <v>2877.44</v>
      </c>
      <c r="P121" s="66">
        <v>2876.4100000000003</v>
      </c>
      <c r="Q121" s="66">
        <v>2876.3300000000004</v>
      </c>
      <c r="R121" s="66">
        <v>1.1549999999997453</v>
      </c>
      <c r="S121" s="66">
        <v>1.1999999999998181</v>
      </c>
      <c r="T121" s="66">
        <v>1.1099999999996726</v>
      </c>
      <c r="U121" s="72" t="s">
        <v>3680</v>
      </c>
      <c r="V121" s="66">
        <v>0.95</v>
      </c>
      <c r="W121" s="70">
        <v>0.1</v>
      </c>
      <c r="X121" s="66">
        <v>1.5499999999998182</v>
      </c>
      <c r="Y121" s="66">
        <v>1.4599999999996727</v>
      </c>
      <c r="Z121" s="73">
        <v>5.7189999999990322</v>
      </c>
      <c r="AA121" s="66" t="s">
        <v>3955</v>
      </c>
      <c r="AB121" s="66" t="s">
        <v>3955</v>
      </c>
      <c r="AC121" s="66">
        <v>0.64999999999999991</v>
      </c>
      <c r="AD121" s="66">
        <v>2.2736499999999999</v>
      </c>
      <c r="AE121" s="66">
        <v>0.85499999999974552</v>
      </c>
      <c r="AF121" s="66">
        <v>3.2489999999990329</v>
      </c>
      <c r="AG121" s="66"/>
      <c r="AH121" s="66"/>
      <c r="AI121" s="66"/>
      <c r="AJ121" s="66"/>
      <c r="AK121" s="66"/>
      <c r="AL121" s="66"/>
      <c r="AM121" s="66"/>
      <c r="AN121" s="66"/>
      <c r="AO121" s="66"/>
      <c r="AP121" s="67"/>
      <c r="AQ121" s="136"/>
      <c r="AR121" s="66" t="s">
        <v>3955</v>
      </c>
      <c r="AS121" s="66" t="s">
        <v>3955</v>
      </c>
      <c r="AT121" s="66"/>
      <c r="AU121" s="66"/>
      <c r="AV121" s="66"/>
    </row>
    <row r="122" spans="4:48" x14ac:dyDescent="0.25">
      <c r="D122" s="74" t="s">
        <v>3709</v>
      </c>
      <c r="E122" s="67">
        <v>2</v>
      </c>
      <c r="F122" s="67" t="s">
        <v>3881</v>
      </c>
      <c r="G122" s="68" t="s">
        <v>3767</v>
      </c>
      <c r="H122" s="68">
        <v>78819</v>
      </c>
      <c r="I122" s="68" t="s">
        <v>3694</v>
      </c>
      <c r="J122" s="66">
        <v>2</v>
      </c>
      <c r="K122" s="66">
        <v>1.9</v>
      </c>
      <c r="L122" s="66">
        <v>0.22700000000000001</v>
      </c>
      <c r="M122" s="71">
        <v>0.25</v>
      </c>
      <c r="N122" s="66">
        <v>2876.15</v>
      </c>
      <c r="O122" s="66">
        <v>2876.23</v>
      </c>
      <c r="P122" s="66">
        <v>2875.15</v>
      </c>
      <c r="Q122" s="66">
        <v>2875.1120000000001</v>
      </c>
      <c r="R122" s="66">
        <v>1.0589999999999691</v>
      </c>
      <c r="S122" s="66">
        <v>1</v>
      </c>
      <c r="T122" s="66">
        <v>1.1179999999999382</v>
      </c>
      <c r="U122" s="72" t="s">
        <v>3680</v>
      </c>
      <c r="V122" s="66">
        <v>0.95</v>
      </c>
      <c r="W122" s="70">
        <v>0.1</v>
      </c>
      <c r="X122" s="66">
        <v>1.35</v>
      </c>
      <c r="Y122" s="66">
        <v>1.4679999999999382</v>
      </c>
      <c r="Z122" s="73">
        <v>2.5432449999999442</v>
      </c>
      <c r="AA122" s="66" t="s">
        <v>3955</v>
      </c>
      <c r="AB122" s="66" t="s">
        <v>3955</v>
      </c>
      <c r="AC122" s="66">
        <v>0.64999999999999991</v>
      </c>
      <c r="AD122" s="66">
        <v>1.07998375</v>
      </c>
      <c r="AE122" s="66">
        <v>0.75899999999996925</v>
      </c>
      <c r="AF122" s="66">
        <v>1.3699949999999446</v>
      </c>
      <c r="AG122" s="66"/>
      <c r="AH122" s="66"/>
      <c r="AI122" s="66"/>
      <c r="AJ122" s="66"/>
      <c r="AK122" s="66"/>
      <c r="AL122" s="66"/>
      <c r="AM122" s="66"/>
      <c r="AN122" s="66"/>
      <c r="AO122" s="66"/>
      <c r="AP122" s="67"/>
      <c r="AQ122" s="136"/>
      <c r="AR122" s="66" t="s">
        <v>3955</v>
      </c>
      <c r="AS122" s="66" t="s">
        <v>3955</v>
      </c>
      <c r="AT122" s="66"/>
      <c r="AU122" s="66"/>
      <c r="AV122" s="66"/>
    </row>
    <row r="123" spans="4:48" x14ac:dyDescent="0.25">
      <c r="D123" s="74" t="s">
        <v>3709</v>
      </c>
      <c r="E123" s="67">
        <v>2</v>
      </c>
      <c r="F123" s="67" t="s">
        <v>3881</v>
      </c>
      <c r="G123" s="68" t="s">
        <v>3768</v>
      </c>
      <c r="H123" s="68">
        <v>78819</v>
      </c>
      <c r="I123" s="68" t="s">
        <v>3694</v>
      </c>
      <c r="J123" s="66">
        <v>3</v>
      </c>
      <c r="K123" s="66">
        <v>5.3</v>
      </c>
      <c r="L123" s="66">
        <v>0.22700000000000001</v>
      </c>
      <c r="M123" s="71">
        <v>0.25</v>
      </c>
      <c r="N123" s="66">
        <v>2876.12</v>
      </c>
      <c r="O123" s="66">
        <v>2876.23</v>
      </c>
      <c r="P123" s="66">
        <v>2875.12</v>
      </c>
      <c r="Q123" s="66">
        <v>2874.9609999999998</v>
      </c>
      <c r="R123" s="66">
        <v>1.1345000000001164</v>
      </c>
      <c r="S123" s="66">
        <v>1</v>
      </c>
      <c r="T123" s="66">
        <v>1.2690000000002328</v>
      </c>
      <c r="U123" s="72" t="s">
        <v>3680</v>
      </c>
      <c r="V123" s="66">
        <v>0.95</v>
      </c>
      <c r="W123" s="70">
        <v>0.1</v>
      </c>
      <c r="X123" s="66">
        <v>1.35</v>
      </c>
      <c r="Y123" s="66">
        <v>1.6190000000002329</v>
      </c>
      <c r="Z123" s="73">
        <v>7.4744575000005851</v>
      </c>
      <c r="AA123" s="66" t="s">
        <v>3955</v>
      </c>
      <c r="AB123" s="66" t="s">
        <v>3955</v>
      </c>
      <c r="AC123" s="66">
        <v>0.64999999999999991</v>
      </c>
      <c r="AD123" s="66">
        <v>3.01258625</v>
      </c>
      <c r="AE123" s="66">
        <v>0.83450000000011659</v>
      </c>
      <c r="AF123" s="66">
        <v>4.2017075000005866</v>
      </c>
      <c r="AG123" s="66"/>
      <c r="AH123" s="66"/>
      <c r="AI123" s="66"/>
      <c r="AJ123" s="66"/>
      <c r="AK123" s="66"/>
      <c r="AL123" s="66"/>
      <c r="AM123" s="66"/>
      <c r="AN123" s="66"/>
      <c r="AO123" s="66"/>
      <c r="AP123" s="67"/>
      <c r="AQ123" s="136"/>
      <c r="AR123" s="66" t="s">
        <v>3955</v>
      </c>
      <c r="AS123" s="66" t="s">
        <v>3955</v>
      </c>
      <c r="AT123" s="66"/>
      <c r="AU123" s="66"/>
      <c r="AV123" s="66"/>
    </row>
    <row r="124" spans="4:48" x14ac:dyDescent="0.25">
      <c r="D124" s="74" t="s">
        <v>3709</v>
      </c>
      <c r="E124" s="67">
        <v>2</v>
      </c>
      <c r="F124" s="67" t="s">
        <v>3881</v>
      </c>
      <c r="G124" s="68" t="s">
        <v>3769</v>
      </c>
      <c r="H124" s="68">
        <v>78819</v>
      </c>
      <c r="I124" s="68" t="s">
        <v>3694</v>
      </c>
      <c r="J124" s="66">
        <v>2.5</v>
      </c>
      <c r="K124" s="66">
        <v>2.6</v>
      </c>
      <c r="L124" s="66">
        <v>0.22700000000000001</v>
      </c>
      <c r="M124" s="71">
        <v>0.25</v>
      </c>
      <c r="N124" s="66">
        <v>2876.34</v>
      </c>
      <c r="O124" s="66">
        <v>2876.38</v>
      </c>
      <c r="P124" s="66">
        <v>2875.34</v>
      </c>
      <c r="Q124" s="66">
        <v>2875.2750000000001</v>
      </c>
      <c r="R124" s="66">
        <v>1.0525000000000091</v>
      </c>
      <c r="S124" s="66">
        <v>1</v>
      </c>
      <c r="T124" s="66">
        <v>1.1050000000000182</v>
      </c>
      <c r="U124" s="72" t="s">
        <v>3680</v>
      </c>
      <c r="V124" s="66">
        <v>0.95</v>
      </c>
      <c r="W124" s="70">
        <v>0.1</v>
      </c>
      <c r="X124" s="66">
        <v>1.35</v>
      </c>
      <c r="Y124" s="66">
        <v>1.4550000000000183</v>
      </c>
      <c r="Z124" s="73">
        <v>3.4641750000000222</v>
      </c>
      <c r="AA124" s="66" t="s">
        <v>3955</v>
      </c>
      <c r="AB124" s="66" t="s">
        <v>3955</v>
      </c>
      <c r="AC124" s="66">
        <v>0.64999999999999991</v>
      </c>
      <c r="AD124" s="66">
        <v>1.4778724999999999</v>
      </c>
      <c r="AE124" s="66">
        <v>0.75250000000000927</v>
      </c>
      <c r="AF124" s="66">
        <v>1.8586750000000227</v>
      </c>
      <c r="AG124" s="66"/>
      <c r="AH124" s="66"/>
      <c r="AI124" s="66"/>
      <c r="AJ124" s="66"/>
      <c r="AK124" s="66"/>
      <c r="AL124" s="66"/>
      <c r="AM124" s="66"/>
      <c r="AN124" s="66"/>
      <c r="AO124" s="66"/>
      <c r="AP124" s="67"/>
      <c r="AQ124" s="136"/>
      <c r="AR124" s="66" t="s">
        <v>3955</v>
      </c>
      <c r="AS124" s="66" t="s">
        <v>3955</v>
      </c>
      <c r="AT124" s="66"/>
      <c r="AU124" s="66"/>
      <c r="AV124" s="66"/>
    </row>
    <row r="125" spans="4:48" x14ac:dyDescent="0.25">
      <c r="D125" s="74" t="s">
        <v>3709</v>
      </c>
      <c r="E125" s="67">
        <v>2</v>
      </c>
      <c r="F125" s="67" t="s">
        <v>3881</v>
      </c>
      <c r="G125" s="68" t="s">
        <v>3770</v>
      </c>
      <c r="H125" s="68">
        <v>78819</v>
      </c>
      <c r="I125" s="68" t="s">
        <v>3694</v>
      </c>
      <c r="J125" s="66">
        <v>2.5</v>
      </c>
      <c r="K125" s="66">
        <v>3</v>
      </c>
      <c r="L125" s="66">
        <v>0.22700000000000001</v>
      </c>
      <c r="M125" s="71">
        <v>0.25</v>
      </c>
      <c r="N125" s="66">
        <v>2876.34</v>
      </c>
      <c r="O125" s="66">
        <v>2876.38</v>
      </c>
      <c r="P125" s="66">
        <v>2875.34</v>
      </c>
      <c r="Q125" s="66">
        <v>2875.2650000000003</v>
      </c>
      <c r="R125" s="66">
        <v>1.0574999999998909</v>
      </c>
      <c r="S125" s="66">
        <v>1</v>
      </c>
      <c r="T125" s="66">
        <v>1.1149999999997817</v>
      </c>
      <c r="U125" s="72" t="s">
        <v>3680</v>
      </c>
      <c r="V125" s="66">
        <v>0.95</v>
      </c>
      <c r="W125" s="70">
        <v>0.1</v>
      </c>
      <c r="X125" s="66">
        <v>1.35</v>
      </c>
      <c r="Y125" s="66">
        <v>1.4649999999997818</v>
      </c>
      <c r="Z125" s="73">
        <v>4.0113749999996884</v>
      </c>
      <c r="AA125" s="66" t="s">
        <v>3955</v>
      </c>
      <c r="AB125" s="66" t="s">
        <v>3955</v>
      </c>
      <c r="AC125" s="66">
        <v>0.64999999999999991</v>
      </c>
      <c r="AD125" s="66">
        <v>1.7052375</v>
      </c>
      <c r="AE125" s="66">
        <v>0.75749999999989104</v>
      </c>
      <c r="AF125" s="66">
        <v>2.1588749999996892</v>
      </c>
      <c r="AG125" s="66"/>
      <c r="AH125" s="66"/>
      <c r="AI125" s="66"/>
      <c r="AJ125" s="66"/>
      <c r="AK125" s="66"/>
      <c r="AL125" s="66"/>
      <c r="AM125" s="66"/>
      <c r="AN125" s="66"/>
      <c r="AO125" s="66"/>
      <c r="AP125" s="67"/>
      <c r="AQ125" s="136"/>
      <c r="AR125" s="66" t="s">
        <v>3955</v>
      </c>
      <c r="AS125" s="66" t="s">
        <v>3955</v>
      </c>
      <c r="AT125" s="66"/>
      <c r="AU125" s="66"/>
      <c r="AV125" s="66"/>
    </row>
    <row r="126" spans="4:48" x14ac:dyDescent="0.25">
      <c r="D126" s="74" t="s">
        <v>3709</v>
      </c>
      <c r="E126" s="67">
        <v>2</v>
      </c>
      <c r="F126" s="67" t="s">
        <v>3881</v>
      </c>
      <c r="G126" s="68" t="s">
        <v>3771</v>
      </c>
      <c r="H126" s="68">
        <v>78059</v>
      </c>
      <c r="I126" s="68" t="s">
        <v>3694</v>
      </c>
      <c r="J126" s="66">
        <v>12</v>
      </c>
      <c r="K126" s="66">
        <v>1.4</v>
      </c>
      <c r="L126" s="66">
        <v>0.22700000000000001</v>
      </c>
      <c r="M126" s="71">
        <v>0.25</v>
      </c>
      <c r="N126" s="66">
        <v>2869.24</v>
      </c>
      <c r="O126" s="66">
        <v>2868.62</v>
      </c>
      <c r="P126" s="66">
        <v>2867.74</v>
      </c>
      <c r="Q126" s="66">
        <v>2867.5719999999997</v>
      </c>
      <c r="R126" s="66">
        <v>1.2740000000001146</v>
      </c>
      <c r="S126" s="66">
        <v>1.5</v>
      </c>
      <c r="T126" s="66">
        <v>1.0480000000002292</v>
      </c>
      <c r="U126" s="72" t="s">
        <v>3680</v>
      </c>
      <c r="V126" s="66">
        <v>0.95</v>
      </c>
      <c r="W126" s="70">
        <v>0.1</v>
      </c>
      <c r="X126" s="66">
        <v>1.85</v>
      </c>
      <c r="Y126" s="66">
        <v>1.3980000000002293</v>
      </c>
      <c r="Z126" s="73">
        <v>2.1599200000001524</v>
      </c>
      <c r="AA126" s="66" t="s">
        <v>3955</v>
      </c>
      <c r="AB126" s="66" t="s">
        <v>3955</v>
      </c>
      <c r="AC126" s="66">
        <v>0.64999999999999991</v>
      </c>
      <c r="AD126" s="66">
        <v>0.79577749999999992</v>
      </c>
      <c r="AE126" s="66">
        <v>0.97400000000011477</v>
      </c>
      <c r="AF126" s="66">
        <v>1.2954200000001526</v>
      </c>
      <c r="AG126" s="66"/>
      <c r="AH126" s="66"/>
      <c r="AI126" s="66"/>
      <c r="AJ126" s="66"/>
      <c r="AK126" s="66"/>
      <c r="AL126" s="66"/>
      <c r="AM126" s="66"/>
      <c r="AN126" s="66"/>
      <c r="AO126" s="66"/>
      <c r="AP126" s="67"/>
      <c r="AQ126" s="136"/>
      <c r="AR126" s="66" t="s">
        <v>3955</v>
      </c>
      <c r="AS126" s="66" t="s">
        <v>3955</v>
      </c>
      <c r="AT126" s="66"/>
      <c r="AU126" s="66"/>
      <c r="AV126" s="66"/>
    </row>
    <row r="127" spans="4:48" x14ac:dyDescent="0.25">
      <c r="D127" s="74" t="s">
        <v>3709</v>
      </c>
      <c r="E127" s="67">
        <v>2</v>
      </c>
      <c r="F127" s="67" t="s">
        <v>3881</v>
      </c>
      <c r="G127" s="68" t="s">
        <v>3772</v>
      </c>
      <c r="H127" s="68">
        <v>78059</v>
      </c>
      <c r="I127" s="68" t="s">
        <v>3694</v>
      </c>
      <c r="J127" s="66">
        <v>2</v>
      </c>
      <c r="K127" s="66">
        <v>7.1</v>
      </c>
      <c r="L127" s="66">
        <v>0.22700000000000001</v>
      </c>
      <c r="M127" s="71">
        <v>0.25</v>
      </c>
      <c r="N127" s="66">
        <v>2869.57</v>
      </c>
      <c r="O127" s="66">
        <v>2870.4</v>
      </c>
      <c r="P127" s="66">
        <v>2868.57</v>
      </c>
      <c r="Q127" s="66">
        <v>2868.4280000000003</v>
      </c>
      <c r="R127" s="66">
        <v>1.4859999999998763</v>
      </c>
      <c r="S127" s="66">
        <v>1</v>
      </c>
      <c r="T127" s="66">
        <v>1.9719999999997526</v>
      </c>
      <c r="U127" s="72" t="s">
        <v>3680</v>
      </c>
      <c r="V127" s="66">
        <v>0.95</v>
      </c>
      <c r="W127" s="70">
        <v>0.1</v>
      </c>
      <c r="X127" s="66">
        <v>1.35</v>
      </c>
      <c r="Y127" s="66">
        <v>2.3219999999997527</v>
      </c>
      <c r="Z127" s="73">
        <v>12.383819999999165</v>
      </c>
      <c r="AA127" s="66" t="s">
        <v>3955</v>
      </c>
      <c r="AB127" s="66" t="s">
        <v>3955</v>
      </c>
      <c r="AC127" s="66">
        <v>0.64999999999999991</v>
      </c>
      <c r="AD127" s="66">
        <v>4.0357287499999996</v>
      </c>
      <c r="AE127" s="66">
        <v>1.1859999999998765</v>
      </c>
      <c r="AF127" s="66">
        <v>7.9995699999991663</v>
      </c>
      <c r="AG127" s="66"/>
      <c r="AH127" s="66"/>
      <c r="AI127" s="66"/>
      <c r="AJ127" s="66"/>
      <c r="AK127" s="66"/>
      <c r="AL127" s="66"/>
      <c r="AM127" s="66"/>
      <c r="AN127" s="66"/>
      <c r="AO127" s="66"/>
      <c r="AP127" s="67"/>
      <c r="AQ127" s="136"/>
      <c r="AR127" s="66" t="s">
        <v>3955</v>
      </c>
      <c r="AS127" s="66" t="s">
        <v>3955</v>
      </c>
      <c r="AT127" s="66"/>
      <c r="AU127" s="66"/>
      <c r="AV127" s="66"/>
    </row>
    <row r="128" spans="4:48" x14ac:dyDescent="0.25">
      <c r="E128" s="67"/>
      <c r="F128" s="67" t="s">
        <v>3955</v>
      </c>
      <c r="G128" s="68"/>
      <c r="H128" s="68"/>
      <c r="I128" s="68"/>
      <c r="J128" s="66"/>
      <c r="K128" s="66"/>
      <c r="L128" s="66"/>
      <c r="M128" s="71"/>
      <c r="N128" s="66"/>
      <c r="O128" s="66"/>
      <c r="P128" s="66"/>
      <c r="Q128" s="66"/>
      <c r="R128" s="66"/>
      <c r="S128" s="66"/>
      <c r="T128" s="66"/>
      <c r="U128" s="72"/>
      <c r="V128" s="66"/>
      <c r="W128" s="70"/>
      <c r="X128" s="66"/>
      <c r="Y128" s="66"/>
      <c r="Z128" s="73"/>
      <c r="AA128" s="66"/>
      <c r="AB128" s="66"/>
      <c r="AC128" s="66"/>
      <c r="AD128" s="66"/>
      <c r="AE128" s="66"/>
      <c r="AF128" s="66"/>
      <c r="AG128" s="66"/>
      <c r="AH128" s="66"/>
      <c r="AI128" s="66"/>
      <c r="AJ128" s="66"/>
      <c r="AK128" s="66"/>
      <c r="AL128" s="66"/>
      <c r="AM128" s="66"/>
      <c r="AN128" s="66"/>
      <c r="AO128" s="66"/>
      <c r="AP128" s="67"/>
      <c r="AQ128" s="136"/>
      <c r="AR128" s="66"/>
      <c r="AS128" s="66"/>
      <c r="AT128" s="66"/>
      <c r="AU128" s="66"/>
      <c r="AV128" s="66"/>
    </row>
    <row r="129" spans="4:49" x14ac:dyDescent="0.25">
      <c r="E129" s="67" t="s">
        <v>3876</v>
      </c>
      <c r="F129" s="67" t="s">
        <v>3876</v>
      </c>
      <c r="G129" s="68"/>
      <c r="H129" s="68"/>
      <c r="I129" s="68"/>
      <c r="J129" s="66"/>
      <c r="K129" s="66"/>
      <c r="L129" s="66"/>
      <c r="M129" s="71"/>
      <c r="N129" s="66"/>
      <c r="O129" s="66"/>
      <c r="P129" s="66"/>
      <c r="Q129" s="66"/>
      <c r="R129" s="66"/>
      <c r="S129" s="66"/>
      <c r="T129" s="66"/>
      <c r="U129" s="72"/>
      <c r="V129" s="66"/>
      <c r="W129" s="70"/>
      <c r="X129" s="66"/>
      <c r="Y129" s="66"/>
      <c r="Z129" s="73"/>
      <c r="AA129" s="66"/>
      <c r="AB129" s="66"/>
      <c r="AC129" s="66"/>
      <c r="AD129" s="66"/>
      <c r="AE129" s="66"/>
      <c r="AF129" s="66"/>
      <c r="AG129" s="66"/>
      <c r="AH129" s="66"/>
      <c r="AI129" s="66"/>
      <c r="AJ129" s="66"/>
      <c r="AK129" s="66"/>
      <c r="AL129" s="66"/>
      <c r="AM129" s="66"/>
      <c r="AN129" s="66"/>
      <c r="AO129" s="66"/>
      <c r="AP129" s="67"/>
      <c r="AQ129" s="136"/>
      <c r="AR129" s="66"/>
      <c r="AS129" s="66"/>
      <c r="AT129" s="66"/>
      <c r="AU129" s="66"/>
      <c r="AV129" s="66"/>
    </row>
    <row r="130" spans="4:49" x14ac:dyDescent="0.25">
      <c r="D130" s="74" t="s">
        <v>3709</v>
      </c>
      <c r="E130" s="67">
        <v>1</v>
      </c>
      <c r="F130" s="67" t="s">
        <v>3880</v>
      </c>
      <c r="G130" s="68" t="s">
        <v>3753</v>
      </c>
      <c r="H130" s="68" t="s">
        <v>3728</v>
      </c>
      <c r="I130" s="68" t="s">
        <v>3694</v>
      </c>
      <c r="J130" s="66">
        <v>2</v>
      </c>
      <c r="K130" s="66">
        <v>6.2</v>
      </c>
      <c r="L130" s="66">
        <v>0.22700000000000001</v>
      </c>
      <c r="M130" s="71">
        <v>0.25</v>
      </c>
      <c r="N130" s="66">
        <v>2613.0499999999997</v>
      </c>
      <c r="O130" s="66">
        <v>2613.1</v>
      </c>
      <c r="P130" s="66">
        <v>2612.0499999999997</v>
      </c>
      <c r="Q130" s="66">
        <v>2611.9259999999999</v>
      </c>
      <c r="R130" s="66">
        <v>1.0869999999999891</v>
      </c>
      <c r="S130" s="66">
        <v>1</v>
      </c>
      <c r="T130" s="66">
        <v>1.1739999999999782</v>
      </c>
      <c r="U130" s="72" t="s">
        <v>3680</v>
      </c>
      <c r="V130" s="66">
        <v>0.95</v>
      </c>
      <c r="W130" s="70">
        <v>0.1</v>
      </c>
      <c r="X130" s="66">
        <v>1.35</v>
      </c>
      <c r="Y130" s="66">
        <v>1.5239999999999783</v>
      </c>
      <c r="Z130" s="73">
        <v>8.4639299999999356</v>
      </c>
      <c r="AA130" s="66" t="s">
        <v>3955</v>
      </c>
      <c r="AB130" s="66" t="s">
        <v>3955</v>
      </c>
      <c r="AC130" s="66">
        <v>0.64999999999999991</v>
      </c>
      <c r="AD130" s="66">
        <v>3.5241574999999998</v>
      </c>
      <c r="AE130" s="66">
        <v>0.78699999999998926</v>
      </c>
      <c r="AF130" s="66">
        <v>4.6354299999999364</v>
      </c>
      <c r="AG130" s="66"/>
      <c r="AH130" s="66"/>
      <c r="AI130" s="66"/>
      <c r="AJ130" s="66"/>
      <c r="AK130" s="66"/>
      <c r="AL130" s="66"/>
      <c r="AM130" s="66"/>
      <c r="AN130" s="66"/>
      <c r="AO130" s="66"/>
      <c r="AP130" s="67"/>
      <c r="AQ130" s="136"/>
      <c r="AR130" s="66" t="s">
        <v>3955</v>
      </c>
      <c r="AS130" s="66" t="s">
        <v>3955</v>
      </c>
      <c r="AT130" s="66"/>
      <c r="AU130" s="66"/>
      <c r="AV130" s="66"/>
    </row>
    <row r="131" spans="4:49" x14ac:dyDescent="0.25">
      <c r="D131" s="74" t="s">
        <v>3709</v>
      </c>
      <c r="E131" s="67">
        <v>1</v>
      </c>
      <c r="F131" s="67" t="s">
        <v>3880</v>
      </c>
      <c r="G131" s="68" t="s">
        <v>3754</v>
      </c>
      <c r="H131" s="68">
        <v>117578</v>
      </c>
      <c r="I131" s="68" t="s">
        <v>3694</v>
      </c>
      <c r="J131" s="66">
        <v>2</v>
      </c>
      <c r="K131" s="66">
        <v>7.5</v>
      </c>
      <c r="L131" s="66">
        <v>0.22700000000000001</v>
      </c>
      <c r="M131" s="71">
        <v>0.25</v>
      </c>
      <c r="N131" s="66">
        <v>2610.6799999999998</v>
      </c>
      <c r="O131" s="66">
        <v>2610.7199999999998</v>
      </c>
      <c r="P131" s="66">
        <v>2609.6799999999998</v>
      </c>
      <c r="Q131" s="66">
        <v>2609.5299999999997</v>
      </c>
      <c r="R131" s="66">
        <v>1.0950000000000273</v>
      </c>
      <c r="S131" s="66">
        <v>1</v>
      </c>
      <c r="T131" s="66">
        <v>1.1900000000000546</v>
      </c>
      <c r="U131" s="72" t="s">
        <v>3680</v>
      </c>
      <c r="V131" s="66">
        <v>0.95</v>
      </c>
      <c r="W131" s="70">
        <v>0.1</v>
      </c>
      <c r="X131" s="66">
        <v>1.35</v>
      </c>
      <c r="Y131" s="66">
        <v>1.5400000000000547</v>
      </c>
      <c r="Z131" s="73">
        <v>10.295625000000195</v>
      </c>
      <c r="AA131" s="66" t="s">
        <v>3955</v>
      </c>
      <c r="AB131" s="66" t="s">
        <v>3955</v>
      </c>
      <c r="AC131" s="66">
        <v>0.64999999999999991</v>
      </c>
      <c r="AD131" s="66">
        <v>4.2630937499999995</v>
      </c>
      <c r="AE131" s="66">
        <v>0.79500000000002746</v>
      </c>
      <c r="AF131" s="66">
        <v>5.664375000000196</v>
      </c>
      <c r="AG131" s="66"/>
      <c r="AH131" s="66"/>
      <c r="AI131" s="66"/>
      <c r="AJ131" s="66"/>
      <c r="AK131" s="66"/>
      <c r="AL131" s="66"/>
      <c r="AM131" s="66"/>
      <c r="AN131" s="66"/>
      <c r="AO131" s="66"/>
      <c r="AP131" s="67"/>
      <c r="AQ131" s="136"/>
      <c r="AR131" s="66" t="s">
        <v>3955</v>
      </c>
      <c r="AS131" s="66" t="s">
        <v>3955</v>
      </c>
      <c r="AT131" s="66"/>
      <c r="AU131" s="66"/>
      <c r="AV131" s="66"/>
    </row>
    <row r="132" spans="4:49" x14ac:dyDescent="0.25">
      <c r="D132" s="74" t="s">
        <v>3709</v>
      </c>
      <c r="E132" s="67">
        <v>1</v>
      </c>
      <c r="F132" s="67" t="s">
        <v>3880</v>
      </c>
      <c r="G132" s="68" t="s">
        <v>3755</v>
      </c>
      <c r="H132" s="68" t="s">
        <v>3874</v>
      </c>
      <c r="I132" s="68" t="s">
        <v>3694</v>
      </c>
      <c r="J132" s="66">
        <v>2</v>
      </c>
      <c r="K132" s="66">
        <v>4</v>
      </c>
      <c r="L132" s="66">
        <v>0.22700000000000001</v>
      </c>
      <c r="M132" s="71">
        <v>0.25</v>
      </c>
      <c r="N132" s="66">
        <v>2612.13</v>
      </c>
      <c r="O132" s="66">
        <v>2612.12</v>
      </c>
      <c r="P132" s="66">
        <v>2611.13</v>
      </c>
      <c r="Q132" s="66">
        <v>2611.0500000000002</v>
      </c>
      <c r="R132" s="66">
        <v>1.0349999999998545</v>
      </c>
      <c r="S132" s="66">
        <v>1</v>
      </c>
      <c r="T132" s="66">
        <v>1.069999999999709</v>
      </c>
      <c r="U132" s="72" t="s">
        <v>3680</v>
      </c>
      <c r="V132" s="66">
        <v>0.95</v>
      </c>
      <c r="W132" s="70">
        <v>0.1</v>
      </c>
      <c r="X132" s="66">
        <v>1.35</v>
      </c>
      <c r="Y132" s="66">
        <v>1.4199999999997091</v>
      </c>
      <c r="Z132" s="73">
        <v>5.2629999999994475</v>
      </c>
      <c r="AA132" s="66" t="s">
        <v>3955</v>
      </c>
      <c r="AB132" s="66" t="s">
        <v>3955</v>
      </c>
      <c r="AC132" s="66">
        <v>0.64999999999999991</v>
      </c>
      <c r="AD132" s="66">
        <v>2.2736499999999999</v>
      </c>
      <c r="AE132" s="66">
        <v>0.73499999999985466</v>
      </c>
      <c r="AF132" s="66">
        <v>2.7929999999994477</v>
      </c>
      <c r="AG132" s="66"/>
      <c r="AH132" s="66"/>
      <c r="AI132" s="66"/>
      <c r="AJ132" s="66"/>
      <c r="AK132" s="66"/>
      <c r="AL132" s="66"/>
      <c r="AM132" s="66"/>
      <c r="AN132" s="66"/>
      <c r="AO132" s="66"/>
      <c r="AP132" s="67"/>
      <c r="AQ132" s="136"/>
      <c r="AR132" s="66" t="s">
        <v>3955</v>
      </c>
      <c r="AS132" s="66" t="s">
        <v>3955</v>
      </c>
      <c r="AT132" s="66"/>
      <c r="AU132" s="66"/>
      <c r="AV132" s="66"/>
    </row>
    <row r="133" spans="4:49" x14ac:dyDescent="0.25">
      <c r="D133" s="74" t="s">
        <v>3709</v>
      </c>
      <c r="E133" s="67">
        <v>1</v>
      </c>
      <c r="F133" s="67" t="s">
        <v>3880</v>
      </c>
      <c r="G133" s="68" t="s">
        <v>3756</v>
      </c>
      <c r="H133" s="68" t="s">
        <v>3874</v>
      </c>
      <c r="I133" s="68" t="s">
        <v>3694</v>
      </c>
      <c r="J133" s="66">
        <v>2</v>
      </c>
      <c r="K133" s="66">
        <v>5.9</v>
      </c>
      <c r="L133" s="66">
        <v>0.22700000000000001</v>
      </c>
      <c r="M133" s="71">
        <v>0.25</v>
      </c>
      <c r="N133" s="66">
        <v>2612.17</v>
      </c>
      <c r="O133" s="66">
        <v>2612.12</v>
      </c>
      <c r="P133" s="66">
        <v>2611.17</v>
      </c>
      <c r="Q133" s="66">
        <v>2611.0520000000001</v>
      </c>
      <c r="R133" s="66">
        <v>1.0339999999998781</v>
      </c>
      <c r="S133" s="66">
        <v>1</v>
      </c>
      <c r="T133" s="66">
        <v>1.0679999999997563</v>
      </c>
      <c r="U133" s="72" t="s">
        <v>3680</v>
      </c>
      <c r="V133" s="66">
        <v>0.95</v>
      </c>
      <c r="W133" s="70">
        <v>0.1</v>
      </c>
      <c r="X133" s="66">
        <v>1.35</v>
      </c>
      <c r="Y133" s="66">
        <v>1.4179999999997563</v>
      </c>
      <c r="Z133" s="73">
        <v>7.7573199999993179</v>
      </c>
      <c r="AA133" s="66" t="s">
        <v>3955</v>
      </c>
      <c r="AB133" s="66" t="s">
        <v>3955</v>
      </c>
      <c r="AC133" s="66">
        <v>0.64999999999999991</v>
      </c>
      <c r="AD133" s="66">
        <v>3.3536337500000002</v>
      </c>
      <c r="AE133" s="66">
        <v>0.73399999999987831</v>
      </c>
      <c r="AF133" s="66">
        <v>4.1140699999993178</v>
      </c>
      <c r="AG133" s="66"/>
      <c r="AH133" s="66"/>
      <c r="AI133" s="66"/>
      <c r="AJ133" s="66"/>
      <c r="AK133" s="66"/>
      <c r="AL133" s="66"/>
      <c r="AM133" s="66"/>
      <c r="AN133" s="66"/>
      <c r="AO133" s="66"/>
      <c r="AP133" s="67"/>
      <c r="AQ133" s="136"/>
      <c r="AR133" s="66" t="s">
        <v>3955</v>
      </c>
      <c r="AS133" s="66" t="s">
        <v>3955</v>
      </c>
      <c r="AT133" s="66"/>
      <c r="AU133" s="66"/>
      <c r="AV133" s="66"/>
    </row>
    <row r="134" spans="4:49" x14ac:dyDescent="0.25">
      <c r="D134" s="74" t="s">
        <v>3709</v>
      </c>
      <c r="E134" s="67">
        <v>1</v>
      </c>
      <c r="F134" s="67" t="s">
        <v>3880</v>
      </c>
      <c r="G134" s="68" t="s">
        <v>3757</v>
      </c>
      <c r="H134" s="68" t="s">
        <v>3875</v>
      </c>
      <c r="I134" s="68" t="s">
        <v>3694</v>
      </c>
      <c r="J134" s="66">
        <v>2</v>
      </c>
      <c r="K134" s="66">
        <v>5.6</v>
      </c>
      <c r="L134" s="66">
        <v>0.22700000000000001</v>
      </c>
      <c r="M134" s="71">
        <v>0.25</v>
      </c>
      <c r="N134" s="66">
        <v>2611.64</v>
      </c>
      <c r="O134" s="66">
        <v>2611.7199999999998</v>
      </c>
      <c r="P134" s="66">
        <v>2610.64</v>
      </c>
      <c r="Q134" s="66">
        <v>2610.5279999999998</v>
      </c>
      <c r="R134" s="66">
        <v>1.0960000000000036</v>
      </c>
      <c r="S134" s="66">
        <v>1</v>
      </c>
      <c r="T134" s="66">
        <v>1.1920000000000073</v>
      </c>
      <c r="U134" s="72" t="s">
        <v>3680</v>
      </c>
      <c r="V134" s="66">
        <v>0.95</v>
      </c>
      <c r="W134" s="70">
        <v>0.1</v>
      </c>
      <c r="X134" s="66">
        <v>1.35</v>
      </c>
      <c r="Y134" s="66">
        <v>1.5420000000000074</v>
      </c>
      <c r="Z134" s="73">
        <v>7.6927200000000191</v>
      </c>
      <c r="AA134" s="66" t="s">
        <v>3955</v>
      </c>
      <c r="AB134" s="66" t="s">
        <v>3955</v>
      </c>
      <c r="AC134" s="66">
        <v>0.64999999999999991</v>
      </c>
      <c r="AD134" s="66">
        <v>3.1831099999999997</v>
      </c>
      <c r="AE134" s="66">
        <v>0.79600000000000382</v>
      </c>
      <c r="AF134" s="66">
        <v>4.2347200000000198</v>
      </c>
      <c r="AG134" s="66"/>
      <c r="AH134" s="66"/>
      <c r="AI134" s="66"/>
      <c r="AJ134" s="66"/>
      <c r="AK134" s="66"/>
      <c r="AL134" s="66"/>
      <c r="AM134" s="66"/>
      <c r="AN134" s="66"/>
      <c r="AO134" s="66"/>
      <c r="AP134" s="67"/>
      <c r="AQ134" s="136"/>
      <c r="AR134" s="66" t="s">
        <v>3955</v>
      </c>
      <c r="AS134" s="66" t="s">
        <v>3955</v>
      </c>
      <c r="AT134" s="66"/>
      <c r="AU134" s="66"/>
      <c r="AV134" s="66"/>
    </row>
    <row r="135" spans="4:49" x14ac:dyDescent="0.25">
      <c r="E135" s="67"/>
      <c r="F135" s="67" t="s">
        <v>3955</v>
      </c>
      <c r="G135" s="68"/>
      <c r="H135" s="68"/>
      <c r="I135" s="68"/>
      <c r="J135" s="66"/>
      <c r="K135" s="66"/>
      <c r="L135" s="66"/>
      <c r="M135" s="71"/>
      <c r="N135" s="66"/>
      <c r="O135" s="66"/>
      <c r="P135" s="66"/>
      <c r="Q135" s="66"/>
      <c r="R135" s="66"/>
      <c r="S135" s="66"/>
      <c r="T135" s="66"/>
      <c r="U135" s="72"/>
      <c r="V135" s="66"/>
      <c r="W135" s="70"/>
      <c r="X135" s="66"/>
      <c r="Y135" s="66"/>
      <c r="Z135" s="73"/>
      <c r="AA135" s="66"/>
      <c r="AB135" s="66"/>
      <c r="AC135" s="66"/>
      <c r="AD135" s="66"/>
      <c r="AE135" s="66"/>
      <c r="AF135" s="66"/>
      <c r="AG135" s="66"/>
      <c r="AH135" s="66"/>
      <c r="AI135" s="66"/>
      <c r="AJ135" s="66"/>
      <c r="AK135" s="66"/>
      <c r="AL135" s="66"/>
      <c r="AM135" s="66"/>
      <c r="AN135" s="66"/>
      <c r="AO135" s="66"/>
      <c r="AP135" s="67"/>
      <c r="AQ135" s="136"/>
      <c r="AR135" s="66"/>
      <c r="AS135" s="66"/>
      <c r="AT135" s="66"/>
      <c r="AU135" s="66"/>
      <c r="AV135" s="66"/>
    </row>
    <row r="136" spans="4:49" x14ac:dyDescent="0.25">
      <c r="E136" s="67" t="s">
        <v>3773</v>
      </c>
      <c r="F136" s="67" t="s">
        <v>3773</v>
      </c>
      <c r="G136" s="68"/>
      <c r="H136" s="68"/>
      <c r="I136" s="68"/>
      <c r="J136" s="66"/>
      <c r="K136" s="66"/>
      <c r="L136" s="66"/>
      <c r="M136" s="71"/>
      <c r="N136" s="66"/>
      <c r="O136" s="66"/>
      <c r="P136" s="66"/>
      <c r="Q136" s="66"/>
      <c r="R136" s="66"/>
      <c r="S136" s="66"/>
      <c r="T136" s="66"/>
      <c r="U136" s="72"/>
      <c r="V136" s="66"/>
      <c r="W136" s="70"/>
      <c r="X136" s="66"/>
      <c r="Y136" s="66"/>
      <c r="Z136" s="73"/>
      <c r="AA136" s="66"/>
      <c r="AB136" s="66"/>
      <c r="AC136" s="66"/>
      <c r="AD136" s="66"/>
      <c r="AE136" s="66"/>
      <c r="AF136" s="66"/>
      <c r="AG136" s="66"/>
      <c r="AH136" s="66"/>
      <c r="AI136" s="66"/>
      <c r="AJ136" s="66"/>
      <c r="AK136" s="66"/>
      <c r="AL136" s="66"/>
      <c r="AM136" s="66"/>
      <c r="AN136" s="66"/>
      <c r="AO136" s="66"/>
      <c r="AP136" s="67"/>
      <c r="AQ136" s="136"/>
      <c r="AR136" s="66"/>
      <c r="AS136" s="66"/>
      <c r="AT136" s="66"/>
      <c r="AU136" s="66"/>
      <c r="AV136" s="66"/>
    </row>
    <row r="137" spans="4:49" x14ac:dyDescent="0.25">
      <c r="D137" s="74" t="s">
        <v>3709</v>
      </c>
      <c r="E137" s="67">
        <v>1</v>
      </c>
      <c r="F137" s="67" t="s">
        <v>3880</v>
      </c>
      <c r="G137" s="68" t="s">
        <v>3774</v>
      </c>
      <c r="H137" s="68">
        <v>131765</v>
      </c>
      <c r="I137" s="68" t="s">
        <v>3694</v>
      </c>
      <c r="J137" s="66">
        <v>20.8</v>
      </c>
      <c r="K137" s="66">
        <v>7.5</v>
      </c>
      <c r="L137" s="66">
        <v>0.22700000000000001</v>
      </c>
      <c r="M137" s="71">
        <v>0.25</v>
      </c>
      <c r="N137" s="66">
        <v>2634.89</v>
      </c>
      <c r="O137" s="66">
        <v>2633.22</v>
      </c>
      <c r="P137" s="66">
        <v>2633.89</v>
      </c>
      <c r="Q137" s="66">
        <v>2632.33</v>
      </c>
      <c r="R137" s="66">
        <v>0.94499999999993634</v>
      </c>
      <c r="S137" s="66">
        <v>1</v>
      </c>
      <c r="T137" s="66">
        <v>0.88999999999987267</v>
      </c>
      <c r="U137" s="72" t="s">
        <v>3680</v>
      </c>
      <c r="V137" s="66">
        <v>0.95</v>
      </c>
      <c r="W137" s="70">
        <v>0.1</v>
      </c>
      <c r="X137" s="66">
        <v>1.35</v>
      </c>
      <c r="Y137" s="66">
        <v>1.2399999999998728</v>
      </c>
      <c r="Z137" s="73">
        <v>9.2268749999995467</v>
      </c>
      <c r="AA137" s="66" t="s">
        <v>3955</v>
      </c>
      <c r="AB137" s="66" t="s">
        <v>3955</v>
      </c>
      <c r="AC137" s="66">
        <v>0.64999999999999991</v>
      </c>
      <c r="AD137" s="66">
        <v>4.2630937499999995</v>
      </c>
      <c r="AE137" s="66">
        <v>0.64499999999993651</v>
      </c>
      <c r="AF137" s="66">
        <v>4.595624999999548</v>
      </c>
      <c r="AG137" s="66"/>
      <c r="AH137" s="66"/>
      <c r="AI137" s="66"/>
      <c r="AJ137" s="66"/>
      <c r="AK137" s="66"/>
      <c r="AL137" s="66"/>
      <c r="AM137" s="66"/>
      <c r="AN137" s="66"/>
      <c r="AO137" s="66"/>
      <c r="AP137" s="67"/>
      <c r="AQ137" s="136"/>
      <c r="AR137" s="66" t="s">
        <v>3955</v>
      </c>
      <c r="AS137" s="66">
        <v>0.88999999999987267</v>
      </c>
      <c r="AT137" s="66">
        <v>7.5</v>
      </c>
      <c r="AU137" s="66">
        <v>2.5</v>
      </c>
      <c r="AV137" s="66">
        <v>0.22700000000000001</v>
      </c>
      <c r="AW137" s="74">
        <v>1</v>
      </c>
    </row>
    <row r="138" spans="4:49" x14ac:dyDescent="0.25">
      <c r="D138" s="74" t="s">
        <v>3709</v>
      </c>
      <c r="E138" s="67">
        <v>1</v>
      </c>
      <c r="F138" s="67" t="s">
        <v>3880</v>
      </c>
      <c r="G138" s="68" t="s">
        <v>3775</v>
      </c>
      <c r="H138" s="68">
        <v>131835</v>
      </c>
      <c r="I138" s="68" t="s">
        <v>3694</v>
      </c>
      <c r="J138" s="66">
        <v>6</v>
      </c>
      <c r="K138" s="66">
        <v>9.9</v>
      </c>
      <c r="L138" s="66">
        <v>0.22700000000000001</v>
      </c>
      <c r="M138" s="71">
        <v>0.25</v>
      </c>
      <c r="N138" s="66">
        <v>2656.6</v>
      </c>
      <c r="O138" s="66">
        <v>2654.85</v>
      </c>
      <c r="P138" s="66">
        <v>2654.8</v>
      </c>
      <c r="Q138" s="66">
        <v>2654.2060000000001</v>
      </c>
      <c r="R138" s="66">
        <v>1.2219999999997526</v>
      </c>
      <c r="S138" s="66">
        <v>1.7999999999997272</v>
      </c>
      <c r="T138" s="66">
        <v>0.64399999999977808</v>
      </c>
      <c r="U138" s="72" t="s">
        <v>3680</v>
      </c>
      <c r="V138" s="66">
        <v>0.95</v>
      </c>
      <c r="W138" s="70">
        <v>0.1</v>
      </c>
      <c r="X138" s="66">
        <v>2.1499999999997272</v>
      </c>
      <c r="Y138" s="66">
        <v>0.99399999999977806</v>
      </c>
      <c r="Z138" s="73">
        <v>14.784659999997674</v>
      </c>
      <c r="AA138" s="66" t="s">
        <v>3955</v>
      </c>
      <c r="AB138" s="66" t="s">
        <v>3955</v>
      </c>
      <c r="AC138" s="66">
        <v>0.64999999999999991</v>
      </c>
      <c r="AD138" s="66">
        <v>5.6272837500000001</v>
      </c>
      <c r="AE138" s="66">
        <v>0.9219999999997528</v>
      </c>
      <c r="AF138" s="66">
        <v>8.6714099999976746</v>
      </c>
      <c r="AG138" s="66"/>
      <c r="AH138" s="66"/>
      <c r="AI138" s="66"/>
      <c r="AJ138" s="66"/>
      <c r="AK138" s="66"/>
      <c r="AL138" s="66"/>
      <c r="AM138" s="66"/>
      <c r="AN138" s="66"/>
      <c r="AO138" s="66"/>
      <c r="AP138" s="67"/>
      <c r="AQ138" s="136"/>
      <c r="AR138" s="66" t="s">
        <v>3955</v>
      </c>
      <c r="AS138" s="66">
        <v>0.64399999999977808</v>
      </c>
      <c r="AT138" s="66">
        <v>9.9</v>
      </c>
      <c r="AU138" s="66">
        <v>3.3000000000000003</v>
      </c>
      <c r="AV138" s="66">
        <v>0.22700000000000001</v>
      </c>
      <c r="AW138" s="74">
        <v>1</v>
      </c>
    </row>
    <row r="139" spans="4:49" x14ac:dyDescent="0.25">
      <c r="D139" s="74" t="s">
        <v>3709</v>
      </c>
      <c r="E139" s="67">
        <v>1</v>
      </c>
      <c r="F139" s="67" t="s">
        <v>3880</v>
      </c>
      <c r="G139" s="68" t="s">
        <v>3776</v>
      </c>
      <c r="H139" s="68" t="s">
        <v>3871</v>
      </c>
      <c r="I139" s="68" t="s">
        <v>3694</v>
      </c>
      <c r="J139" s="66">
        <v>1</v>
      </c>
      <c r="K139" s="66">
        <v>6</v>
      </c>
      <c r="L139" s="66">
        <v>0.22700000000000001</v>
      </c>
      <c r="M139" s="71">
        <v>0.25</v>
      </c>
      <c r="N139" s="66">
        <v>2669.3</v>
      </c>
      <c r="O139" s="66">
        <v>2670.09</v>
      </c>
      <c r="P139" s="66">
        <v>2668.71</v>
      </c>
      <c r="Q139" s="66">
        <v>2668.65</v>
      </c>
      <c r="R139" s="66">
        <v>1.0150000000001</v>
      </c>
      <c r="S139" s="66">
        <v>0.59000000000014552</v>
      </c>
      <c r="T139" s="66">
        <v>1.4400000000000546</v>
      </c>
      <c r="U139" s="72" t="s">
        <v>3680</v>
      </c>
      <c r="V139" s="66">
        <v>0.95</v>
      </c>
      <c r="W139" s="70">
        <v>0.1</v>
      </c>
      <c r="X139" s="66">
        <v>0.9400000000001455</v>
      </c>
      <c r="Y139" s="66">
        <v>1.7900000000000547</v>
      </c>
      <c r="Z139" s="73">
        <v>7.7805000000005702</v>
      </c>
      <c r="AA139" s="66" t="s">
        <v>3955</v>
      </c>
      <c r="AB139" s="66" t="s">
        <v>3955</v>
      </c>
      <c r="AC139" s="66">
        <v>0.64999999999999991</v>
      </c>
      <c r="AD139" s="66">
        <v>3.4104749999999999</v>
      </c>
      <c r="AE139" s="66">
        <v>0.71500000000010022</v>
      </c>
      <c r="AF139" s="66">
        <v>4.075500000000571</v>
      </c>
      <c r="AG139" s="66"/>
      <c r="AH139" s="66"/>
      <c r="AI139" s="66"/>
      <c r="AJ139" s="66"/>
      <c r="AK139" s="66"/>
      <c r="AL139" s="66"/>
      <c r="AM139" s="66"/>
      <c r="AN139" s="66"/>
      <c r="AO139" s="66"/>
      <c r="AP139" s="67"/>
      <c r="AQ139" s="136"/>
      <c r="AR139" s="66">
        <v>0.59000000000014552</v>
      </c>
      <c r="AS139" s="66" t="s">
        <v>3955</v>
      </c>
      <c r="AT139" s="66">
        <v>6</v>
      </c>
      <c r="AU139" s="66">
        <v>2</v>
      </c>
      <c r="AV139" s="66">
        <v>0.22700000000000001</v>
      </c>
      <c r="AW139" s="74">
        <v>1</v>
      </c>
    </row>
    <row r="140" spans="4:49" x14ac:dyDescent="0.25">
      <c r="D140" s="74" t="s">
        <v>3709</v>
      </c>
      <c r="E140" s="67">
        <v>1</v>
      </c>
      <c r="F140" s="67" t="s">
        <v>3880</v>
      </c>
      <c r="G140" s="68" t="s">
        <v>3777</v>
      </c>
      <c r="H140" s="68" t="s">
        <v>3778</v>
      </c>
      <c r="I140" s="68" t="s">
        <v>3694</v>
      </c>
      <c r="J140" s="66">
        <v>4.5999999999999996</v>
      </c>
      <c r="K140" s="66">
        <v>11.5</v>
      </c>
      <c r="L140" s="66">
        <v>0.22700000000000001</v>
      </c>
      <c r="M140" s="71">
        <v>0.25</v>
      </c>
      <c r="N140" s="66">
        <v>2667.3</v>
      </c>
      <c r="O140" s="66">
        <v>2665.65</v>
      </c>
      <c r="P140" s="66">
        <v>2665.18</v>
      </c>
      <c r="Q140" s="66">
        <v>2664.6509999999998</v>
      </c>
      <c r="R140" s="66">
        <v>1.5595000000002983</v>
      </c>
      <c r="S140" s="66">
        <v>2.1200000000003456</v>
      </c>
      <c r="T140" s="66">
        <v>0.99900000000025102</v>
      </c>
      <c r="U140" s="72" t="s">
        <v>3680</v>
      </c>
      <c r="V140" s="66">
        <v>0.95</v>
      </c>
      <c r="W140" s="70">
        <v>0.1</v>
      </c>
      <c r="X140" s="66">
        <v>2.4700000000003457</v>
      </c>
      <c r="Y140" s="66">
        <v>1.3490000000002511</v>
      </c>
      <c r="Z140" s="73">
        <v>20.861287500003257</v>
      </c>
      <c r="AA140" s="66" t="s">
        <v>3955</v>
      </c>
      <c r="AB140" s="66" t="s">
        <v>3955</v>
      </c>
      <c r="AC140" s="66">
        <v>0.64999999999999991</v>
      </c>
      <c r="AD140" s="66">
        <v>6.5367437499999994</v>
      </c>
      <c r="AE140" s="66">
        <v>1.2595000000002985</v>
      </c>
      <c r="AF140" s="66">
        <v>13.760037500003259</v>
      </c>
      <c r="AG140" s="66"/>
      <c r="AH140" s="66"/>
      <c r="AI140" s="66"/>
      <c r="AJ140" s="66"/>
      <c r="AK140" s="66"/>
      <c r="AL140" s="66"/>
      <c r="AM140" s="66"/>
      <c r="AN140" s="66"/>
      <c r="AO140" s="66"/>
      <c r="AP140" s="67"/>
      <c r="AQ140" s="136"/>
      <c r="AR140" s="66" t="s">
        <v>3955</v>
      </c>
      <c r="AS140" s="66">
        <v>0.99900000000025102</v>
      </c>
      <c r="AT140" s="66"/>
      <c r="AU140" s="66"/>
      <c r="AV140" s="66"/>
    </row>
    <row r="141" spans="4:49" x14ac:dyDescent="0.25">
      <c r="D141" s="74" t="s">
        <v>3709</v>
      </c>
      <c r="E141" s="67">
        <v>1</v>
      </c>
      <c r="F141" s="67" t="s">
        <v>3880</v>
      </c>
      <c r="G141" s="68" t="s">
        <v>3779</v>
      </c>
      <c r="H141" s="68">
        <v>156416</v>
      </c>
      <c r="I141" s="68" t="s">
        <v>3694</v>
      </c>
      <c r="J141" s="66">
        <v>4.4000000000000004</v>
      </c>
      <c r="K141" s="66">
        <v>10</v>
      </c>
      <c r="L141" s="66">
        <v>0.22700000000000001</v>
      </c>
      <c r="M141" s="71">
        <v>0.25</v>
      </c>
      <c r="N141" s="66">
        <v>2669.95</v>
      </c>
      <c r="O141" s="66">
        <v>2668.63</v>
      </c>
      <c r="P141" s="66">
        <v>2668.07</v>
      </c>
      <c r="Q141" s="66">
        <v>2667.63</v>
      </c>
      <c r="R141" s="66">
        <v>1.4399999999998272</v>
      </c>
      <c r="S141" s="66">
        <v>1.8799999999996544</v>
      </c>
      <c r="T141" s="66">
        <v>1</v>
      </c>
      <c r="U141" s="72" t="s">
        <v>3680</v>
      </c>
      <c r="V141" s="66">
        <v>0.95</v>
      </c>
      <c r="W141" s="70">
        <v>0.1</v>
      </c>
      <c r="X141" s="66">
        <v>2.2299999999996545</v>
      </c>
      <c r="Y141" s="66">
        <v>1.35</v>
      </c>
      <c r="Z141" s="73">
        <v>17.004999999998358</v>
      </c>
      <c r="AA141" s="66" t="s">
        <v>3955</v>
      </c>
      <c r="AB141" s="66" t="s">
        <v>3955</v>
      </c>
      <c r="AC141" s="66">
        <v>0.64999999999999991</v>
      </c>
      <c r="AD141" s="66">
        <v>5.6841249999999999</v>
      </c>
      <c r="AE141" s="66">
        <v>1.1399999999998274</v>
      </c>
      <c r="AF141" s="66">
        <v>10.82999999999836</v>
      </c>
      <c r="AG141" s="66"/>
      <c r="AH141" s="66"/>
      <c r="AI141" s="66"/>
      <c r="AJ141" s="66"/>
      <c r="AK141" s="66"/>
      <c r="AL141" s="66"/>
      <c r="AM141" s="66"/>
      <c r="AN141" s="66"/>
      <c r="AO141" s="66"/>
      <c r="AP141" s="67"/>
      <c r="AQ141" s="136"/>
      <c r="AR141" s="66" t="s">
        <v>3955</v>
      </c>
      <c r="AS141" s="66" t="s">
        <v>3955</v>
      </c>
      <c r="AT141" s="66"/>
      <c r="AU141" s="66"/>
      <c r="AV141" s="66"/>
    </row>
    <row r="142" spans="4:49" x14ac:dyDescent="0.25">
      <c r="D142" s="74" t="s">
        <v>3709</v>
      </c>
      <c r="E142" s="67">
        <v>1</v>
      </c>
      <c r="F142" s="67" t="s">
        <v>3880</v>
      </c>
      <c r="G142" s="68" t="s">
        <v>3780</v>
      </c>
      <c r="H142" s="68" t="s">
        <v>3781</v>
      </c>
      <c r="I142" s="68" t="s">
        <v>3694</v>
      </c>
      <c r="J142" s="66">
        <v>2</v>
      </c>
      <c r="K142" s="66">
        <v>7.3</v>
      </c>
      <c r="L142" s="66">
        <v>0.22700000000000001</v>
      </c>
      <c r="M142" s="71">
        <v>0.25</v>
      </c>
      <c r="N142" s="66">
        <v>2740.24</v>
      </c>
      <c r="O142" s="66">
        <v>2740.33</v>
      </c>
      <c r="P142" s="66">
        <v>2739.24</v>
      </c>
      <c r="Q142" s="66">
        <v>2739.0939999999996</v>
      </c>
      <c r="R142" s="66">
        <v>1.1180000000001655</v>
      </c>
      <c r="S142" s="66">
        <v>1</v>
      </c>
      <c r="T142" s="66">
        <v>1.2360000000003311</v>
      </c>
      <c r="U142" s="72" t="s">
        <v>3680</v>
      </c>
      <c r="V142" s="66">
        <v>0.95</v>
      </c>
      <c r="W142" s="70">
        <v>0.1</v>
      </c>
      <c r="X142" s="66">
        <v>1.35</v>
      </c>
      <c r="Y142" s="66">
        <v>1.5860000000003311</v>
      </c>
      <c r="Z142" s="73">
        <v>10.180580000001148</v>
      </c>
      <c r="AA142" s="66" t="s">
        <v>3955</v>
      </c>
      <c r="AB142" s="66" t="s">
        <v>3955</v>
      </c>
      <c r="AC142" s="66">
        <v>0.64999999999999991</v>
      </c>
      <c r="AD142" s="66">
        <v>4.14941125</v>
      </c>
      <c r="AE142" s="66">
        <v>0.81800000000016571</v>
      </c>
      <c r="AF142" s="66">
        <v>5.6728300000011487</v>
      </c>
      <c r="AG142" s="66"/>
      <c r="AH142" s="66"/>
      <c r="AI142" s="66"/>
      <c r="AJ142" s="66"/>
      <c r="AK142" s="66"/>
      <c r="AL142" s="66"/>
      <c r="AM142" s="66"/>
      <c r="AN142" s="66"/>
      <c r="AO142" s="66"/>
      <c r="AP142" s="67"/>
      <c r="AQ142" s="136"/>
      <c r="AR142" s="66" t="s">
        <v>3955</v>
      </c>
      <c r="AS142" s="66" t="s">
        <v>3955</v>
      </c>
      <c r="AT142" s="66"/>
      <c r="AU142" s="66"/>
      <c r="AV142" s="66"/>
      <c r="AW142" s="47"/>
    </row>
    <row r="143" spans="4:49" x14ac:dyDescent="0.25">
      <c r="D143" s="74" t="s">
        <v>3709</v>
      </c>
      <c r="E143" s="67">
        <v>1</v>
      </c>
      <c r="F143" s="67" t="s">
        <v>3880</v>
      </c>
      <c r="G143" s="68" t="s">
        <v>3781</v>
      </c>
      <c r="H143" s="68">
        <v>156468</v>
      </c>
      <c r="I143" s="68" t="s">
        <v>3694</v>
      </c>
      <c r="J143" s="66">
        <v>2</v>
      </c>
      <c r="K143" s="66">
        <v>4.75</v>
      </c>
      <c r="L143" s="66">
        <v>0.22700000000000001</v>
      </c>
      <c r="M143" s="71">
        <v>0.25</v>
      </c>
      <c r="N143" s="66">
        <v>2740.33</v>
      </c>
      <c r="O143" s="66">
        <v>2740.43</v>
      </c>
      <c r="P143" s="66">
        <v>2739.0939999999996</v>
      </c>
      <c r="Q143" s="66">
        <v>2738.9989999999998</v>
      </c>
      <c r="R143" s="66">
        <v>1.3335000000001855</v>
      </c>
      <c r="S143" s="66">
        <v>1.2360000000003311</v>
      </c>
      <c r="T143" s="66">
        <v>1.43100000000004</v>
      </c>
      <c r="U143" s="72" t="s">
        <v>3680</v>
      </c>
      <c r="V143" s="66">
        <v>0.95</v>
      </c>
      <c r="W143" s="70">
        <v>0.1</v>
      </c>
      <c r="X143" s="66">
        <v>1.5860000000003311</v>
      </c>
      <c r="Y143" s="66">
        <v>1.7810000000000401</v>
      </c>
      <c r="Z143" s="73">
        <v>7.5967937500008382</v>
      </c>
      <c r="AA143" s="66" t="s">
        <v>3955</v>
      </c>
      <c r="AB143" s="66" t="s">
        <v>3955</v>
      </c>
      <c r="AC143" s="66">
        <v>0.64999999999999991</v>
      </c>
      <c r="AD143" s="66">
        <v>2.6999593749999997</v>
      </c>
      <c r="AE143" s="66">
        <v>1.0335000000001857</v>
      </c>
      <c r="AF143" s="66">
        <v>4.6636687500008378</v>
      </c>
      <c r="AG143" s="66"/>
      <c r="AH143" s="66"/>
      <c r="AI143" s="66"/>
      <c r="AJ143" s="66"/>
      <c r="AK143" s="66"/>
      <c r="AL143" s="66"/>
      <c r="AM143" s="66"/>
      <c r="AN143" s="66"/>
      <c r="AO143" s="66"/>
      <c r="AP143" s="67"/>
      <c r="AQ143" s="136"/>
      <c r="AR143" s="66" t="s">
        <v>3955</v>
      </c>
      <c r="AS143" s="66" t="s">
        <v>3955</v>
      </c>
      <c r="AT143" s="66"/>
      <c r="AU143" s="66"/>
      <c r="AV143" s="66"/>
      <c r="AW143" s="47"/>
    </row>
    <row r="144" spans="4:49" x14ac:dyDescent="0.25">
      <c r="D144" s="74" t="s">
        <v>3709</v>
      </c>
      <c r="E144" s="67">
        <v>1</v>
      </c>
      <c r="F144" s="67" t="s">
        <v>3880</v>
      </c>
      <c r="G144" s="68" t="s">
        <v>3782</v>
      </c>
      <c r="H144" s="68" t="s">
        <v>3781</v>
      </c>
      <c r="I144" s="68" t="s">
        <v>3694</v>
      </c>
      <c r="J144" s="66">
        <v>13</v>
      </c>
      <c r="K144" s="66">
        <v>8.6999999999999993</v>
      </c>
      <c r="L144" s="66">
        <v>0.22700000000000001</v>
      </c>
      <c r="M144" s="71">
        <v>0.25</v>
      </c>
      <c r="N144" s="66">
        <v>2742.17</v>
      </c>
      <c r="O144" s="66">
        <v>2740.33</v>
      </c>
      <c r="P144" s="66">
        <v>2740.77</v>
      </c>
      <c r="Q144" s="66">
        <v>2739.6390000000001</v>
      </c>
      <c r="R144" s="66">
        <v>1.0454999999999472</v>
      </c>
      <c r="S144" s="66">
        <v>1.4000000000000909</v>
      </c>
      <c r="T144" s="66">
        <v>0.69099999999980355</v>
      </c>
      <c r="U144" s="72" t="s">
        <v>3680</v>
      </c>
      <c r="V144" s="66">
        <v>0.95</v>
      </c>
      <c r="W144" s="70">
        <v>0.1</v>
      </c>
      <c r="X144" s="66">
        <v>1.750000000000091</v>
      </c>
      <c r="Y144" s="66">
        <v>1.0409999999998036</v>
      </c>
      <c r="Z144" s="73">
        <v>11.533807499999563</v>
      </c>
      <c r="AA144" s="66" t="s">
        <v>3955</v>
      </c>
      <c r="AB144" s="66" t="s">
        <v>3955</v>
      </c>
      <c r="AC144" s="66">
        <v>0.64999999999999991</v>
      </c>
      <c r="AD144" s="66">
        <v>4.9451887499999998</v>
      </c>
      <c r="AE144" s="66">
        <v>0.74549999999994743</v>
      </c>
      <c r="AF144" s="66">
        <v>6.1615574999995646</v>
      </c>
      <c r="AG144" s="66"/>
      <c r="AH144" s="66"/>
      <c r="AI144" s="66"/>
      <c r="AJ144" s="66"/>
      <c r="AK144" s="66"/>
      <c r="AL144" s="66"/>
      <c r="AM144" s="66"/>
      <c r="AN144" s="66"/>
      <c r="AO144" s="66"/>
      <c r="AP144" s="67"/>
      <c r="AQ144" s="136"/>
      <c r="AR144" s="66" t="s">
        <v>3955</v>
      </c>
      <c r="AS144" s="66">
        <v>0.69099999999980355</v>
      </c>
      <c r="AT144" s="66">
        <v>8.6999999999999993</v>
      </c>
      <c r="AU144" s="66">
        <v>2.9</v>
      </c>
      <c r="AV144" s="66">
        <v>0.22700000000000001</v>
      </c>
      <c r="AW144" s="47">
        <v>1</v>
      </c>
    </row>
    <row r="145" spans="4:49" x14ac:dyDescent="0.25">
      <c r="D145" s="74" t="s">
        <v>3709</v>
      </c>
      <c r="E145" s="67">
        <v>1</v>
      </c>
      <c r="F145" s="67" t="s">
        <v>3880</v>
      </c>
      <c r="G145" s="68" t="s">
        <v>3783</v>
      </c>
      <c r="H145" s="68">
        <v>81031</v>
      </c>
      <c r="I145" s="68" t="s">
        <v>3694</v>
      </c>
      <c r="J145" s="66">
        <v>2</v>
      </c>
      <c r="K145" s="66">
        <v>2</v>
      </c>
      <c r="L145" s="66">
        <v>0.22700000000000001</v>
      </c>
      <c r="M145" s="71">
        <v>0.25</v>
      </c>
      <c r="N145" s="66">
        <v>2737.08</v>
      </c>
      <c r="O145" s="66">
        <v>2737.08</v>
      </c>
      <c r="P145" s="66">
        <v>2736.08</v>
      </c>
      <c r="Q145" s="66">
        <v>2736.04</v>
      </c>
      <c r="R145" s="66">
        <v>1.0199999999999818</v>
      </c>
      <c r="S145" s="66">
        <v>1</v>
      </c>
      <c r="T145" s="66">
        <v>1.0399999999999636</v>
      </c>
      <c r="U145" s="72" t="s">
        <v>3680</v>
      </c>
      <c r="V145" s="66">
        <v>0.95</v>
      </c>
      <c r="W145" s="70">
        <v>0.1</v>
      </c>
      <c r="X145" s="66">
        <v>1.35</v>
      </c>
      <c r="Y145" s="66">
        <v>1.3899999999999637</v>
      </c>
      <c r="Z145" s="73">
        <v>2.6029999999999656</v>
      </c>
      <c r="AA145" s="66" t="s">
        <v>3955</v>
      </c>
      <c r="AB145" s="66" t="s">
        <v>3955</v>
      </c>
      <c r="AC145" s="66">
        <v>0.64999999999999991</v>
      </c>
      <c r="AD145" s="66">
        <v>1.136825</v>
      </c>
      <c r="AE145" s="66">
        <v>0.71999999999998199</v>
      </c>
      <c r="AF145" s="66">
        <v>1.3679999999999657</v>
      </c>
      <c r="AG145" s="66"/>
      <c r="AH145" s="66"/>
      <c r="AI145" s="66"/>
      <c r="AJ145" s="66"/>
      <c r="AK145" s="66"/>
      <c r="AL145" s="66"/>
      <c r="AM145" s="66"/>
      <c r="AN145" s="66"/>
      <c r="AO145" s="66"/>
      <c r="AP145" s="67"/>
      <c r="AQ145" s="136"/>
      <c r="AR145" s="66" t="s">
        <v>3955</v>
      </c>
      <c r="AS145" s="66" t="s">
        <v>3955</v>
      </c>
      <c r="AT145" s="66"/>
      <c r="AU145" s="66"/>
      <c r="AV145" s="66"/>
    </row>
    <row r="146" spans="4:49" x14ac:dyDescent="0.25">
      <c r="D146" s="74" t="s">
        <v>3709</v>
      </c>
      <c r="E146" s="67">
        <v>1</v>
      </c>
      <c r="F146" s="67" t="s">
        <v>3880</v>
      </c>
      <c r="G146" s="68" t="s">
        <v>3784</v>
      </c>
      <c r="H146" s="68" t="s">
        <v>3785</v>
      </c>
      <c r="I146" s="68" t="s">
        <v>3694</v>
      </c>
      <c r="J146" s="66">
        <v>2</v>
      </c>
      <c r="K146" s="66">
        <v>2</v>
      </c>
      <c r="L146" s="66">
        <v>0.22700000000000001</v>
      </c>
      <c r="M146" s="71">
        <v>0.25</v>
      </c>
      <c r="N146" s="66">
        <v>2741</v>
      </c>
      <c r="O146" s="66">
        <v>2740.8</v>
      </c>
      <c r="P146" s="66">
        <v>2739.8</v>
      </c>
      <c r="Q146" s="66">
        <v>2739.76</v>
      </c>
      <c r="R146" s="66">
        <v>1.1199999999998909</v>
      </c>
      <c r="S146" s="66">
        <v>1.1999999999998181</v>
      </c>
      <c r="T146" s="66">
        <v>1.0399999999999636</v>
      </c>
      <c r="U146" s="72" t="s">
        <v>3680</v>
      </c>
      <c r="V146" s="66">
        <v>0.95</v>
      </c>
      <c r="W146" s="70">
        <v>0.1</v>
      </c>
      <c r="X146" s="66">
        <v>1.5499999999998182</v>
      </c>
      <c r="Y146" s="66">
        <v>1.3899999999999637</v>
      </c>
      <c r="Z146" s="73">
        <v>2.7929999999997928</v>
      </c>
      <c r="AA146" s="66" t="s">
        <v>3955</v>
      </c>
      <c r="AB146" s="66" t="s">
        <v>3955</v>
      </c>
      <c r="AC146" s="66">
        <v>0.64999999999999991</v>
      </c>
      <c r="AD146" s="66">
        <v>1.136825</v>
      </c>
      <c r="AE146" s="66">
        <v>0.81999999999989104</v>
      </c>
      <c r="AF146" s="66">
        <v>1.5579999999997929</v>
      </c>
      <c r="AG146" s="66"/>
      <c r="AH146" s="66"/>
      <c r="AI146" s="66"/>
      <c r="AJ146" s="66"/>
      <c r="AK146" s="66"/>
      <c r="AL146" s="66"/>
      <c r="AM146" s="66"/>
      <c r="AN146" s="66"/>
      <c r="AO146" s="66"/>
      <c r="AP146" s="67"/>
      <c r="AQ146" s="136"/>
      <c r="AR146" s="66" t="s">
        <v>3955</v>
      </c>
      <c r="AS146" s="66" t="s">
        <v>3955</v>
      </c>
      <c r="AT146" s="66"/>
      <c r="AU146" s="66"/>
      <c r="AV146" s="66"/>
    </row>
    <row r="147" spans="4:49" x14ac:dyDescent="0.25">
      <c r="D147" s="74" t="s">
        <v>3709</v>
      </c>
      <c r="E147" s="67">
        <v>1</v>
      </c>
      <c r="F147" s="67" t="s">
        <v>3880</v>
      </c>
      <c r="G147" s="68" t="s">
        <v>3785</v>
      </c>
      <c r="H147" s="68">
        <v>77724</v>
      </c>
      <c r="I147" s="68" t="s">
        <v>3694</v>
      </c>
      <c r="J147" s="66">
        <v>2</v>
      </c>
      <c r="K147" s="66">
        <v>8.5</v>
      </c>
      <c r="L147" s="66">
        <v>0.22700000000000001</v>
      </c>
      <c r="M147" s="71">
        <v>0.25</v>
      </c>
      <c r="N147" s="66">
        <v>2740.8</v>
      </c>
      <c r="O147" s="66">
        <v>2740.63</v>
      </c>
      <c r="P147" s="66">
        <v>2739.76</v>
      </c>
      <c r="Q147" s="66">
        <v>2739.59</v>
      </c>
      <c r="R147" s="66">
        <v>1.0399999999999636</v>
      </c>
      <c r="S147" s="66">
        <v>1.0399999999999636</v>
      </c>
      <c r="T147" s="66">
        <v>1.0399999999999636</v>
      </c>
      <c r="U147" s="72" t="s">
        <v>3680</v>
      </c>
      <c r="V147" s="66">
        <v>0.95</v>
      </c>
      <c r="W147" s="70">
        <v>0.1</v>
      </c>
      <c r="X147" s="66">
        <v>1.3899999999999637</v>
      </c>
      <c r="Y147" s="66">
        <v>1.3899999999999637</v>
      </c>
      <c r="Z147" s="73">
        <v>11.224249999999707</v>
      </c>
      <c r="AA147" s="66" t="s">
        <v>3955</v>
      </c>
      <c r="AB147" s="66" t="s">
        <v>3955</v>
      </c>
      <c r="AC147" s="66">
        <v>0.64999999999999991</v>
      </c>
      <c r="AD147" s="66">
        <v>4.8315062500000003</v>
      </c>
      <c r="AE147" s="66">
        <v>0.7399999999999638</v>
      </c>
      <c r="AF147" s="66">
        <v>5.9754999999997072</v>
      </c>
      <c r="AG147" s="66"/>
      <c r="AH147" s="66"/>
      <c r="AI147" s="66"/>
      <c r="AJ147" s="66"/>
      <c r="AK147" s="66"/>
      <c r="AL147" s="66"/>
      <c r="AM147" s="66"/>
      <c r="AN147" s="66"/>
      <c r="AO147" s="66"/>
      <c r="AP147" s="67"/>
      <c r="AQ147" s="136"/>
      <c r="AR147" s="66" t="s">
        <v>3955</v>
      </c>
      <c r="AS147" s="66" t="s">
        <v>3955</v>
      </c>
      <c r="AT147" s="66"/>
      <c r="AU147" s="66"/>
      <c r="AV147" s="66"/>
    </row>
    <row r="148" spans="4:49" x14ac:dyDescent="0.25">
      <c r="E148" s="67"/>
      <c r="F148" s="67" t="s">
        <v>3955</v>
      </c>
      <c r="G148" s="68"/>
      <c r="H148" s="68"/>
      <c r="I148" s="68"/>
      <c r="J148" s="66"/>
      <c r="K148" s="66"/>
      <c r="L148" s="66"/>
      <c r="M148" s="71"/>
      <c r="N148" s="66"/>
      <c r="O148" s="66"/>
      <c r="P148" s="66"/>
      <c r="Q148" s="66"/>
      <c r="R148" s="66"/>
      <c r="S148" s="66"/>
      <c r="T148" s="66"/>
      <c r="U148" s="72"/>
      <c r="V148" s="66"/>
      <c r="W148" s="70"/>
      <c r="X148" s="66"/>
      <c r="Y148" s="66"/>
      <c r="Z148" s="73"/>
      <c r="AA148" s="66"/>
      <c r="AB148" s="66"/>
      <c r="AC148" s="66"/>
      <c r="AD148" s="66"/>
      <c r="AE148" s="66"/>
      <c r="AF148" s="66"/>
      <c r="AG148" s="66"/>
      <c r="AH148" s="66"/>
      <c r="AI148" s="66"/>
      <c r="AJ148" s="66"/>
      <c r="AK148" s="66"/>
      <c r="AL148" s="66"/>
      <c r="AM148" s="66"/>
      <c r="AN148" s="66"/>
      <c r="AO148" s="66"/>
      <c r="AP148" s="67"/>
      <c r="AQ148" s="136"/>
      <c r="AR148" s="66"/>
      <c r="AS148" s="66"/>
      <c r="AT148" s="66"/>
      <c r="AU148" s="66"/>
      <c r="AV148" s="66"/>
    </row>
    <row r="149" spans="4:49" x14ac:dyDescent="0.25">
      <c r="D149" s="74" t="s">
        <v>3709</v>
      </c>
      <c r="E149" s="67">
        <v>2</v>
      </c>
      <c r="F149" s="67" t="s">
        <v>3881</v>
      </c>
      <c r="G149" s="68" t="s">
        <v>3786</v>
      </c>
      <c r="H149" s="68" t="s">
        <v>3787</v>
      </c>
      <c r="I149" s="68" t="s">
        <v>3796</v>
      </c>
      <c r="J149" s="66">
        <v>10</v>
      </c>
      <c r="K149" s="66">
        <v>3.5</v>
      </c>
      <c r="L149" s="66">
        <v>0.14499999999999999</v>
      </c>
      <c r="M149" s="71">
        <v>0.16</v>
      </c>
      <c r="N149" s="66">
        <v>2820</v>
      </c>
      <c r="O149" s="66">
        <v>2818.35</v>
      </c>
      <c r="P149" s="66">
        <v>2818.6</v>
      </c>
      <c r="Q149" s="66">
        <v>2818.25</v>
      </c>
      <c r="R149" s="66">
        <v>0.75</v>
      </c>
      <c r="S149" s="66">
        <v>1.4000000000000909</v>
      </c>
      <c r="T149" s="66">
        <v>9.9999999999909051E-2</v>
      </c>
      <c r="U149" s="72" t="s">
        <v>3680</v>
      </c>
      <c r="V149" s="66">
        <v>0.95</v>
      </c>
      <c r="W149" s="70">
        <v>0.1</v>
      </c>
      <c r="X149" s="66">
        <v>1.660000000000091</v>
      </c>
      <c r="Y149" s="66">
        <v>0.35999999999990906</v>
      </c>
      <c r="Z149" s="73">
        <v>3.35825</v>
      </c>
      <c r="AA149" s="66" t="s">
        <v>3955</v>
      </c>
      <c r="AB149" s="66" t="s">
        <v>3955</v>
      </c>
      <c r="AC149" s="66">
        <v>0.56000000000000005</v>
      </c>
      <c r="AD149" s="66">
        <v>1.7916281599999999</v>
      </c>
      <c r="AE149" s="66">
        <v>0.44999999999999996</v>
      </c>
      <c r="AF149" s="66">
        <v>1.4962499999999996</v>
      </c>
      <c r="AG149" s="66"/>
      <c r="AH149" s="66"/>
      <c r="AI149" s="66"/>
      <c r="AJ149" s="66"/>
      <c r="AK149" s="66"/>
      <c r="AL149" s="66"/>
      <c r="AM149" s="66"/>
      <c r="AN149" s="66"/>
      <c r="AO149" s="66"/>
      <c r="AP149" s="67"/>
      <c r="AQ149" s="136"/>
      <c r="AR149" s="66" t="s">
        <v>3955</v>
      </c>
      <c r="AS149" s="66"/>
      <c r="AT149" s="66"/>
      <c r="AU149" s="66"/>
      <c r="AV149" s="66"/>
      <c r="AW149" s="47"/>
    </row>
    <row r="150" spans="4:49" x14ac:dyDescent="0.25">
      <c r="D150" s="74" t="s">
        <v>3709</v>
      </c>
      <c r="E150" s="67">
        <v>2</v>
      </c>
      <c r="F150" s="67" t="s">
        <v>3881</v>
      </c>
      <c r="G150" s="68" t="s">
        <v>3787</v>
      </c>
      <c r="H150" s="68" t="s">
        <v>3788</v>
      </c>
      <c r="I150" s="68" t="s">
        <v>3802</v>
      </c>
      <c r="J150" s="66">
        <v>1</v>
      </c>
      <c r="K150" s="66">
        <v>1.8</v>
      </c>
      <c r="L150" s="66">
        <v>9.9000000000000005E-2</v>
      </c>
      <c r="M150" s="71">
        <v>0.11</v>
      </c>
      <c r="N150" s="66">
        <v>2818.35</v>
      </c>
      <c r="O150" s="66">
        <v>2818.55</v>
      </c>
      <c r="P150" s="66">
        <v>2818.15</v>
      </c>
      <c r="Q150" s="66">
        <v>2818.1320000000001</v>
      </c>
      <c r="R150" s="66">
        <v>0.30899999999996908</v>
      </c>
      <c r="S150" s="66">
        <v>0.1999999999998181</v>
      </c>
      <c r="T150" s="66">
        <v>0.41800000000012005</v>
      </c>
      <c r="U150" s="72" t="s">
        <v>3680</v>
      </c>
      <c r="V150" s="66">
        <v>0.95</v>
      </c>
      <c r="W150" s="70">
        <v>0.1</v>
      </c>
      <c r="X150" s="66">
        <v>0.40999999999981807</v>
      </c>
      <c r="Y150" s="66">
        <v>0.62800000000012002</v>
      </c>
      <c r="Z150" s="73">
        <v>0.88748999999994704</v>
      </c>
      <c r="AA150" s="66" t="s">
        <v>3955</v>
      </c>
      <c r="AB150" s="66" t="s">
        <v>3955</v>
      </c>
      <c r="AC150" s="66">
        <v>0.51</v>
      </c>
      <c r="AD150" s="66">
        <v>0.85499398799999993</v>
      </c>
      <c r="AE150" s="66">
        <v>8.9999999999690328E-3</v>
      </c>
      <c r="AF150" s="66">
        <v>1.5389999999947045E-2</v>
      </c>
      <c r="AG150" s="66"/>
      <c r="AH150" s="66"/>
      <c r="AI150" s="66"/>
      <c r="AJ150" s="66"/>
      <c r="AK150" s="66"/>
      <c r="AL150" s="66"/>
      <c r="AM150" s="66"/>
      <c r="AN150" s="66"/>
      <c r="AO150" s="66"/>
      <c r="AP150" s="67"/>
      <c r="AQ150" s="136"/>
      <c r="AR150" s="66"/>
      <c r="AS150" s="66"/>
      <c r="AT150" s="66"/>
      <c r="AU150" s="66"/>
      <c r="AV150" s="66"/>
    </row>
    <row r="151" spans="4:49" x14ac:dyDescent="0.25">
      <c r="D151" s="74" t="s">
        <v>3709</v>
      </c>
      <c r="E151" s="67">
        <v>2</v>
      </c>
      <c r="F151" s="67" t="s">
        <v>3881</v>
      </c>
      <c r="G151" s="68" t="s">
        <v>3789</v>
      </c>
      <c r="H151" s="68" t="s">
        <v>3790</v>
      </c>
      <c r="I151" s="68" t="s">
        <v>3694</v>
      </c>
      <c r="J151" s="66">
        <v>2</v>
      </c>
      <c r="K151" s="66">
        <v>3</v>
      </c>
      <c r="L151" s="66">
        <v>0.22700000000000001</v>
      </c>
      <c r="M151" s="71">
        <v>0.25</v>
      </c>
      <c r="N151" s="66">
        <v>2838.6</v>
      </c>
      <c r="O151" s="66">
        <v>2838.55</v>
      </c>
      <c r="P151" s="66">
        <v>2837.8</v>
      </c>
      <c r="Q151" s="66">
        <v>2837.7400000000002</v>
      </c>
      <c r="R151" s="66">
        <v>0.80499999999983629</v>
      </c>
      <c r="S151" s="66">
        <v>0.79999999999972715</v>
      </c>
      <c r="T151" s="66">
        <v>0.80999999999994543</v>
      </c>
      <c r="U151" s="72" t="s">
        <v>3680</v>
      </c>
      <c r="V151" s="66">
        <v>0.95</v>
      </c>
      <c r="W151" s="70">
        <v>0.1</v>
      </c>
      <c r="X151" s="66">
        <v>1.1499999999997272</v>
      </c>
      <c r="Y151" s="66">
        <v>1.1599999999999455</v>
      </c>
      <c r="Z151" s="73">
        <v>3.2917499999995332</v>
      </c>
      <c r="AA151" s="66" t="s">
        <v>3955</v>
      </c>
      <c r="AB151" s="66" t="s">
        <v>3955</v>
      </c>
      <c r="AC151" s="66">
        <v>0.64999999999999991</v>
      </c>
      <c r="AD151" s="66">
        <v>1.7052375</v>
      </c>
      <c r="AE151" s="66">
        <v>0.50499999999983647</v>
      </c>
      <c r="AF151" s="66">
        <v>1.4392499999995338</v>
      </c>
      <c r="AG151" s="66"/>
      <c r="AH151" s="66"/>
      <c r="AI151" s="66"/>
      <c r="AJ151" s="66"/>
      <c r="AK151" s="66"/>
      <c r="AL151" s="66"/>
      <c r="AM151" s="66"/>
      <c r="AN151" s="66"/>
      <c r="AO151" s="66"/>
      <c r="AP151" s="67"/>
      <c r="AQ151" s="136"/>
      <c r="AR151" s="66">
        <v>0.79999999999972715</v>
      </c>
      <c r="AS151" s="66">
        <v>0.80999999999994543</v>
      </c>
      <c r="AT151" s="66">
        <v>3</v>
      </c>
      <c r="AU151" s="66">
        <v>3</v>
      </c>
      <c r="AV151" s="66">
        <v>0.22700000000000001</v>
      </c>
      <c r="AW151" s="74">
        <v>2</v>
      </c>
    </row>
    <row r="152" spans="4:49" x14ac:dyDescent="0.25">
      <c r="D152" s="74" t="s">
        <v>3709</v>
      </c>
      <c r="E152" s="67">
        <v>2</v>
      </c>
      <c r="F152" s="67" t="s">
        <v>3881</v>
      </c>
      <c r="G152" s="68" t="s">
        <v>3790</v>
      </c>
      <c r="H152" s="68" t="s">
        <v>3714</v>
      </c>
      <c r="I152" s="68" t="s">
        <v>3694</v>
      </c>
      <c r="J152" s="66">
        <v>2</v>
      </c>
      <c r="K152" s="66">
        <v>11.1</v>
      </c>
      <c r="L152" s="66">
        <v>0.22700000000000001</v>
      </c>
      <c r="M152" s="71">
        <v>0.25</v>
      </c>
      <c r="N152" s="66">
        <v>2838.55</v>
      </c>
      <c r="O152" s="66">
        <v>2838.3</v>
      </c>
      <c r="P152" s="66">
        <v>2837.7400000000002</v>
      </c>
      <c r="Q152" s="66">
        <v>2837.518</v>
      </c>
      <c r="R152" s="66">
        <v>0.79600000000004911</v>
      </c>
      <c r="S152" s="66">
        <v>0.80999999999994543</v>
      </c>
      <c r="T152" s="66">
        <v>0.7820000000001528</v>
      </c>
      <c r="U152" s="72" t="s">
        <v>3680</v>
      </c>
      <c r="V152" s="66">
        <v>0.95</v>
      </c>
      <c r="W152" s="70">
        <v>0.1</v>
      </c>
      <c r="X152" s="66">
        <v>1.1599999999999455</v>
      </c>
      <c r="Y152" s="66">
        <v>1.1320000000001529</v>
      </c>
      <c r="Z152" s="73">
        <v>12.084570000000518</v>
      </c>
      <c r="AA152" s="66" t="s">
        <v>3955</v>
      </c>
      <c r="AB152" s="66" t="s">
        <v>3955</v>
      </c>
      <c r="AC152" s="66">
        <v>0.64999999999999991</v>
      </c>
      <c r="AD152" s="66">
        <v>6.3093787499999996</v>
      </c>
      <c r="AE152" s="66">
        <v>0.49600000000004929</v>
      </c>
      <c r="AF152" s="66">
        <v>5.2303200000005194</v>
      </c>
      <c r="AG152" s="66"/>
      <c r="AH152" s="66"/>
      <c r="AI152" s="66"/>
      <c r="AJ152" s="66"/>
      <c r="AK152" s="66"/>
      <c r="AL152" s="66"/>
      <c r="AM152" s="66"/>
      <c r="AN152" s="66"/>
      <c r="AO152" s="66"/>
      <c r="AP152" s="67"/>
      <c r="AQ152" s="136"/>
      <c r="AR152" s="66">
        <v>0.80999999999994543</v>
      </c>
      <c r="AS152" s="66">
        <v>0.7820000000001528</v>
      </c>
      <c r="AT152" s="66">
        <v>11.1</v>
      </c>
      <c r="AU152" s="66">
        <v>11.1</v>
      </c>
      <c r="AV152" s="66">
        <v>0.22700000000000001</v>
      </c>
      <c r="AW152" s="74">
        <v>2</v>
      </c>
    </row>
    <row r="153" spans="4:49" x14ac:dyDescent="0.25">
      <c r="D153" s="74" t="s">
        <v>3709</v>
      </c>
      <c r="E153" s="67">
        <v>2</v>
      </c>
      <c r="F153" s="67" t="s">
        <v>3881</v>
      </c>
      <c r="G153" s="68" t="s">
        <v>3791</v>
      </c>
      <c r="H153" s="68" t="s">
        <v>3792</v>
      </c>
      <c r="I153" s="68" t="s">
        <v>3694</v>
      </c>
      <c r="J153" s="66">
        <v>15</v>
      </c>
      <c r="K153" s="66">
        <v>3</v>
      </c>
      <c r="L153" s="66">
        <v>0.22700000000000001</v>
      </c>
      <c r="M153" s="71">
        <v>0.25</v>
      </c>
      <c r="N153" s="66">
        <v>2864.56</v>
      </c>
      <c r="O153" s="66">
        <v>2863.21</v>
      </c>
      <c r="P153" s="66">
        <v>2862.86</v>
      </c>
      <c r="Q153" s="66">
        <v>2862.4100000000003</v>
      </c>
      <c r="R153" s="66">
        <v>1.2499999999997726</v>
      </c>
      <c r="S153" s="66">
        <v>1.6999999999998181</v>
      </c>
      <c r="T153" s="66">
        <v>0.79999999999972715</v>
      </c>
      <c r="U153" s="72" t="s">
        <v>3680</v>
      </c>
      <c r="V153" s="66">
        <v>0.95</v>
      </c>
      <c r="W153" s="70">
        <v>0.1</v>
      </c>
      <c r="X153" s="66">
        <v>2.0499999999998182</v>
      </c>
      <c r="Y153" s="66">
        <v>1.1499999999997272</v>
      </c>
      <c r="Z153" s="73">
        <v>4.5599999999993512</v>
      </c>
      <c r="AA153" s="66" t="s">
        <v>3955</v>
      </c>
      <c r="AB153" s="66" t="s">
        <v>3955</v>
      </c>
      <c r="AC153" s="66">
        <v>0.64999999999999991</v>
      </c>
      <c r="AD153" s="66">
        <v>1.7052375</v>
      </c>
      <c r="AE153" s="66">
        <v>0.9499999999997728</v>
      </c>
      <c r="AF153" s="66">
        <v>2.7074999999993521</v>
      </c>
      <c r="AG153" s="66"/>
      <c r="AH153" s="66"/>
      <c r="AI153" s="66"/>
      <c r="AJ153" s="66"/>
      <c r="AK153" s="66"/>
      <c r="AL153" s="66"/>
      <c r="AM153" s="66"/>
      <c r="AN153" s="66"/>
      <c r="AO153" s="66"/>
      <c r="AP153" s="67"/>
      <c r="AQ153" s="136"/>
      <c r="AR153" s="66" t="s">
        <v>3955</v>
      </c>
      <c r="AS153" s="66">
        <v>0.79999999999972715</v>
      </c>
      <c r="AT153" s="66">
        <v>3</v>
      </c>
      <c r="AU153" s="66">
        <v>1</v>
      </c>
      <c r="AV153" s="66">
        <v>0.22700000000000001</v>
      </c>
      <c r="AW153" s="74">
        <v>2</v>
      </c>
    </row>
    <row r="154" spans="4:49" x14ac:dyDescent="0.25">
      <c r="D154" s="74" t="s">
        <v>3709</v>
      </c>
      <c r="E154" s="67">
        <v>2</v>
      </c>
      <c r="F154" s="67" t="s">
        <v>3881</v>
      </c>
      <c r="G154" s="68" t="s">
        <v>3792</v>
      </c>
      <c r="H154" s="68" t="s">
        <v>3793</v>
      </c>
      <c r="I154" s="68" t="s">
        <v>3694</v>
      </c>
      <c r="J154" s="66">
        <v>2</v>
      </c>
      <c r="K154" s="66">
        <v>5.6</v>
      </c>
      <c r="L154" s="66">
        <v>0.22700000000000001</v>
      </c>
      <c r="M154" s="71">
        <v>0.25</v>
      </c>
      <c r="N154" s="66">
        <v>2863.21</v>
      </c>
      <c r="O154" s="66">
        <v>2862.96</v>
      </c>
      <c r="P154" s="66">
        <v>2862.1600000000003</v>
      </c>
      <c r="Q154" s="66">
        <v>2862.0480000000002</v>
      </c>
      <c r="R154" s="66">
        <v>0.98099999999976717</v>
      </c>
      <c r="S154" s="66">
        <v>1.0499999999997272</v>
      </c>
      <c r="T154" s="66">
        <v>0.91199999999980719</v>
      </c>
      <c r="U154" s="72" t="s">
        <v>3680</v>
      </c>
      <c r="V154" s="66">
        <v>0.95</v>
      </c>
      <c r="W154" s="70">
        <v>0.1</v>
      </c>
      <c r="X154" s="66">
        <v>1.3999999999997272</v>
      </c>
      <c r="Y154" s="66">
        <v>1.2619999999998073</v>
      </c>
      <c r="Z154" s="73">
        <v>7.0809199999987609</v>
      </c>
      <c r="AA154" s="66" t="s">
        <v>3955</v>
      </c>
      <c r="AB154" s="66" t="s">
        <v>3955</v>
      </c>
      <c r="AC154" s="66">
        <v>0.64999999999999991</v>
      </c>
      <c r="AD154" s="66">
        <v>3.1831099999999997</v>
      </c>
      <c r="AE154" s="66">
        <v>0.68099999999976735</v>
      </c>
      <c r="AF154" s="66">
        <v>3.622919999998762</v>
      </c>
      <c r="AG154" s="66"/>
      <c r="AH154" s="66"/>
      <c r="AI154" s="66"/>
      <c r="AJ154" s="66"/>
      <c r="AK154" s="66"/>
      <c r="AL154" s="66"/>
      <c r="AM154" s="66"/>
      <c r="AN154" s="66"/>
      <c r="AO154" s="66"/>
      <c r="AP154" s="67"/>
      <c r="AQ154" s="136"/>
      <c r="AR154" s="66" t="s">
        <v>3955</v>
      </c>
      <c r="AS154" s="66">
        <v>0.91199999999980719</v>
      </c>
      <c r="AT154" s="66">
        <v>5.6</v>
      </c>
      <c r="AU154" s="66">
        <v>1.8666666666666665</v>
      </c>
      <c r="AV154" s="66">
        <v>0.22700000000000001</v>
      </c>
      <c r="AW154" s="74">
        <v>2</v>
      </c>
    </row>
    <row r="155" spans="4:49" x14ac:dyDescent="0.25">
      <c r="D155" s="74" t="s">
        <v>3709</v>
      </c>
      <c r="E155" s="67">
        <v>2</v>
      </c>
      <c r="F155" s="67" t="s">
        <v>3881</v>
      </c>
      <c r="G155" s="68" t="s">
        <v>3794</v>
      </c>
      <c r="H155" s="68" t="s">
        <v>3725</v>
      </c>
      <c r="I155" s="68" t="s">
        <v>3694</v>
      </c>
      <c r="J155" s="66">
        <v>2</v>
      </c>
      <c r="K155" s="66">
        <v>7.4</v>
      </c>
      <c r="L155" s="66">
        <v>0.22700000000000001</v>
      </c>
      <c r="M155" s="71">
        <v>0.25</v>
      </c>
      <c r="N155" s="66">
        <v>2750.39</v>
      </c>
      <c r="O155" s="66">
        <v>2750.7</v>
      </c>
      <c r="P155" s="66">
        <v>2749.29</v>
      </c>
      <c r="Q155" s="66">
        <v>2749.1419999999998</v>
      </c>
      <c r="R155" s="66">
        <v>1.3289999999999509</v>
      </c>
      <c r="S155" s="66">
        <v>1.0999999999999091</v>
      </c>
      <c r="T155" s="66">
        <v>1.5579999999999927</v>
      </c>
      <c r="U155" s="72" t="s">
        <v>3680</v>
      </c>
      <c r="V155" s="66">
        <v>0.95</v>
      </c>
      <c r="W155" s="70">
        <v>0.1</v>
      </c>
      <c r="X155" s="66">
        <v>1.4499999999999091</v>
      </c>
      <c r="Y155" s="66">
        <v>1.9079999999999928</v>
      </c>
      <c r="Z155" s="73">
        <v>11.803369999999656</v>
      </c>
      <c r="AA155" s="66" t="s">
        <v>3955</v>
      </c>
      <c r="AB155" s="66" t="s">
        <v>3955</v>
      </c>
      <c r="AC155" s="66">
        <v>0.64999999999999991</v>
      </c>
      <c r="AD155" s="66">
        <v>4.2062524999999997</v>
      </c>
      <c r="AE155" s="66">
        <v>1.0289999999999511</v>
      </c>
      <c r="AF155" s="66">
        <v>7.2338699999996559</v>
      </c>
      <c r="AG155" s="66"/>
      <c r="AH155" s="66"/>
      <c r="AI155" s="66"/>
      <c r="AJ155" s="66"/>
      <c r="AK155" s="66"/>
      <c r="AL155" s="66"/>
      <c r="AM155" s="66"/>
      <c r="AN155" s="66"/>
      <c r="AO155" s="66"/>
      <c r="AP155" s="67"/>
      <c r="AQ155" s="136"/>
      <c r="AR155" s="66" t="s">
        <v>3955</v>
      </c>
      <c r="AS155" s="66" t="s">
        <v>3955</v>
      </c>
      <c r="AT155" s="66"/>
      <c r="AU155" s="66"/>
      <c r="AV155" s="66"/>
    </row>
    <row r="156" spans="4:49" x14ac:dyDescent="0.25">
      <c r="E156" s="67"/>
      <c r="F156" s="67" t="s">
        <v>3955</v>
      </c>
      <c r="G156" s="68"/>
      <c r="H156" s="68"/>
      <c r="I156" s="68"/>
      <c r="J156" s="66"/>
      <c r="K156" s="66"/>
      <c r="L156" s="66"/>
      <c r="M156" s="71"/>
      <c r="N156" s="66"/>
      <c r="O156" s="66"/>
      <c r="P156" s="66"/>
      <c r="Q156" s="66"/>
      <c r="R156" s="66"/>
      <c r="S156" s="66"/>
      <c r="T156" s="66"/>
      <c r="U156" s="72"/>
      <c r="V156" s="66"/>
      <c r="W156" s="70"/>
      <c r="X156" s="66"/>
      <c r="Y156" s="66"/>
      <c r="Z156" s="73"/>
      <c r="AA156" s="66"/>
      <c r="AB156" s="66"/>
      <c r="AC156" s="66"/>
      <c r="AD156" s="66"/>
      <c r="AE156" s="66"/>
      <c r="AF156" s="66"/>
      <c r="AG156" s="66"/>
      <c r="AH156" s="66"/>
      <c r="AI156" s="66"/>
      <c r="AJ156" s="66"/>
      <c r="AK156" s="66"/>
      <c r="AL156" s="66"/>
      <c r="AM156" s="66"/>
      <c r="AN156" s="66"/>
      <c r="AO156" s="66"/>
      <c r="AP156" s="67"/>
      <c r="AQ156" s="136"/>
      <c r="AR156" s="66"/>
      <c r="AS156" s="66"/>
      <c r="AT156" s="66"/>
      <c r="AU156" s="66"/>
      <c r="AV156" s="66"/>
      <c r="AW156" s="47"/>
    </row>
    <row r="157" spans="4:49" x14ac:dyDescent="0.25">
      <c r="D157" s="74" t="s">
        <v>3709</v>
      </c>
      <c r="E157" s="67">
        <v>2</v>
      </c>
      <c r="F157" s="67" t="s">
        <v>3881</v>
      </c>
      <c r="G157" s="68" t="s">
        <v>3795</v>
      </c>
      <c r="H157" s="68" t="s">
        <v>3716</v>
      </c>
      <c r="I157" s="68" t="s">
        <v>3694</v>
      </c>
      <c r="J157" s="66">
        <v>20</v>
      </c>
      <c r="K157" s="66">
        <v>4</v>
      </c>
      <c r="L157" s="66">
        <v>0.22700000000000001</v>
      </c>
      <c r="M157" s="71">
        <v>0.25</v>
      </c>
      <c r="N157" s="66">
        <v>2850.58</v>
      </c>
      <c r="O157" s="66">
        <v>2848.5</v>
      </c>
      <c r="P157" s="66">
        <v>2848.38</v>
      </c>
      <c r="Q157" s="66">
        <v>2847.58</v>
      </c>
      <c r="R157" s="66">
        <v>1.5599999999999454</v>
      </c>
      <c r="S157" s="66">
        <v>2.1999999999998181</v>
      </c>
      <c r="T157" s="66">
        <v>0.92000000000007276</v>
      </c>
      <c r="U157" s="72" t="s">
        <v>3680</v>
      </c>
      <c r="V157" s="66">
        <v>0.95</v>
      </c>
      <c r="W157" s="70">
        <v>0.1</v>
      </c>
      <c r="X157" s="66">
        <v>2.5499999999998182</v>
      </c>
      <c r="Y157" s="66">
        <v>1.2700000000000728</v>
      </c>
      <c r="Z157" s="73">
        <v>7.2579999999997931</v>
      </c>
      <c r="AA157" s="66" t="s">
        <v>3955</v>
      </c>
      <c r="AB157" s="66" t="s">
        <v>3955</v>
      </c>
      <c r="AC157" s="66">
        <v>0.64999999999999991</v>
      </c>
      <c r="AD157" s="66">
        <v>2.2736499999999999</v>
      </c>
      <c r="AE157" s="66">
        <v>1.2599999999999456</v>
      </c>
      <c r="AF157" s="66">
        <v>4.7879999999997933</v>
      </c>
      <c r="AG157" s="66"/>
      <c r="AH157" s="66"/>
      <c r="AI157" s="66"/>
      <c r="AJ157" s="66"/>
      <c r="AK157" s="66"/>
      <c r="AL157" s="66"/>
      <c r="AM157" s="66"/>
      <c r="AN157" s="66"/>
      <c r="AO157" s="66"/>
      <c r="AP157" s="67"/>
      <c r="AQ157" s="136"/>
      <c r="AR157" s="66" t="s">
        <v>3955</v>
      </c>
      <c r="AS157" s="66">
        <v>0.92000000000007276</v>
      </c>
      <c r="AT157" s="66">
        <v>4</v>
      </c>
      <c r="AU157" s="66">
        <v>1.3333333333333333</v>
      </c>
      <c r="AV157" s="66">
        <v>0.22700000000000001</v>
      </c>
      <c r="AW157" s="47">
        <v>2</v>
      </c>
    </row>
    <row r="158" spans="4:49" x14ac:dyDescent="0.25">
      <c r="E158" s="67"/>
      <c r="F158" s="67"/>
      <c r="G158" s="68"/>
      <c r="H158" s="68"/>
      <c r="I158" s="68"/>
      <c r="J158" s="66"/>
      <c r="K158" s="66"/>
      <c r="L158" s="66"/>
      <c r="M158" s="71"/>
      <c r="N158" s="66"/>
      <c r="O158" s="66"/>
      <c r="P158" s="66"/>
      <c r="Q158" s="66"/>
      <c r="R158" s="66"/>
      <c r="S158" s="66"/>
      <c r="T158" s="66"/>
      <c r="U158" s="72"/>
      <c r="V158" s="66"/>
      <c r="W158" s="70"/>
      <c r="X158" s="66"/>
      <c r="Y158" s="66"/>
      <c r="Z158" s="73"/>
      <c r="AA158" s="66"/>
      <c r="AB158" s="66"/>
      <c r="AC158" s="66"/>
      <c r="AD158" s="66"/>
      <c r="AE158" s="66"/>
      <c r="AF158" s="66"/>
      <c r="AG158" s="66"/>
      <c r="AH158" s="66"/>
      <c r="AI158" s="66"/>
      <c r="AJ158" s="66"/>
      <c r="AK158" s="66"/>
      <c r="AL158" s="66"/>
      <c r="AM158" s="66"/>
      <c r="AN158" s="66"/>
      <c r="AO158" s="66"/>
      <c r="AP158" s="67"/>
      <c r="AQ158" s="136"/>
      <c r="AR158" s="66"/>
      <c r="AS158" s="66"/>
      <c r="AT158" s="66"/>
      <c r="AU158" s="66"/>
      <c r="AV158" s="66"/>
      <c r="AW158" s="47"/>
    </row>
    <row r="159" spans="4:49" x14ac:dyDescent="0.25">
      <c r="E159" s="67"/>
      <c r="F159" s="67"/>
      <c r="G159" s="68"/>
      <c r="H159" s="68"/>
      <c r="I159" s="68"/>
      <c r="J159" s="66"/>
      <c r="K159" s="66"/>
      <c r="L159" s="66"/>
      <c r="M159" s="71"/>
      <c r="N159" s="66"/>
      <c r="O159" s="66"/>
      <c r="P159" s="66"/>
      <c r="Q159" s="66"/>
      <c r="R159" s="66"/>
      <c r="S159" s="66"/>
      <c r="T159" s="66"/>
      <c r="U159" s="72"/>
      <c r="V159" s="66"/>
      <c r="W159" s="70"/>
      <c r="X159" s="66"/>
      <c r="Y159" s="66"/>
      <c r="Z159" s="73"/>
      <c r="AA159" s="66"/>
      <c r="AB159" s="66"/>
      <c r="AC159" s="66"/>
      <c r="AD159" s="66"/>
      <c r="AE159" s="66"/>
      <c r="AF159" s="66"/>
      <c r="AG159" s="66"/>
      <c r="AH159" s="66"/>
      <c r="AI159" s="66"/>
      <c r="AJ159" s="66"/>
      <c r="AK159" s="66"/>
      <c r="AL159" s="66"/>
      <c r="AM159" s="66"/>
      <c r="AN159" s="66"/>
      <c r="AO159" s="66"/>
      <c r="AP159" s="67"/>
      <c r="AQ159" s="136"/>
      <c r="AR159" s="66"/>
      <c r="AS159" s="66"/>
      <c r="AT159" s="66"/>
      <c r="AU159" s="66"/>
      <c r="AV159" s="66"/>
      <c r="AW159" s="47"/>
    </row>
    <row r="160" spans="4:49" x14ac:dyDescent="0.25">
      <c r="E160" s="67"/>
      <c r="F160" s="67"/>
      <c r="G160" s="68"/>
      <c r="H160" s="68"/>
      <c r="I160" s="68"/>
      <c r="J160" s="66"/>
      <c r="K160" s="66"/>
      <c r="L160" s="66"/>
      <c r="M160" s="71"/>
      <c r="N160" s="66"/>
      <c r="O160" s="66"/>
      <c r="P160" s="66"/>
      <c r="Q160" s="66"/>
      <c r="R160" s="66"/>
      <c r="S160" s="66"/>
      <c r="T160" s="66"/>
      <c r="U160" s="72"/>
      <c r="V160" s="66"/>
      <c r="W160" s="70"/>
      <c r="X160" s="66"/>
      <c r="Y160" s="66"/>
      <c r="Z160" s="73"/>
      <c r="AA160" s="66"/>
      <c r="AB160" s="66"/>
      <c r="AC160" s="66"/>
      <c r="AD160" s="66"/>
      <c r="AE160" s="66"/>
      <c r="AF160" s="66"/>
      <c r="AG160" s="66"/>
      <c r="AH160" s="66"/>
      <c r="AI160" s="66"/>
      <c r="AJ160" s="66"/>
      <c r="AK160" s="66"/>
      <c r="AL160" s="66"/>
      <c r="AM160" s="66"/>
      <c r="AN160" s="66"/>
      <c r="AO160" s="66"/>
      <c r="AP160" s="67"/>
      <c r="AQ160" s="136"/>
      <c r="AR160" s="66"/>
      <c r="AS160" s="66"/>
      <c r="AT160" s="66"/>
      <c r="AU160" s="66"/>
      <c r="AV160" s="66"/>
    </row>
    <row r="161" spans="1:55" x14ac:dyDescent="0.25">
      <c r="E161" s="67"/>
      <c r="F161" s="67"/>
      <c r="G161" s="68"/>
      <c r="H161" s="68"/>
      <c r="I161" s="68"/>
      <c r="J161" s="66"/>
      <c r="K161" s="66"/>
      <c r="L161" s="66"/>
      <c r="M161" s="71"/>
      <c r="N161" s="66"/>
      <c r="O161" s="66"/>
      <c r="P161" s="66"/>
      <c r="Q161" s="66"/>
      <c r="R161" s="66"/>
      <c r="S161" s="66"/>
      <c r="T161" s="66"/>
      <c r="U161" s="72"/>
      <c r="V161" s="66"/>
      <c r="W161" s="70"/>
      <c r="X161" s="66"/>
      <c r="Y161" s="66"/>
      <c r="Z161" s="73"/>
      <c r="AA161" s="66"/>
      <c r="AB161" s="66"/>
      <c r="AC161" s="66"/>
      <c r="AD161" s="66"/>
      <c r="AE161" s="66"/>
      <c r="AF161" s="66"/>
      <c r="AG161" s="66"/>
      <c r="AH161" s="66"/>
      <c r="AI161" s="66"/>
      <c r="AJ161" s="66"/>
      <c r="AK161" s="66"/>
      <c r="AL161" s="66"/>
      <c r="AM161" s="66"/>
      <c r="AN161" s="66"/>
      <c r="AO161" s="66"/>
      <c r="AP161" s="67"/>
      <c r="AQ161" s="136"/>
      <c r="AR161" s="66"/>
      <c r="AS161" s="66"/>
      <c r="AT161" s="66"/>
      <c r="AU161" s="66"/>
      <c r="AV161" s="66"/>
    </row>
    <row r="162" spans="1:55" x14ac:dyDescent="0.25">
      <c r="E162" s="67"/>
      <c r="F162" s="67"/>
      <c r="G162" s="68"/>
      <c r="H162" s="68"/>
      <c r="I162" s="68"/>
      <c r="J162" s="66"/>
      <c r="K162" s="66"/>
      <c r="L162" s="66"/>
      <c r="M162" s="71"/>
      <c r="N162" s="66"/>
      <c r="O162" s="66"/>
      <c r="P162" s="66"/>
      <c r="Q162" s="66"/>
      <c r="R162" s="66"/>
      <c r="S162" s="66"/>
      <c r="T162" s="66"/>
      <c r="U162" s="72"/>
      <c r="V162" s="66"/>
      <c r="W162" s="70"/>
      <c r="X162" s="66"/>
      <c r="Y162" s="66"/>
      <c r="Z162" s="73"/>
      <c r="AA162" s="66"/>
      <c r="AB162" s="66"/>
      <c r="AC162" s="66"/>
      <c r="AD162" s="66"/>
      <c r="AE162" s="66"/>
      <c r="AF162" s="66"/>
      <c r="AG162" s="66"/>
      <c r="AH162" s="66"/>
      <c r="AI162" s="66"/>
      <c r="AJ162" s="66"/>
      <c r="AK162" s="66"/>
      <c r="AL162" s="66"/>
      <c r="AM162" s="66"/>
      <c r="AN162" s="66"/>
      <c r="AO162" s="66"/>
      <c r="AP162" s="67"/>
      <c r="AQ162" s="136"/>
      <c r="AR162" s="66"/>
      <c r="AS162" s="66"/>
      <c r="AT162" s="66"/>
      <c r="AU162" s="66"/>
      <c r="AV162" s="66"/>
      <c r="AW162" s="47"/>
    </row>
    <row r="163" spans="1:55" s="77" customFormat="1" x14ac:dyDescent="0.25">
      <c r="D163" s="74"/>
      <c r="E163" s="67" t="s">
        <v>497</v>
      </c>
      <c r="F163" s="67" t="s">
        <v>3880</v>
      </c>
      <c r="G163" s="68"/>
      <c r="H163" s="68"/>
      <c r="I163" s="68"/>
      <c r="J163" s="66"/>
      <c r="K163" s="66">
        <v>1132.4500000000003</v>
      </c>
      <c r="L163" s="66"/>
      <c r="M163" s="71"/>
      <c r="N163" s="66"/>
      <c r="O163" s="66"/>
      <c r="P163" s="66"/>
      <c r="Q163" s="66"/>
      <c r="R163" s="66"/>
      <c r="S163" s="66"/>
      <c r="T163" s="66"/>
      <c r="U163" s="72"/>
      <c r="V163" s="66"/>
      <c r="W163" s="70"/>
      <c r="X163" s="66"/>
      <c r="Y163" s="66"/>
      <c r="Z163" s="73">
        <v>1956.7608711423566</v>
      </c>
      <c r="AA163" s="66">
        <v>292.70882053279576</v>
      </c>
      <c r="AB163" s="66">
        <v>5.2904711310147094</v>
      </c>
      <c r="AC163" s="66"/>
      <c r="AD163" s="66">
        <v>637.36490879569408</v>
      </c>
      <c r="AE163" s="66"/>
      <c r="AF163" s="66">
        <v>1459.5036281751518</v>
      </c>
      <c r="AG163" s="66"/>
      <c r="AH163" s="66"/>
      <c r="AI163" s="66"/>
      <c r="AJ163" s="66"/>
      <c r="AK163" s="66"/>
      <c r="AL163" s="66"/>
      <c r="AM163" s="66"/>
      <c r="AN163" s="66">
        <v>3587.1757401816581</v>
      </c>
      <c r="AO163" s="66">
        <v>364.35783396003097</v>
      </c>
      <c r="AP163" s="66">
        <v>21</v>
      </c>
      <c r="AQ163" s="136">
        <v>43.412248041306526</v>
      </c>
      <c r="AR163" s="66"/>
      <c r="AS163" s="66"/>
      <c r="AT163" s="66"/>
      <c r="AU163" s="66">
        <v>42.293333333333329</v>
      </c>
      <c r="AV163" s="66" t="s">
        <v>3944</v>
      </c>
      <c r="AW163" s="74"/>
      <c r="AX163" s="74"/>
      <c r="AY163" s="74"/>
      <c r="AZ163" s="74"/>
      <c r="BA163" s="74"/>
      <c r="BB163" s="74"/>
      <c r="BC163" s="74"/>
    </row>
    <row r="164" spans="1:55" s="77" customFormat="1" x14ac:dyDescent="0.25">
      <c r="A164" s="74"/>
      <c r="D164" s="74"/>
      <c r="E164" s="67" t="s">
        <v>497</v>
      </c>
      <c r="F164" s="67" t="s">
        <v>3881</v>
      </c>
      <c r="G164" s="68"/>
      <c r="H164" s="68"/>
      <c r="I164" s="68"/>
      <c r="J164" s="66"/>
      <c r="K164" s="66">
        <v>615.54</v>
      </c>
      <c r="L164" s="66"/>
      <c r="M164" s="71"/>
      <c r="N164" s="66"/>
      <c r="O164" s="66"/>
      <c r="P164" s="66"/>
      <c r="Q164" s="66"/>
      <c r="R164" s="66"/>
      <c r="S164" s="66"/>
      <c r="T164" s="66"/>
      <c r="U164" s="72"/>
      <c r="V164" s="66"/>
      <c r="W164" s="70"/>
      <c r="X164" s="66"/>
      <c r="Y164" s="66"/>
      <c r="Z164" s="73">
        <v>1086.8479258499794</v>
      </c>
      <c r="AA164" s="66">
        <v>226.11863222174452</v>
      </c>
      <c r="AB164" s="66">
        <v>0</v>
      </c>
      <c r="AC164" s="66"/>
      <c r="AD164" s="66">
        <v>354.74755515244999</v>
      </c>
      <c r="AE164" s="66"/>
      <c r="AF164" s="66">
        <v>929.63796057172419</v>
      </c>
      <c r="AG164" s="66"/>
      <c r="AH164" s="66"/>
      <c r="AI164" s="66"/>
      <c r="AJ164" s="66"/>
      <c r="AK164" s="66"/>
      <c r="AL164" s="66"/>
      <c r="AM164" s="66"/>
      <c r="AN164" s="66">
        <v>1909.9254567073035</v>
      </c>
      <c r="AO164" s="66">
        <v>360.66114650000611</v>
      </c>
      <c r="AP164" s="66">
        <v>20</v>
      </c>
      <c r="AQ164" s="136">
        <v>44.303059995180632</v>
      </c>
      <c r="AR164" s="66"/>
      <c r="AS164" s="66"/>
      <c r="AT164" s="66"/>
      <c r="AU164" s="66">
        <v>18.299999999999997</v>
      </c>
      <c r="AV164" s="66" t="s">
        <v>3944</v>
      </c>
      <c r="AW164" s="74"/>
      <c r="AX164" s="74"/>
      <c r="AY164" s="74"/>
      <c r="AZ164" s="74"/>
      <c r="BA164" s="74"/>
      <c r="BB164" s="74"/>
      <c r="BC164" s="74"/>
    </row>
    <row r="165" spans="1:55" x14ac:dyDescent="0.25">
      <c r="E165" s="67"/>
      <c r="F165" s="67"/>
      <c r="G165" s="68"/>
      <c r="H165" s="68"/>
      <c r="I165" s="68" t="s">
        <v>3644</v>
      </c>
      <c r="J165" s="66" t="s">
        <v>3645</v>
      </c>
      <c r="K165" s="66"/>
      <c r="L165" s="66"/>
      <c r="M165" s="71"/>
      <c r="N165" s="66"/>
      <c r="O165" s="66"/>
      <c r="P165" s="66"/>
      <c r="Q165" s="66"/>
      <c r="R165" s="66"/>
      <c r="S165" s="66"/>
      <c r="T165" s="66"/>
      <c r="U165" s="72"/>
      <c r="V165" s="66"/>
      <c r="W165" s="70"/>
      <c r="X165" s="66"/>
      <c r="Y165" s="66"/>
      <c r="Z165" s="73"/>
      <c r="AA165" s="66"/>
      <c r="AB165" s="66"/>
      <c r="AC165" s="66"/>
      <c r="AD165" s="66"/>
      <c r="AE165" s="66"/>
      <c r="AF165" s="66"/>
      <c r="AG165" s="66"/>
      <c r="AH165" s="66"/>
      <c r="AI165" s="66"/>
      <c r="AJ165" s="66"/>
      <c r="AK165" s="66"/>
      <c r="AL165" s="66"/>
      <c r="AM165" s="66"/>
      <c r="AN165" s="66"/>
      <c r="AO165" s="66"/>
      <c r="AP165" s="66"/>
      <c r="AQ165" s="136"/>
      <c r="AR165" s="66"/>
      <c r="AS165" s="66"/>
      <c r="AT165" s="66"/>
      <c r="AU165" s="66"/>
      <c r="AV165" s="66"/>
    </row>
    <row r="166" spans="1:55" x14ac:dyDescent="0.2">
      <c r="E166" s="65"/>
      <c r="F166" s="67"/>
      <c r="G166" s="68"/>
      <c r="H166" s="68" t="s">
        <v>3802</v>
      </c>
      <c r="I166" s="69">
        <f t="shared" ref="I166:I169" si="0">+SUMIFS($K$9:$K$160,$F$9:$F$160,$F$163,$I$9:$I$160,$H166)</f>
        <v>0</v>
      </c>
      <c r="J166" s="66">
        <f t="shared" ref="J166:J169" si="1">+SUMIFS($K$9:$K$160,$F$9:$F$160,$F$164,$I$9:$I$160,$H166)</f>
        <v>1.8</v>
      </c>
      <c r="K166" s="66"/>
      <c r="L166" s="70"/>
      <c r="M166" s="71"/>
      <c r="N166" s="68"/>
      <c r="O166" s="66"/>
      <c r="P166" s="66"/>
      <c r="Q166" s="66"/>
      <c r="R166" s="66"/>
      <c r="S166" s="66"/>
      <c r="T166" s="66"/>
      <c r="U166" s="72"/>
      <c r="V166" s="66"/>
      <c r="W166" s="70"/>
      <c r="X166" s="66"/>
      <c r="Y166" s="66"/>
      <c r="Z166" s="73"/>
      <c r="AA166" s="73"/>
      <c r="AB166" s="73"/>
      <c r="AC166" s="69"/>
      <c r="AD166" s="75"/>
      <c r="AE166" s="72"/>
      <c r="AF166" s="66"/>
      <c r="AG166" s="66"/>
      <c r="AH166" s="66"/>
      <c r="AI166" s="66"/>
      <c r="AJ166" s="66"/>
      <c r="AK166" s="66"/>
      <c r="AL166" s="66"/>
      <c r="AM166" s="66"/>
      <c r="AN166" s="66"/>
      <c r="AO166" s="66"/>
      <c r="AP166" s="66"/>
      <c r="AQ166" s="136"/>
      <c r="AR166" s="66"/>
      <c r="AS166" s="66"/>
      <c r="AT166" s="66"/>
      <c r="AU166" s="66"/>
      <c r="AV166" s="66"/>
    </row>
    <row r="167" spans="1:55" s="80" customFormat="1" ht="12.75" thickBot="1" x14ac:dyDescent="0.25">
      <c r="A167" s="74"/>
      <c r="D167" s="74"/>
      <c r="E167" s="65"/>
      <c r="F167" s="67"/>
      <c r="G167" s="68"/>
      <c r="H167" s="68" t="s">
        <v>3796</v>
      </c>
      <c r="I167" s="69">
        <f t="shared" si="0"/>
        <v>0</v>
      </c>
      <c r="J167" s="66">
        <f t="shared" si="1"/>
        <v>3.5</v>
      </c>
      <c r="K167" s="66"/>
      <c r="L167" s="71"/>
      <c r="M167" s="71"/>
      <c r="N167" s="68"/>
      <c r="O167" s="66"/>
      <c r="P167" s="66"/>
      <c r="Q167" s="66"/>
      <c r="R167" s="66"/>
      <c r="S167" s="66"/>
      <c r="T167" s="66"/>
      <c r="U167" s="72"/>
      <c r="V167" s="66"/>
      <c r="W167" s="70"/>
      <c r="X167" s="66"/>
      <c r="Y167" s="66"/>
      <c r="Z167" s="73"/>
      <c r="AA167" s="73"/>
      <c r="AB167" s="73"/>
      <c r="AC167" s="69"/>
      <c r="AD167" s="75"/>
      <c r="AE167" s="72"/>
      <c r="AF167" s="66"/>
      <c r="AG167" s="66"/>
      <c r="AH167" s="66"/>
      <c r="AI167" s="66"/>
      <c r="AJ167" s="66"/>
      <c r="AK167" s="66"/>
      <c r="AL167" s="66"/>
      <c r="AM167" s="66"/>
      <c r="AN167" s="66"/>
      <c r="AO167" s="66"/>
      <c r="AP167" s="137"/>
      <c r="AQ167" s="138"/>
      <c r="AR167" s="66"/>
      <c r="AS167" s="66"/>
      <c r="AT167" s="66"/>
      <c r="AU167" s="66"/>
      <c r="AV167" s="66"/>
      <c r="AW167" s="74"/>
      <c r="AX167" s="74"/>
      <c r="AY167" s="74"/>
      <c r="AZ167" s="74"/>
      <c r="BA167" s="74"/>
      <c r="BB167" s="74"/>
    </row>
    <row r="168" spans="1:55" s="80" customFormat="1" ht="12" x14ac:dyDescent="0.2">
      <c r="A168" s="74"/>
      <c r="D168" s="77"/>
      <c r="F168" s="84"/>
      <c r="G168" s="81"/>
      <c r="H168" s="77" t="s">
        <v>3693</v>
      </c>
      <c r="I168" s="77">
        <f t="shared" si="0"/>
        <v>324.64000000000004</v>
      </c>
      <c r="J168" s="77">
        <f t="shared" si="1"/>
        <v>288.32</v>
      </c>
      <c r="L168" s="77"/>
      <c r="M168" s="77"/>
      <c r="N168" s="77"/>
      <c r="O168" s="77"/>
      <c r="P168" s="77"/>
      <c r="Q168" s="77"/>
      <c r="R168" s="77"/>
      <c r="S168" s="77"/>
      <c r="T168" s="77"/>
      <c r="U168" s="77"/>
      <c r="V168" s="77"/>
      <c r="W168" s="77"/>
      <c r="X168" s="78"/>
      <c r="Y168" s="78"/>
      <c r="Z168" s="78"/>
      <c r="AA168" s="89"/>
      <c r="AB168" s="89"/>
      <c r="AC168" s="74"/>
      <c r="AD168" s="89"/>
      <c r="AE168" s="89"/>
      <c r="AF168" s="89"/>
      <c r="AG168" s="74"/>
      <c r="AH168" s="74"/>
      <c r="AI168" s="74"/>
      <c r="AJ168" s="74"/>
      <c r="AK168" s="74"/>
      <c r="AL168" s="74"/>
      <c r="AM168" s="74"/>
      <c r="AN168" s="89"/>
      <c r="AO168" s="89"/>
      <c r="AP168" s="89"/>
      <c r="AQ168" s="89"/>
      <c r="AR168" s="74"/>
      <c r="AS168" s="74"/>
      <c r="AT168" s="77"/>
      <c r="AU168" s="74"/>
      <c r="AV168" s="74"/>
      <c r="AW168" s="89"/>
      <c r="AX168" s="89"/>
      <c r="AY168" s="77"/>
      <c r="AZ168" s="77"/>
      <c r="BA168" s="74"/>
      <c r="BB168" s="74"/>
    </row>
    <row r="169" spans="1:55" s="80" customFormat="1" ht="12" x14ac:dyDescent="0.2">
      <c r="A169" s="74"/>
      <c r="D169" s="77"/>
      <c r="F169" s="84"/>
      <c r="G169" s="81"/>
      <c r="H169" s="77" t="s">
        <v>3694</v>
      </c>
      <c r="I169" s="77">
        <f t="shared" si="0"/>
        <v>381.36999999999995</v>
      </c>
      <c r="J169" s="77">
        <f t="shared" si="1"/>
        <v>195.95</v>
      </c>
      <c r="L169" s="77"/>
      <c r="M169" s="77"/>
      <c r="N169" s="77"/>
      <c r="O169" s="77"/>
      <c r="P169" s="77"/>
      <c r="Q169" s="77"/>
      <c r="R169" s="77"/>
      <c r="S169" s="77"/>
      <c r="T169" s="77"/>
      <c r="U169" s="77"/>
      <c r="V169" s="77"/>
      <c r="W169" s="77"/>
      <c r="X169" s="78"/>
      <c r="Y169" s="78"/>
      <c r="Z169" s="78"/>
      <c r="AA169" s="89"/>
      <c r="AB169" s="89"/>
      <c r="AC169" s="74"/>
      <c r="AD169" s="89"/>
      <c r="AE169" s="89"/>
      <c r="AF169" s="89"/>
      <c r="AG169" s="74"/>
      <c r="AH169" s="74"/>
      <c r="AI169" s="74"/>
      <c r="AJ169" s="74"/>
      <c r="AK169" s="74"/>
      <c r="AL169" s="74"/>
      <c r="AM169" s="74"/>
      <c r="AN169" s="89"/>
      <c r="AO169" s="89"/>
      <c r="AP169" s="89"/>
      <c r="AQ169" s="89"/>
      <c r="AR169" s="74"/>
      <c r="AS169" s="74"/>
      <c r="AT169" s="77"/>
      <c r="AU169" s="89"/>
      <c r="AV169" s="74"/>
      <c r="AW169" s="77"/>
      <c r="AX169" s="77"/>
      <c r="AY169" s="77"/>
      <c r="AZ169" s="77"/>
      <c r="BA169" s="74"/>
      <c r="BB169" s="74"/>
    </row>
    <row r="170" spans="1:55" s="80" customFormat="1" ht="12" x14ac:dyDescent="0.25">
      <c r="A170" s="74"/>
      <c r="E170" s="82"/>
      <c r="F170" s="84"/>
      <c r="G170" s="81"/>
      <c r="H170" s="80" t="s">
        <v>3718</v>
      </c>
      <c r="I170" s="80">
        <f>+SUMIFS($K$9:$K$160,$F$9:$F$160,$F$163,$I$9:$I$160,$H170)</f>
        <v>143.35000000000002</v>
      </c>
      <c r="J170" s="80">
        <f>+SUMIFS($K$9:$K$160,$F$9:$F$160,$F$164,$I$9:$I$160,$H170)</f>
        <v>125.97</v>
      </c>
      <c r="AB170" s="85"/>
      <c r="AQ170" s="74"/>
      <c r="AR170" s="74"/>
    </row>
    <row r="171" spans="1:55" s="80" customFormat="1" ht="12" x14ac:dyDescent="0.25">
      <c r="A171" s="74"/>
      <c r="E171" s="82"/>
      <c r="F171" s="84"/>
      <c r="G171" s="81"/>
      <c r="H171" s="80" t="s">
        <v>3724</v>
      </c>
      <c r="I171" s="80">
        <f>+SUMIFS($K$9:$K$160,$F$9:$F$160,$F$163,$I$9:$I$160,$H171)</f>
        <v>51.41</v>
      </c>
      <c r="J171" s="80">
        <f>+SUMIFS($K$9:$K$160,$F$9:$F$160,$F$164,$I$9:$I$160,$H171)</f>
        <v>0</v>
      </c>
      <c r="AB171" s="85"/>
      <c r="AQ171" s="74"/>
      <c r="AR171" s="74"/>
    </row>
    <row r="172" spans="1:55" s="80" customFormat="1" ht="12" x14ac:dyDescent="0.25">
      <c r="A172" s="74"/>
      <c r="E172" s="82"/>
      <c r="F172" s="84"/>
      <c r="G172" s="81"/>
      <c r="H172" s="80" t="s">
        <v>3733</v>
      </c>
      <c r="I172" s="80">
        <f>+SUMIFS($K$9:$K$160,$F$9:$F$160,$F$163,$I$9:$I$160,$H172)</f>
        <v>131.15</v>
      </c>
      <c r="J172" s="80">
        <f>+SUMIFS($K$9:$K$160,$F$9:$F$160,$F$164,$I$9:$I$160,$H172)</f>
        <v>0</v>
      </c>
      <c r="AB172" s="85"/>
      <c r="AQ172" s="74"/>
      <c r="AR172" s="74"/>
    </row>
    <row r="173" spans="1:55" s="80" customFormat="1" ht="12" x14ac:dyDescent="0.25">
      <c r="A173" s="74"/>
      <c r="E173" s="82"/>
      <c r="F173" s="84"/>
      <c r="G173" s="81"/>
      <c r="H173" s="80" t="s">
        <v>3721</v>
      </c>
      <c r="I173" s="80">
        <f>+SUMIFS($K$9:$K$160,$F$9:$F$160,$F$163,$I$9:$I$160,$H173)</f>
        <v>100.53</v>
      </c>
      <c r="J173" s="80">
        <f>+SUMIFS($K$9:$K$160,$F$9:$F$160,$F$164,$I$9:$I$160,$H173)</f>
        <v>0</v>
      </c>
      <c r="AB173" s="85"/>
      <c r="AQ173" s="74"/>
      <c r="AR173" s="74"/>
    </row>
    <row r="174" spans="1:55" s="80" customFormat="1" ht="12" x14ac:dyDescent="0.25">
      <c r="A174" s="74"/>
      <c r="E174" s="82"/>
      <c r="F174" s="84"/>
      <c r="G174" s="81" t="s">
        <v>3882</v>
      </c>
      <c r="K174" s="80">
        <f>SUM(I166:J173)-K163-K164</f>
        <v>0</v>
      </c>
      <c r="AB174" s="85"/>
      <c r="AQ174" s="74"/>
      <c r="AR174" s="74"/>
    </row>
    <row r="175" spans="1:55" s="80" customFormat="1" ht="12" x14ac:dyDescent="0.25">
      <c r="A175" s="74"/>
      <c r="E175" s="82"/>
      <c r="F175" s="84"/>
      <c r="AB175" s="85"/>
      <c r="AQ175" s="74"/>
      <c r="AR175" s="74"/>
    </row>
    <row r="176" spans="1:55" s="80" customFormat="1" ht="12" x14ac:dyDescent="0.25">
      <c r="A176" s="74"/>
      <c r="E176" s="82"/>
      <c r="F176" s="84"/>
      <c r="G176" s="81"/>
      <c r="AB176" s="85"/>
      <c r="AQ176" s="74"/>
      <c r="AR176" s="74"/>
    </row>
    <row r="177" spans="1:44" s="80" customFormat="1" ht="12" x14ac:dyDescent="0.25">
      <c r="A177" s="74"/>
      <c r="E177" s="82"/>
      <c r="F177" s="84"/>
      <c r="G177" s="81"/>
      <c r="AB177" s="85"/>
      <c r="AQ177" s="74"/>
      <c r="AR177" s="74"/>
    </row>
    <row r="178" spans="1:44" s="80" customFormat="1" ht="12" x14ac:dyDescent="0.25">
      <c r="A178" s="74"/>
      <c r="E178" s="82"/>
      <c r="F178" s="281" t="s">
        <v>3644</v>
      </c>
      <c r="G178" s="281"/>
      <c r="H178" s="281"/>
      <c r="J178" s="244" t="s">
        <v>3645</v>
      </c>
      <c r="K178" s="244"/>
      <c r="L178" s="244"/>
      <c r="AB178" s="85"/>
      <c r="AQ178" s="74"/>
      <c r="AR178" s="74"/>
    </row>
    <row r="179" spans="1:44" s="80" customFormat="1" ht="12" x14ac:dyDescent="0.25">
      <c r="A179" s="74"/>
      <c r="B179" s="86" t="s">
        <v>3642</v>
      </c>
      <c r="C179" s="86"/>
      <c r="D179" s="86"/>
      <c r="E179" s="79" t="s">
        <v>3681</v>
      </c>
      <c r="F179" s="245" t="s">
        <v>3827</v>
      </c>
      <c r="G179" s="93" t="s">
        <v>3828</v>
      </c>
      <c r="H179" s="163" t="s">
        <v>3945</v>
      </c>
      <c r="I179" s="80" t="s">
        <v>3829</v>
      </c>
      <c r="J179" s="245" t="s">
        <v>3827</v>
      </c>
      <c r="K179" s="93" t="s">
        <v>3828</v>
      </c>
      <c r="L179" s="163" t="s">
        <v>3945</v>
      </c>
      <c r="M179" s="80" t="s">
        <v>3829</v>
      </c>
      <c r="N179" s="80" t="s">
        <v>3853</v>
      </c>
      <c r="AB179" s="85"/>
      <c r="AQ179" s="74"/>
      <c r="AR179" s="74"/>
    </row>
    <row r="180" spans="1:44" s="80" customFormat="1" ht="24" x14ac:dyDescent="0.25">
      <c r="A180" s="74"/>
      <c r="B180" s="90">
        <v>3009</v>
      </c>
      <c r="C180" s="91" t="s">
        <v>577</v>
      </c>
      <c r="D180" s="91"/>
      <c r="E180" s="92" t="s">
        <v>14</v>
      </c>
      <c r="F180" s="246">
        <f>+Z163</f>
        <v>1956.7608711423566</v>
      </c>
      <c r="G180" s="80">
        <f>+'Drenaje Est+Pil'!E51</f>
        <v>105.96</v>
      </c>
      <c r="H180" s="80">
        <f>+Sumideros!D51</f>
        <v>218.72500000000002</v>
      </c>
      <c r="I180" s="80">
        <f>+G180+F180+H180</f>
        <v>2281.4458711423563</v>
      </c>
      <c r="J180" s="246">
        <f>+Z164</f>
        <v>1086.8479258499794</v>
      </c>
      <c r="K180" s="80">
        <f>+'Drenaje Est+Pil'!E60</f>
        <v>56.12</v>
      </c>
      <c r="L180" s="80">
        <f>+Sumideros!D54</f>
        <v>206.70000000000002</v>
      </c>
      <c r="M180" s="80">
        <f>+K180+J180+L180</f>
        <v>1349.6679258499794</v>
      </c>
      <c r="N180" s="74" t="s">
        <v>3861</v>
      </c>
      <c r="AB180" s="85"/>
      <c r="AQ180" s="74"/>
      <c r="AR180" s="74"/>
    </row>
    <row r="181" spans="1:44" s="80" customFormat="1" ht="33" customHeight="1" x14ac:dyDescent="0.25">
      <c r="A181" s="74"/>
      <c r="B181" s="90">
        <v>4266</v>
      </c>
      <c r="C181" s="91" t="s">
        <v>1267</v>
      </c>
      <c r="D181" s="91"/>
      <c r="E181" s="92" t="s">
        <v>14</v>
      </c>
      <c r="F181" s="246">
        <f>+AA163</f>
        <v>292.70882053279576</v>
      </c>
      <c r="I181" s="80">
        <f t="shared" ref="I181:I213" si="2">+G181+F181+H181</f>
        <v>292.70882053279576</v>
      </c>
      <c r="J181" s="246">
        <f>+AA164</f>
        <v>226.11863222174452</v>
      </c>
      <c r="M181" s="80">
        <f t="shared" ref="M181:M213" si="3">+K181+J181+L181</f>
        <v>226.11863222174452</v>
      </c>
      <c r="N181" s="74" t="s">
        <v>3861</v>
      </c>
      <c r="AB181" s="85"/>
      <c r="AQ181" s="74"/>
      <c r="AR181" s="74"/>
    </row>
    <row r="182" spans="1:44" s="80" customFormat="1" ht="24" x14ac:dyDescent="0.25">
      <c r="A182" s="74"/>
      <c r="B182" s="90">
        <v>5891</v>
      </c>
      <c r="C182" s="91" t="s">
        <v>2030</v>
      </c>
      <c r="D182" s="91"/>
      <c r="E182" s="92" t="s">
        <v>14</v>
      </c>
      <c r="F182" s="246">
        <f>+AB163</f>
        <v>5.2904711310147094</v>
      </c>
      <c r="I182" s="80">
        <f t="shared" si="2"/>
        <v>5.2904711310147094</v>
      </c>
      <c r="J182" s="246">
        <f>+AB164</f>
        <v>0</v>
      </c>
      <c r="M182" s="80">
        <f t="shared" si="3"/>
        <v>0</v>
      </c>
      <c r="N182" s="74" t="s">
        <v>3861</v>
      </c>
      <c r="AB182" s="85"/>
    </row>
    <row r="183" spans="1:44" s="80" customFormat="1" ht="24" x14ac:dyDescent="0.25">
      <c r="A183" s="74"/>
      <c r="B183" s="90">
        <v>5412</v>
      </c>
      <c r="C183" s="91" t="s">
        <v>288</v>
      </c>
      <c r="D183" s="91"/>
      <c r="E183" s="92" t="s">
        <v>14</v>
      </c>
      <c r="F183" s="246">
        <f>+AD163</f>
        <v>637.36490879569408</v>
      </c>
      <c r="I183" s="80">
        <f t="shared" si="2"/>
        <v>637.36490879569408</v>
      </c>
      <c r="J183" s="246">
        <f>+AD164</f>
        <v>354.74755515244999</v>
      </c>
      <c r="M183" s="80">
        <f t="shared" si="3"/>
        <v>354.74755515244999</v>
      </c>
      <c r="N183" s="74" t="s">
        <v>3859</v>
      </c>
      <c r="AB183" s="85"/>
    </row>
    <row r="184" spans="1:44" ht="24" x14ac:dyDescent="0.25">
      <c r="B184" s="90">
        <v>3436</v>
      </c>
      <c r="C184" s="91" t="s">
        <v>818</v>
      </c>
      <c r="D184" s="91"/>
      <c r="E184" s="92" t="s">
        <v>14</v>
      </c>
      <c r="F184" s="246">
        <f>+AF163</f>
        <v>1459.5036281751518</v>
      </c>
      <c r="I184" s="80">
        <f t="shared" si="2"/>
        <v>1459.5036281751518</v>
      </c>
      <c r="J184" s="246">
        <f>+AF164</f>
        <v>929.63796057172419</v>
      </c>
      <c r="M184" s="80">
        <f t="shared" si="3"/>
        <v>929.63796057172419</v>
      </c>
      <c r="N184" s="74" t="s">
        <v>3859</v>
      </c>
    </row>
    <row r="185" spans="1:44" ht="24" x14ac:dyDescent="0.25">
      <c r="B185" s="90">
        <v>3041</v>
      </c>
      <c r="C185" s="91" t="s">
        <v>598</v>
      </c>
      <c r="D185" s="91"/>
      <c r="E185" s="92" t="s">
        <v>15</v>
      </c>
      <c r="F185" s="246"/>
      <c r="I185" s="80">
        <f t="shared" si="2"/>
        <v>0</v>
      </c>
      <c r="J185" s="246">
        <f t="shared" ref="J185:J190" si="4">+J166</f>
        <v>1.8</v>
      </c>
      <c r="M185" s="80">
        <f t="shared" si="3"/>
        <v>1.8</v>
      </c>
      <c r="N185" s="74" t="s">
        <v>3854</v>
      </c>
    </row>
    <row r="186" spans="1:44" ht="24" x14ac:dyDescent="0.25">
      <c r="B186" s="90">
        <v>3042</v>
      </c>
      <c r="C186" s="91" t="s">
        <v>599</v>
      </c>
      <c r="D186" s="91"/>
      <c r="E186" s="92" t="s">
        <v>15</v>
      </c>
      <c r="F186" s="246">
        <f>+I167</f>
        <v>0</v>
      </c>
      <c r="I186" s="80">
        <f t="shared" si="2"/>
        <v>0</v>
      </c>
      <c r="J186" s="246">
        <f t="shared" si="4"/>
        <v>3.5</v>
      </c>
      <c r="M186" s="80">
        <f t="shared" si="3"/>
        <v>3.5</v>
      </c>
      <c r="N186" s="74" t="s">
        <v>3854</v>
      </c>
    </row>
    <row r="187" spans="1:44" ht="24" x14ac:dyDescent="0.25">
      <c r="B187" s="90">
        <v>3043</v>
      </c>
      <c r="C187" s="91" t="s">
        <v>600</v>
      </c>
      <c r="D187" s="91"/>
      <c r="E187" s="92" t="s">
        <v>15</v>
      </c>
      <c r="F187" s="246">
        <f>+I168</f>
        <v>324.64000000000004</v>
      </c>
      <c r="I187" s="80">
        <f t="shared" si="2"/>
        <v>324.64000000000004</v>
      </c>
      <c r="J187" s="246">
        <f t="shared" si="4"/>
        <v>288.32</v>
      </c>
      <c r="M187" s="80">
        <f t="shared" si="3"/>
        <v>288.32</v>
      </c>
      <c r="N187" s="74" t="s">
        <v>3854</v>
      </c>
    </row>
    <row r="188" spans="1:44" ht="24" x14ac:dyDescent="0.25">
      <c r="B188" s="90">
        <v>3044</v>
      </c>
      <c r="C188" s="91" t="s">
        <v>601</v>
      </c>
      <c r="D188" s="91"/>
      <c r="E188" s="92" t="s">
        <v>15</v>
      </c>
      <c r="F188" s="246">
        <f>+I169</f>
        <v>381.36999999999995</v>
      </c>
      <c r="G188" s="76">
        <f>+'Drenaje Est+Pil'!E44</f>
        <v>28.3</v>
      </c>
      <c r="I188" s="80">
        <f t="shared" si="2"/>
        <v>409.66999999999996</v>
      </c>
      <c r="J188" s="246">
        <f t="shared" si="4"/>
        <v>195.95</v>
      </c>
      <c r="K188" s="74">
        <f>+'Drenaje Est+Pil'!E53</f>
        <v>4.7</v>
      </c>
      <c r="M188" s="80">
        <f t="shared" si="3"/>
        <v>200.64999999999998</v>
      </c>
      <c r="N188" s="74" t="s">
        <v>3854</v>
      </c>
    </row>
    <row r="189" spans="1:44" ht="24" x14ac:dyDescent="0.25">
      <c r="B189" s="90">
        <v>3045</v>
      </c>
      <c r="C189" s="91" t="s">
        <v>602</v>
      </c>
      <c r="D189" s="91"/>
      <c r="E189" s="92" t="s">
        <v>15</v>
      </c>
      <c r="F189" s="246">
        <f>+I170</f>
        <v>143.35000000000002</v>
      </c>
      <c r="I189" s="80">
        <f t="shared" si="2"/>
        <v>143.35000000000002</v>
      </c>
      <c r="J189" s="246">
        <f t="shared" si="4"/>
        <v>125.97</v>
      </c>
      <c r="M189" s="80">
        <f t="shared" si="3"/>
        <v>125.97</v>
      </c>
      <c r="N189" s="74" t="s">
        <v>3854</v>
      </c>
    </row>
    <row r="190" spans="1:44" ht="24" x14ac:dyDescent="0.25">
      <c r="B190" s="90">
        <v>6538</v>
      </c>
      <c r="C190" s="91" t="s">
        <v>2348</v>
      </c>
      <c r="D190" s="26"/>
      <c r="E190" s="92" t="s">
        <v>15</v>
      </c>
      <c r="F190" s="246">
        <f>+I171</f>
        <v>51.41</v>
      </c>
      <c r="I190" s="80">
        <f t="shared" si="2"/>
        <v>51.41</v>
      </c>
      <c r="J190" s="246">
        <f t="shared" si="4"/>
        <v>0</v>
      </c>
      <c r="M190" s="80">
        <f t="shared" si="3"/>
        <v>0</v>
      </c>
      <c r="N190" s="74" t="s">
        <v>3854</v>
      </c>
    </row>
    <row r="191" spans="1:44" ht="12" x14ac:dyDescent="0.25">
      <c r="B191" s="90">
        <v>3155</v>
      </c>
      <c r="C191" s="91" t="s">
        <v>626</v>
      </c>
      <c r="D191" s="91"/>
      <c r="E191" s="92" t="s">
        <v>16</v>
      </c>
      <c r="F191" s="246">
        <v>18</v>
      </c>
      <c r="I191" s="80">
        <f t="shared" si="2"/>
        <v>18</v>
      </c>
      <c r="J191" s="246">
        <v>8</v>
      </c>
      <c r="M191" s="80">
        <f t="shared" si="3"/>
        <v>8</v>
      </c>
      <c r="N191" s="74" t="s">
        <v>3864</v>
      </c>
    </row>
    <row r="192" spans="1:44" ht="36" x14ac:dyDescent="0.25">
      <c r="B192" s="90">
        <v>3470</v>
      </c>
      <c r="C192" s="113" t="s">
        <v>833</v>
      </c>
      <c r="D192" s="113"/>
      <c r="E192" s="90" t="s">
        <v>15</v>
      </c>
      <c r="F192" s="246"/>
      <c r="G192" s="84"/>
      <c r="I192" s="80">
        <f t="shared" si="2"/>
        <v>0</v>
      </c>
      <c r="J192" s="250"/>
      <c r="M192" s="80">
        <f t="shared" si="3"/>
        <v>0</v>
      </c>
      <c r="N192" s="74" t="s">
        <v>3856</v>
      </c>
    </row>
    <row r="193" spans="2:14" ht="36" x14ac:dyDescent="0.25">
      <c r="B193" s="90">
        <v>3471</v>
      </c>
      <c r="C193" s="113" t="s">
        <v>834</v>
      </c>
      <c r="D193" s="113"/>
      <c r="E193" s="90" t="s">
        <v>15</v>
      </c>
      <c r="F193" s="246">
        <f>+AQ163</f>
        <v>43.412248041306526</v>
      </c>
      <c r="G193" s="84"/>
      <c r="I193" s="80">
        <f t="shared" si="2"/>
        <v>43.412248041306526</v>
      </c>
      <c r="J193" s="246">
        <f>+AQ164</f>
        <v>44.303059995180632</v>
      </c>
      <c r="M193" s="80">
        <f t="shared" si="3"/>
        <v>44.303059995180632</v>
      </c>
      <c r="N193" s="74" t="s">
        <v>3856</v>
      </c>
    </row>
    <row r="194" spans="2:14" ht="36" x14ac:dyDescent="0.25">
      <c r="B194" s="90">
        <v>3472</v>
      </c>
      <c r="C194" s="91" t="s">
        <v>835</v>
      </c>
      <c r="D194" s="91"/>
      <c r="E194" s="92" t="s">
        <v>16</v>
      </c>
      <c r="F194" s="246"/>
      <c r="I194" s="80">
        <f t="shared" si="2"/>
        <v>0</v>
      </c>
      <c r="J194" s="246"/>
      <c r="M194" s="80">
        <f t="shared" si="3"/>
        <v>0</v>
      </c>
      <c r="N194" s="74" t="s">
        <v>3856</v>
      </c>
    </row>
    <row r="195" spans="2:14" ht="24" x14ac:dyDescent="0.25">
      <c r="B195" s="90">
        <v>3473</v>
      </c>
      <c r="C195" s="91" t="s">
        <v>836</v>
      </c>
      <c r="D195" s="91"/>
      <c r="E195" s="92" t="s">
        <v>16</v>
      </c>
      <c r="F195" s="246">
        <f>+AP163</f>
        <v>21</v>
      </c>
      <c r="I195" s="80">
        <f t="shared" si="2"/>
        <v>21</v>
      </c>
      <c r="J195" s="246">
        <f>+AP164</f>
        <v>20</v>
      </c>
      <c r="M195" s="80">
        <f t="shared" si="3"/>
        <v>20</v>
      </c>
      <c r="N195" s="74" t="s">
        <v>3856</v>
      </c>
    </row>
    <row r="196" spans="2:14" ht="36" x14ac:dyDescent="0.25">
      <c r="B196" s="90">
        <v>3722</v>
      </c>
      <c r="C196" s="91" t="s">
        <v>960</v>
      </c>
      <c r="D196" s="91"/>
      <c r="E196" s="92" t="s">
        <v>16</v>
      </c>
      <c r="F196" s="246">
        <v>5</v>
      </c>
      <c r="I196" s="80">
        <f t="shared" si="2"/>
        <v>5</v>
      </c>
      <c r="J196" s="246">
        <v>9</v>
      </c>
      <c r="M196" s="80">
        <f t="shared" si="3"/>
        <v>9</v>
      </c>
      <c r="N196" s="74" t="s">
        <v>3856</v>
      </c>
    </row>
    <row r="197" spans="2:14" ht="24" x14ac:dyDescent="0.25">
      <c r="B197" s="90">
        <v>3723</v>
      </c>
      <c r="C197" s="91" t="s">
        <v>961</v>
      </c>
      <c r="D197" s="91"/>
      <c r="E197" s="92" t="s">
        <v>16</v>
      </c>
      <c r="F197" s="246">
        <f>+F196</f>
        <v>5</v>
      </c>
      <c r="I197" s="80">
        <f t="shared" si="2"/>
        <v>5</v>
      </c>
      <c r="J197" s="246">
        <f>+J196</f>
        <v>9</v>
      </c>
      <c r="M197" s="80">
        <f t="shared" si="3"/>
        <v>9</v>
      </c>
      <c r="N197" s="74" t="s">
        <v>3862</v>
      </c>
    </row>
    <row r="198" spans="2:14" ht="36" x14ac:dyDescent="0.25">
      <c r="B198" s="90">
        <v>3779</v>
      </c>
      <c r="C198" s="91" t="s">
        <v>982</v>
      </c>
      <c r="D198" s="91"/>
      <c r="E198" s="92" t="s">
        <v>16</v>
      </c>
      <c r="F198" s="246">
        <v>45</v>
      </c>
      <c r="I198" s="80">
        <f t="shared" si="2"/>
        <v>45</v>
      </c>
      <c r="J198" s="246"/>
      <c r="M198" s="80">
        <f t="shared" si="3"/>
        <v>0</v>
      </c>
      <c r="N198" s="74" t="s">
        <v>3857</v>
      </c>
    </row>
    <row r="199" spans="2:14" ht="36" x14ac:dyDescent="0.25">
      <c r="B199" s="114">
        <v>3884</v>
      </c>
      <c r="C199" s="114" t="s">
        <v>1015</v>
      </c>
      <c r="E199" s="92" t="s">
        <v>16</v>
      </c>
      <c r="F199" s="246"/>
      <c r="H199" s="76">
        <f>+Sumideros!D49</f>
        <v>5</v>
      </c>
      <c r="I199" s="80">
        <f t="shared" si="2"/>
        <v>5</v>
      </c>
      <c r="J199" s="246"/>
      <c r="M199" s="80">
        <f t="shared" si="3"/>
        <v>0</v>
      </c>
      <c r="N199" s="251" t="s">
        <v>3865</v>
      </c>
    </row>
    <row r="200" spans="2:14" ht="24" x14ac:dyDescent="0.25">
      <c r="B200" s="90">
        <v>3919</v>
      </c>
      <c r="C200" s="91" t="s">
        <v>1042</v>
      </c>
      <c r="D200" s="91"/>
      <c r="E200" s="92" t="s">
        <v>15</v>
      </c>
      <c r="F200" s="246">
        <f>+I172</f>
        <v>131.15</v>
      </c>
      <c r="I200" s="80">
        <f t="shared" si="2"/>
        <v>131.15</v>
      </c>
      <c r="J200" s="246">
        <f>+J172</f>
        <v>0</v>
      </c>
      <c r="M200" s="80">
        <f t="shared" si="3"/>
        <v>0</v>
      </c>
      <c r="N200" s="74" t="s">
        <v>3858</v>
      </c>
    </row>
    <row r="201" spans="2:14" ht="24" x14ac:dyDescent="0.25">
      <c r="B201" s="90">
        <v>3923</v>
      </c>
      <c r="C201" s="91" t="s">
        <v>1046</v>
      </c>
      <c r="D201" s="91"/>
      <c r="E201" s="92" t="s">
        <v>15</v>
      </c>
      <c r="F201" s="246">
        <f>+I173</f>
        <v>100.53</v>
      </c>
      <c r="I201" s="80">
        <f t="shared" si="2"/>
        <v>100.53</v>
      </c>
      <c r="J201" s="246">
        <f>+J173</f>
        <v>0</v>
      </c>
      <c r="M201" s="80">
        <f t="shared" si="3"/>
        <v>0</v>
      </c>
      <c r="N201" s="74" t="s">
        <v>3858</v>
      </c>
    </row>
    <row r="202" spans="2:14" ht="24" x14ac:dyDescent="0.25">
      <c r="B202" s="90">
        <v>4049</v>
      </c>
      <c r="C202" s="113" t="s">
        <v>1158</v>
      </c>
      <c r="D202" s="113"/>
      <c r="E202" s="90" t="s">
        <v>15</v>
      </c>
      <c r="F202" s="247">
        <f>+'Drenaje Est+Pil'!E47</f>
        <v>0</v>
      </c>
      <c r="G202" s="84"/>
      <c r="I202" s="80">
        <f t="shared" si="2"/>
        <v>0</v>
      </c>
      <c r="J202" s="250"/>
      <c r="K202" s="74">
        <f>+'Drenaje Est+Pil'!E56</f>
        <v>18</v>
      </c>
      <c r="M202" s="80">
        <f t="shared" si="3"/>
        <v>18</v>
      </c>
      <c r="N202" s="74" t="s">
        <v>3856</v>
      </c>
    </row>
    <row r="203" spans="2:14" ht="36" x14ac:dyDescent="0.25">
      <c r="B203" s="90">
        <v>4252</v>
      </c>
      <c r="C203" s="91" t="s">
        <v>1261</v>
      </c>
      <c r="D203" s="91"/>
      <c r="E203" s="92" t="s">
        <v>16</v>
      </c>
      <c r="F203" s="246">
        <f>+AP163</f>
        <v>21</v>
      </c>
      <c r="I203" s="80">
        <f t="shared" si="2"/>
        <v>21</v>
      </c>
      <c r="J203" s="246">
        <f>+AP164</f>
        <v>20</v>
      </c>
      <c r="M203" s="80">
        <f t="shared" si="3"/>
        <v>20</v>
      </c>
      <c r="N203" s="74" t="s">
        <v>3856</v>
      </c>
    </row>
    <row r="204" spans="2:14" ht="24" x14ac:dyDescent="0.25">
      <c r="B204" s="90">
        <v>4878</v>
      </c>
      <c r="C204" s="113" t="s">
        <v>1562</v>
      </c>
      <c r="D204" s="113"/>
      <c r="E204" s="90" t="s">
        <v>16</v>
      </c>
      <c r="F204" s="246">
        <f>+F198</f>
        <v>45</v>
      </c>
      <c r="I204" s="80">
        <f t="shared" si="2"/>
        <v>45</v>
      </c>
      <c r="J204" s="246"/>
      <c r="M204" s="80">
        <f t="shared" si="3"/>
        <v>0</v>
      </c>
      <c r="N204" s="74" t="s">
        <v>3857</v>
      </c>
    </row>
    <row r="205" spans="2:14" ht="28.5" customHeight="1" x14ac:dyDescent="0.25">
      <c r="B205" s="90">
        <v>4981</v>
      </c>
      <c r="C205" s="113" t="s">
        <v>234</v>
      </c>
      <c r="D205" s="113"/>
      <c r="E205" s="90" t="s">
        <v>13</v>
      </c>
      <c r="F205" s="247">
        <f>+AN163</f>
        <v>3587.1757401816581</v>
      </c>
      <c r="I205" s="80">
        <f t="shared" si="2"/>
        <v>3587.1757401816581</v>
      </c>
      <c r="J205" s="247">
        <f>+AO163</f>
        <v>364.35783396003097</v>
      </c>
      <c r="M205" s="80">
        <f t="shared" si="3"/>
        <v>364.35783396003097</v>
      </c>
      <c r="N205" s="74" t="s">
        <v>3860</v>
      </c>
    </row>
    <row r="206" spans="2:14" ht="24" x14ac:dyDescent="0.25">
      <c r="B206" s="90">
        <v>5015</v>
      </c>
      <c r="C206" s="91" t="s">
        <v>1638</v>
      </c>
      <c r="D206" s="91"/>
      <c r="E206" s="92" t="s">
        <v>16</v>
      </c>
      <c r="F206" s="246"/>
      <c r="G206" s="76">
        <f>+'Drenaje Est+Pil'!E50</f>
        <v>6</v>
      </c>
      <c r="I206" s="80">
        <f t="shared" si="2"/>
        <v>6</v>
      </c>
      <c r="J206" s="246"/>
      <c r="K206" s="74">
        <f>+'Drenaje Est+Pil'!E59</f>
        <v>0</v>
      </c>
      <c r="M206" s="80">
        <f t="shared" si="3"/>
        <v>0</v>
      </c>
      <c r="N206" s="74" t="s">
        <v>3857</v>
      </c>
    </row>
    <row r="207" spans="2:14" ht="24" x14ac:dyDescent="0.25">
      <c r="B207" s="94">
        <v>5328</v>
      </c>
      <c r="C207" s="114" t="s">
        <v>1803</v>
      </c>
      <c r="D207" s="94"/>
      <c r="E207" s="94" t="s">
        <v>16</v>
      </c>
      <c r="F207" s="246">
        <v>3</v>
      </c>
      <c r="I207" s="80">
        <f t="shared" si="2"/>
        <v>3</v>
      </c>
      <c r="J207" s="246"/>
      <c r="M207" s="80">
        <f t="shared" si="3"/>
        <v>0</v>
      </c>
      <c r="N207" s="74" t="s">
        <v>3952</v>
      </c>
    </row>
    <row r="208" spans="2:14" ht="24" x14ac:dyDescent="0.25">
      <c r="B208" s="90">
        <v>6015</v>
      </c>
      <c r="C208" s="113" t="s">
        <v>369</v>
      </c>
      <c r="D208" s="113"/>
      <c r="E208" s="90" t="s">
        <v>13</v>
      </c>
      <c r="F208" s="247">
        <f>+AO163</f>
        <v>364.35783396003097</v>
      </c>
      <c r="I208" s="80">
        <f t="shared" si="2"/>
        <v>364.35783396003097</v>
      </c>
      <c r="J208" s="247">
        <f>+AP163</f>
        <v>21</v>
      </c>
      <c r="M208" s="80">
        <f t="shared" si="3"/>
        <v>21</v>
      </c>
      <c r="N208" s="74" t="s">
        <v>3860</v>
      </c>
    </row>
    <row r="209" spans="2:14" ht="48" x14ac:dyDescent="0.25">
      <c r="B209" s="94">
        <v>6341</v>
      </c>
      <c r="C209" s="114" t="s">
        <v>2234</v>
      </c>
      <c r="E209" s="92" t="s">
        <v>16</v>
      </c>
      <c r="F209" s="248">
        <f>+'Drenaje Est+Pil'!E48+'Drenaje Est+Pil'!E49</f>
        <v>18</v>
      </c>
      <c r="I209" s="80">
        <f t="shared" si="2"/>
        <v>18</v>
      </c>
      <c r="J209" s="248">
        <f>+'Drenaje Est+Pil'!E57+'Drenaje Est+Pil'!E58</f>
        <v>8</v>
      </c>
      <c r="M209" s="80">
        <f t="shared" si="3"/>
        <v>8</v>
      </c>
      <c r="N209" s="74" t="s">
        <v>3857</v>
      </c>
    </row>
    <row r="210" spans="2:14" ht="36" x14ac:dyDescent="0.25">
      <c r="B210" s="94">
        <v>7876</v>
      </c>
      <c r="C210" s="113" t="s">
        <v>2773</v>
      </c>
      <c r="E210" s="90" t="s">
        <v>15</v>
      </c>
      <c r="F210" s="248">
        <f>+AU163</f>
        <v>42.293333333333329</v>
      </c>
      <c r="I210" s="80">
        <f t="shared" si="2"/>
        <v>42.293333333333329</v>
      </c>
      <c r="J210" s="248">
        <f>+AU164</f>
        <v>18.299999999999997</v>
      </c>
      <c r="M210" s="80">
        <f t="shared" si="3"/>
        <v>18.299999999999997</v>
      </c>
      <c r="N210" s="74" t="s">
        <v>3951</v>
      </c>
    </row>
    <row r="211" spans="2:14" ht="48" x14ac:dyDescent="0.25">
      <c r="B211" s="94">
        <v>8633</v>
      </c>
      <c r="C211" s="95" t="s">
        <v>3325</v>
      </c>
      <c r="D211" s="95"/>
      <c r="E211" s="96" t="s">
        <v>15</v>
      </c>
      <c r="F211" s="249"/>
      <c r="G211" s="97">
        <f>+'Drenaje Est+Pil'!E45</f>
        <v>279.39999999999998</v>
      </c>
      <c r="I211" s="80">
        <f t="shared" si="2"/>
        <v>279.39999999999998</v>
      </c>
      <c r="J211" s="246"/>
      <c r="K211" s="74">
        <f>+'Drenaje Est+Pil'!E54</f>
        <v>123.1</v>
      </c>
      <c r="M211" s="80">
        <f t="shared" si="3"/>
        <v>123.1</v>
      </c>
      <c r="N211" s="74" t="s">
        <v>3855</v>
      </c>
    </row>
    <row r="212" spans="2:14" ht="52.5" customHeight="1" x14ac:dyDescent="0.25">
      <c r="B212" s="94">
        <v>8019</v>
      </c>
      <c r="C212" s="114" t="s">
        <v>2861</v>
      </c>
      <c r="D212" s="114"/>
      <c r="E212" s="94" t="s">
        <v>15</v>
      </c>
      <c r="F212" s="249"/>
      <c r="G212" s="97">
        <f>+'Drenaje Est+Pil'!E46</f>
        <v>0</v>
      </c>
      <c r="H212" s="76">
        <f>+Sumideros!H50</f>
        <v>37</v>
      </c>
      <c r="I212" s="80">
        <f t="shared" si="2"/>
        <v>37</v>
      </c>
      <c r="J212" s="246"/>
      <c r="K212" s="74">
        <f>+'Drenaje Est+Pil'!E55</f>
        <v>30.5</v>
      </c>
      <c r="L212" s="74">
        <f>+Sumideros!H53</f>
        <v>33</v>
      </c>
      <c r="M212" s="80">
        <f t="shared" si="3"/>
        <v>63.5</v>
      </c>
      <c r="N212" s="74" t="s">
        <v>3855</v>
      </c>
    </row>
    <row r="213" spans="2:14" ht="42" customHeight="1" x14ac:dyDescent="0.25">
      <c r="B213" s="80"/>
      <c r="C213" s="114" t="s">
        <v>3953</v>
      </c>
      <c r="D213" s="114"/>
      <c r="E213" s="92" t="s">
        <v>16</v>
      </c>
      <c r="F213" s="246"/>
      <c r="G213" s="84"/>
      <c r="H213" s="76">
        <f>+Sumideros!D48</f>
        <v>14</v>
      </c>
      <c r="I213" s="80">
        <f t="shared" si="2"/>
        <v>14</v>
      </c>
      <c r="J213" s="250">
        <v>20</v>
      </c>
      <c r="L213" s="74">
        <f>+Sumideros!D52</f>
        <v>18</v>
      </c>
      <c r="M213" s="80">
        <f t="shared" si="3"/>
        <v>38</v>
      </c>
      <c r="N213" s="251" t="s">
        <v>3865</v>
      </c>
    </row>
    <row r="214" spans="2:14" ht="12" x14ac:dyDescent="0.25">
      <c r="B214" s="80"/>
      <c r="C214" s="80"/>
      <c r="D214" s="80"/>
      <c r="E214" s="82"/>
      <c r="F214" s="84"/>
      <c r="G214" s="84"/>
      <c r="I214" s="76"/>
      <c r="J214" s="250"/>
    </row>
    <row r="215" spans="2:14" ht="12" x14ac:dyDescent="0.25">
      <c r="E215" s="74"/>
      <c r="F215" s="82"/>
      <c r="G215" s="84"/>
      <c r="I215" s="76"/>
      <c r="J215" s="250"/>
    </row>
    <row r="216" spans="2:14" ht="12" x14ac:dyDescent="0.25">
      <c r="B216" s="80"/>
      <c r="C216" s="80"/>
      <c r="D216" s="80"/>
      <c r="E216" s="82"/>
      <c r="F216" s="84"/>
      <c r="G216" s="84"/>
      <c r="I216" s="76"/>
      <c r="J216" s="250"/>
    </row>
    <row r="217" spans="2:14" ht="12" x14ac:dyDescent="0.25">
      <c r="B217" s="80"/>
      <c r="C217" s="80"/>
      <c r="D217" s="80"/>
      <c r="E217" s="82"/>
      <c r="F217" s="84"/>
      <c r="G217" s="84"/>
      <c r="I217" s="76"/>
      <c r="J217" s="250"/>
    </row>
    <row r="218" spans="2:14" ht="12" x14ac:dyDescent="0.25">
      <c r="B218" s="80"/>
      <c r="C218" s="80"/>
      <c r="D218" s="80"/>
      <c r="E218" s="82"/>
      <c r="F218" s="84"/>
      <c r="G218" s="84"/>
      <c r="I218" s="76"/>
      <c r="J218" s="250"/>
    </row>
    <row r="219" spans="2:14" ht="12" x14ac:dyDescent="0.25">
      <c r="B219" s="80"/>
      <c r="C219" s="80"/>
      <c r="D219" s="80"/>
      <c r="E219" s="82"/>
      <c r="F219" s="84"/>
      <c r="G219" s="84"/>
      <c r="I219" s="76"/>
      <c r="J219" s="250"/>
    </row>
    <row r="220" spans="2:14" ht="12" x14ac:dyDescent="0.25">
      <c r="B220" s="80"/>
      <c r="C220" s="80"/>
      <c r="D220" s="80"/>
      <c r="E220" s="82"/>
      <c r="F220" s="84"/>
      <c r="G220" s="84"/>
      <c r="I220" s="76"/>
      <c r="J220" s="250"/>
    </row>
    <row r="221" spans="2:14" ht="12" x14ac:dyDescent="0.25">
      <c r="B221" s="80"/>
      <c r="C221" s="80"/>
      <c r="D221" s="80"/>
      <c r="E221" s="82"/>
      <c r="F221" s="84"/>
      <c r="G221" s="84"/>
      <c r="I221" s="76"/>
      <c r="J221" s="250"/>
    </row>
    <row r="222" spans="2:14" ht="12" x14ac:dyDescent="0.25">
      <c r="B222" s="80"/>
      <c r="C222" s="80"/>
      <c r="D222" s="80"/>
      <c r="E222" s="82"/>
      <c r="F222" s="84"/>
      <c r="G222" s="84"/>
      <c r="I222" s="76"/>
      <c r="J222" s="250"/>
    </row>
    <row r="223" spans="2:14" ht="12" x14ac:dyDescent="0.25">
      <c r="B223" s="80"/>
      <c r="C223" s="80"/>
      <c r="D223" s="80"/>
      <c r="E223" s="82"/>
      <c r="F223" s="84"/>
      <c r="G223" s="84"/>
      <c r="I223" s="76"/>
      <c r="J223" s="250"/>
    </row>
    <row r="224" spans="2:14" ht="12" x14ac:dyDescent="0.25">
      <c r="B224" s="80"/>
      <c r="C224" s="80"/>
      <c r="D224" s="80"/>
      <c r="E224" s="82"/>
      <c r="F224" s="84"/>
      <c r="G224" s="84"/>
      <c r="I224" s="76"/>
      <c r="J224" s="250"/>
    </row>
    <row r="225" spans="9:10" x14ac:dyDescent="0.25">
      <c r="I225" s="76"/>
      <c r="J225" s="250"/>
    </row>
    <row r="226" spans="9:10" x14ac:dyDescent="0.25">
      <c r="I226" s="76"/>
      <c r="J226" s="250"/>
    </row>
    <row r="227" spans="9:10" x14ac:dyDescent="0.25">
      <c r="J227" s="250"/>
    </row>
  </sheetData>
  <autoFilter ref="A8:WYN162" xr:uid="{00000000-0009-0000-0000-00000A000000}"/>
  <mergeCells count="15">
    <mergeCell ref="F178:H178"/>
    <mergeCell ref="AG6:AL6"/>
    <mergeCell ref="AM6:AO6"/>
    <mergeCell ref="U7:U8"/>
    <mergeCell ref="N6:O6"/>
    <mergeCell ref="P6:Q6"/>
    <mergeCell ref="X6:AB6"/>
    <mergeCell ref="AC6:AF6"/>
    <mergeCell ref="D7:D8"/>
    <mergeCell ref="AR6:AS6"/>
    <mergeCell ref="AP6:AQ6"/>
    <mergeCell ref="E7:E8"/>
    <mergeCell ref="F7:F8"/>
    <mergeCell ref="G7:H7"/>
    <mergeCell ref="I7:I8"/>
  </mergeCells>
  <conditionalFormatting sqref="AC9:AF9 AJ163:AK164 X9:Y9 X161:Y162 AC14:AF14 AJ168:AK169 X14:Y14 X166:Y167 AM9:AO34 AM158:AO167">
    <cfRule type="cellIs" dxfId="298" priority="421" stopIfTrue="1" operator="equal">
      <formula>"REVISAR"</formula>
    </cfRule>
  </conditionalFormatting>
  <conditionalFormatting sqref="AC158:AF160 AC39:AF39 AC66:AF66 AC75:AF75 AC85:AF86 AC104:AF107 AC9:AF32 AC163:AF165 AC44:AF44 AC49:AF49 AC71:AF71 AC80:AF80 AC90:AF91 AC109:AF112">
    <cfRule type="cellIs" dxfId="297" priority="420" stopIfTrue="1" operator="equal">
      <formula>"REVISAR"</formula>
    </cfRule>
  </conditionalFormatting>
  <conditionalFormatting sqref="AG9:AL21">
    <cfRule type="cellIs" dxfId="296" priority="419" stopIfTrue="1" operator="equal">
      <formula>"REVISAR"</formula>
    </cfRule>
  </conditionalFormatting>
  <conditionalFormatting sqref="Z9 Z161:Z162">
    <cfRule type="cellIs" dxfId="295" priority="418" stopIfTrue="1" operator="equal">
      <formula>"REVISAR"</formula>
    </cfRule>
  </conditionalFormatting>
  <conditionalFormatting sqref="AA161:AA162">
    <cfRule type="cellIs" dxfId="294" priority="417" stopIfTrue="1" operator="equal">
      <formula>"REVISAR"</formula>
    </cfRule>
  </conditionalFormatting>
  <conditionalFormatting sqref="AB161:AB162">
    <cfRule type="cellIs" dxfId="293" priority="416" stopIfTrue="1" operator="equal">
      <formula>"REVISAR"</formula>
    </cfRule>
  </conditionalFormatting>
  <conditionalFormatting sqref="AG118:AL122 AG158:AL162">
    <cfRule type="cellIs" dxfId="292" priority="413" stopIfTrue="1" operator="equal">
      <formula>"REVISAR"</formula>
    </cfRule>
  </conditionalFormatting>
  <conditionalFormatting sqref="X44:Y44 X75:Y75">
    <cfRule type="cellIs" dxfId="291" priority="338" stopIfTrue="1" operator="equal">
      <formula>"REVISAR"</formula>
    </cfRule>
  </conditionalFormatting>
  <conditionalFormatting sqref="Z44 Z75">
    <cfRule type="cellIs" dxfId="290" priority="337" stopIfTrue="1" operator="equal">
      <formula>"REVISAR"</formula>
    </cfRule>
  </conditionalFormatting>
  <conditionalFormatting sqref="AA44 AA75">
    <cfRule type="cellIs" dxfId="289" priority="336" stopIfTrue="1" operator="equal">
      <formula>"REVISAR"</formula>
    </cfRule>
  </conditionalFormatting>
  <conditionalFormatting sqref="X10:Y32">
    <cfRule type="cellIs" dxfId="288" priority="332" stopIfTrue="1" operator="equal">
      <formula>"REVISAR"</formula>
    </cfRule>
  </conditionalFormatting>
  <conditionalFormatting sqref="X39:Y39">
    <cfRule type="cellIs" dxfId="287" priority="330" stopIfTrue="1" operator="equal">
      <formula>"REVISAR"</formula>
    </cfRule>
  </conditionalFormatting>
  <conditionalFormatting sqref="X66:Y66">
    <cfRule type="cellIs" dxfId="286" priority="326" stopIfTrue="1" operator="equal">
      <formula>"REVISAR"</formula>
    </cfRule>
  </conditionalFormatting>
  <conditionalFormatting sqref="X85:Y86">
    <cfRule type="cellIs" dxfId="285" priority="324" stopIfTrue="1" operator="equal">
      <formula>"REVISAR"</formula>
    </cfRule>
  </conditionalFormatting>
  <conditionalFormatting sqref="X104:Y107 X158:Y160">
    <cfRule type="cellIs" dxfId="284" priority="323" stopIfTrue="1" operator="equal">
      <formula>"REVISAR"</formula>
    </cfRule>
  </conditionalFormatting>
  <conditionalFormatting sqref="AC158:AC160 AC39 AC66 AC75 AC85:AC86 AC104:AC107 AC10:AC32 AC163:AC165 AC44 AC49 AC71 AC80 AC90:AC91 AC109:AC112">
    <cfRule type="cellIs" dxfId="283" priority="320" stopIfTrue="1" operator="equal">
      <formula>"REVISAR"</formula>
    </cfRule>
  </conditionalFormatting>
  <conditionalFormatting sqref="AB158:AB160 AB39 AB66 AB75 AB85:AB86 AB104:AB107 AB10:AB32 AB163:AB165 AB44 AB49 AB71 AB80 AB90:AB91 AB109:AB112">
    <cfRule type="cellIs" dxfId="282" priority="297" stopIfTrue="1" operator="equal">
      <formula>"REVISAR"</formula>
    </cfRule>
  </conditionalFormatting>
  <conditionalFormatting sqref="AB9">
    <cfRule type="cellIs" dxfId="281" priority="298" stopIfTrue="1" operator="equal">
      <formula>"REVISAR"</formula>
    </cfRule>
  </conditionalFormatting>
  <conditionalFormatting sqref="AA9">
    <cfRule type="cellIs" dxfId="280" priority="317" stopIfTrue="1" operator="equal">
      <formula>"REVISAR"</formula>
    </cfRule>
  </conditionalFormatting>
  <conditionalFormatting sqref="Z10:Z32">
    <cfRule type="cellIs" dxfId="279" priority="316" stopIfTrue="1" operator="equal">
      <formula>"REVISAR"</formula>
    </cfRule>
  </conditionalFormatting>
  <conditionalFormatting sqref="AA10:AA32">
    <cfRule type="cellIs" dxfId="278" priority="315" stopIfTrue="1" operator="equal">
      <formula>"REVISAR"</formula>
    </cfRule>
  </conditionalFormatting>
  <conditionalFormatting sqref="Z39">
    <cfRule type="cellIs" dxfId="277" priority="312" stopIfTrue="1" operator="equal">
      <formula>"REVISAR"</formula>
    </cfRule>
  </conditionalFormatting>
  <conditionalFormatting sqref="AA39">
    <cfRule type="cellIs" dxfId="276" priority="311" stopIfTrue="1" operator="equal">
      <formula>"REVISAR"</formula>
    </cfRule>
  </conditionalFormatting>
  <conditionalFormatting sqref="Z66">
    <cfRule type="cellIs" dxfId="275" priority="304" stopIfTrue="1" operator="equal">
      <formula>"REVISAR"</formula>
    </cfRule>
  </conditionalFormatting>
  <conditionalFormatting sqref="AA66">
    <cfRule type="cellIs" dxfId="274" priority="303" stopIfTrue="1" operator="equal">
      <formula>"REVISAR"</formula>
    </cfRule>
  </conditionalFormatting>
  <conditionalFormatting sqref="Z85:Z86">
    <cfRule type="cellIs" dxfId="273" priority="302" stopIfTrue="1" operator="equal">
      <formula>"REVISAR"</formula>
    </cfRule>
  </conditionalFormatting>
  <conditionalFormatting sqref="AA85:AA86">
    <cfRule type="cellIs" dxfId="272" priority="301" stopIfTrue="1" operator="equal">
      <formula>"REVISAR"</formula>
    </cfRule>
  </conditionalFormatting>
  <conditionalFormatting sqref="Z104:Z107 Z158:Z160">
    <cfRule type="cellIs" dxfId="271" priority="300" stopIfTrue="1" operator="equal">
      <formula>"REVISAR"</formula>
    </cfRule>
  </conditionalFormatting>
  <conditionalFormatting sqref="AA104:AA107 AA158:AA160">
    <cfRule type="cellIs" dxfId="270" priority="299" stopIfTrue="1" operator="equal">
      <formula>"REVISAR"</formula>
    </cfRule>
  </conditionalFormatting>
  <conditionalFormatting sqref="AD158:AD160 AD39 AD66 AD75 AD85:AD86 AD104:AD107 AD10:AD32 AD163:AD165 AD44 AD49 AD71 AD80 AD90:AD91 AD109:AD112">
    <cfRule type="cellIs" dxfId="269" priority="296" stopIfTrue="1" operator="equal">
      <formula>"REVISAR"</formula>
    </cfRule>
  </conditionalFormatting>
  <conditionalFormatting sqref="AC128:AF129 AC135:AF136 AC148:AF148">
    <cfRule type="cellIs" dxfId="268" priority="294" stopIfTrue="1" operator="equal">
      <formula>"REVISAR"</formula>
    </cfRule>
  </conditionalFormatting>
  <conditionalFormatting sqref="AG123:AL160">
    <cfRule type="cellIs" dxfId="267" priority="293" stopIfTrue="1" operator="equal">
      <formula>"REVISAR"</formula>
    </cfRule>
  </conditionalFormatting>
  <conditionalFormatting sqref="X128:Y129 X135:Y136 X148:Y148">
    <cfRule type="cellIs" dxfId="266" priority="292" stopIfTrue="1" operator="equal">
      <formula>"REVISAR"</formula>
    </cfRule>
  </conditionalFormatting>
  <conditionalFormatting sqref="AC128:AC129 AC135:AC136 AC148">
    <cfRule type="cellIs" dxfId="265" priority="291" stopIfTrue="1" operator="equal">
      <formula>"REVISAR"</formula>
    </cfRule>
  </conditionalFormatting>
  <conditionalFormatting sqref="AB128:AB129 AB135:AB136 AB148">
    <cfRule type="cellIs" dxfId="264" priority="288" stopIfTrue="1" operator="equal">
      <formula>"REVISAR"</formula>
    </cfRule>
  </conditionalFormatting>
  <conditionalFormatting sqref="Z128:Z129 Z135:Z136 Z148">
    <cfRule type="cellIs" dxfId="263" priority="290" stopIfTrue="1" operator="equal">
      <formula>"REVISAR"</formula>
    </cfRule>
  </conditionalFormatting>
  <conditionalFormatting sqref="AA128:AA129 AA135:AA136 AA148">
    <cfRule type="cellIs" dxfId="262" priority="289" stopIfTrue="1" operator="equal">
      <formula>"REVISAR"</formula>
    </cfRule>
  </conditionalFormatting>
  <conditionalFormatting sqref="AD128:AD129 AD135:AD136 AD148">
    <cfRule type="cellIs" dxfId="261" priority="287" stopIfTrue="1" operator="equal">
      <formula>"REVISAR"</formula>
    </cfRule>
  </conditionalFormatting>
  <conditionalFormatting sqref="AC156:AF156">
    <cfRule type="cellIs" dxfId="260" priority="285" stopIfTrue="1" operator="equal">
      <formula>"REVISAR"</formula>
    </cfRule>
  </conditionalFormatting>
  <conditionalFormatting sqref="AG156:AL156">
    <cfRule type="cellIs" dxfId="259" priority="284" stopIfTrue="1" operator="equal">
      <formula>"REVISAR"</formula>
    </cfRule>
  </conditionalFormatting>
  <conditionalFormatting sqref="X156:Y156">
    <cfRule type="cellIs" dxfId="258" priority="283" stopIfTrue="1" operator="equal">
      <formula>"REVISAR"</formula>
    </cfRule>
  </conditionalFormatting>
  <conditionalFormatting sqref="AC156">
    <cfRule type="cellIs" dxfId="257" priority="282" stopIfTrue="1" operator="equal">
      <formula>"REVISAR"</formula>
    </cfRule>
  </conditionalFormatting>
  <conditionalFormatting sqref="AB156">
    <cfRule type="cellIs" dxfId="256" priority="279" stopIfTrue="1" operator="equal">
      <formula>"REVISAR"</formula>
    </cfRule>
  </conditionalFormatting>
  <conditionalFormatting sqref="Z156">
    <cfRule type="cellIs" dxfId="255" priority="281" stopIfTrue="1" operator="equal">
      <formula>"REVISAR"</formula>
    </cfRule>
  </conditionalFormatting>
  <conditionalFormatting sqref="AA156">
    <cfRule type="cellIs" dxfId="254" priority="280" stopIfTrue="1" operator="equal">
      <formula>"REVISAR"</formula>
    </cfRule>
  </conditionalFormatting>
  <conditionalFormatting sqref="AD156">
    <cfRule type="cellIs" dxfId="253" priority="278" stopIfTrue="1" operator="equal">
      <formula>"REVISAR"</formula>
    </cfRule>
  </conditionalFormatting>
  <conditionalFormatting sqref="AG157:AL157">
    <cfRule type="cellIs" dxfId="252" priority="275" stopIfTrue="1" operator="equal">
      <formula>"REVISAR"</formula>
    </cfRule>
  </conditionalFormatting>
  <conditionalFormatting sqref="AC28:AF43">
    <cfRule type="cellIs" dxfId="251" priority="256" stopIfTrue="1" operator="equal">
      <formula>"REVISAR"</formula>
    </cfRule>
  </conditionalFormatting>
  <conditionalFormatting sqref="X28:Y43">
    <cfRule type="cellIs" dxfId="250" priority="255" stopIfTrue="1" operator="equal">
      <formula>"REVISAR"</formula>
    </cfRule>
  </conditionalFormatting>
  <conditionalFormatting sqref="AC28:AC43">
    <cfRule type="cellIs" dxfId="249" priority="254" stopIfTrue="1" operator="equal">
      <formula>"REVISAR"</formula>
    </cfRule>
  </conditionalFormatting>
  <conditionalFormatting sqref="AB28:AB43">
    <cfRule type="cellIs" dxfId="248" priority="251" stopIfTrue="1" operator="equal">
      <formula>"REVISAR"</formula>
    </cfRule>
  </conditionalFormatting>
  <conditionalFormatting sqref="Z28:Z43">
    <cfRule type="cellIs" dxfId="247" priority="253" stopIfTrue="1" operator="equal">
      <formula>"REVISAR"</formula>
    </cfRule>
  </conditionalFormatting>
  <conditionalFormatting sqref="AA28:AA43">
    <cfRule type="cellIs" dxfId="246" priority="252" stopIfTrue="1" operator="equal">
      <formula>"REVISAR"</formula>
    </cfRule>
  </conditionalFormatting>
  <conditionalFormatting sqref="AD28:AD43">
    <cfRule type="cellIs" dxfId="245" priority="250" stopIfTrue="1" operator="equal">
      <formula>"REVISAR"</formula>
    </cfRule>
  </conditionalFormatting>
  <conditionalFormatting sqref="AC40:AF43">
    <cfRule type="cellIs" dxfId="244" priority="249" stopIfTrue="1" operator="equal">
      <formula>"REVISAR"</formula>
    </cfRule>
  </conditionalFormatting>
  <conditionalFormatting sqref="X40:Y43">
    <cfRule type="cellIs" dxfId="243" priority="248" stopIfTrue="1" operator="equal">
      <formula>"REVISAR"</formula>
    </cfRule>
  </conditionalFormatting>
  <conditionalFormatting sqref="AC40:AC43">
    <cfRule type="cellIs" dxfId="242" priority="247" stopIfTrue="1" operator="equal">
      <formula>"REVISAR"</formula>
    </cfRule>
  </conditionalFormatting>
  <conditionalFormatting sqref="AB40:AB43">
    <cfRule type="cellIs" dxfId="241" priority="244" stopIfTrue="1" operator="equal">
      <formula>"REVISAR"</formula>
    </cfRule>
  </conditionalFormatting>
  <conditionalFormatting sqref="Z40:Z43">
    <cfRule type="cellIs" dxfId="240" priority="246" stopIfTrue="1" operator="equal">
      <formula>"REVISAR"</formula>
    </cfRule>
  </conditionalFormatting>
  <conditionalFormatting sqref="AA40:AA43">
    <cfRule type="cellIs" dxfId="239" priority="245" stopIfTrue="1" operator="equal">
      <formula>"REVISAR"</formula>
    </cfRule>
  </conditionalFormatting>
  <conditionalFormatting sqref="AD40:AD43">
    <cfRule type="cellIs" dxfId="238" priority="243" stopIfTrue="1" operator="equal">
      <formula>"REVISAR"</formula>
    </cfRule>
  </conditionalFormatting>
  <conditionalFormatting sqref="AC45:AF70">
    <cfRule type="cellIs" dxfId="237" priority="242" stopIfTrue="1" operator="equal">
      <formula>"REVISAR"</formula>
    </cfRule>
  </conditionalFormatting>
  <conditionalFormatting sqref="X45:Y70">
    <cfRule type="cellIs" dxfId="236" priority="241" stopIfTrue="1" operator="equal">
      <formula>"REVISAR"</formula>
    </cfRule>
  </conditionalFormatting>
  <conditionalFormatting sqref="AC45:AC70">
    <cfRule type="cellIs" dxfId="235" priority="240" stopIfTrue="1" operator="equal">
      <formula>"REVISAR"</formula>
    </cfRule>
  </conditionalFormatting>
  <conditionalFormatting sqref="AB45:AB70">
    <cfRule type="cellIs" dxfId="234" priority="237" stopIfTrue="1" operator="equal">
      <formula>"REVISAR"</formula>
    </cfRule>
  </conditionalFormatting>
  <conditionalFormatting sqref="Z45:Z70">
    <cfRule type="cellIs" dxfId="233" priority="239" stopIfTrue="1" operator="equal">
      <formula>"REVISAR"</formula>
    </cfRule>
  </conditionalFormatting>
  <conditionalFormatting sqref="AA45:AA70">
    <cfRule type="cellIs" dxfId="232" priority="238" stopIfTrue="1" operator="equal">
      <formula>"REVISAR"</formula>
    </cfRule>
  </conditionalFormatting>
  <conditionalFormatting sqref="AD45:AD70">
    <cfRule type="cellIs" dxfId="231" priority="236" stopIfTrue="1" operator="equal">
      <formula>"REVISAR"</formula>
    </cfRule>
  </conditionalFormatting>
  <conditionalFormatting sqref="AC67:AF79">
    <cfRule type="cellIs" dxfId="230" priority="235" stopIfTrue="1" operator="equal">
      <formula>"REVISAR"</formula>
    </cfRule>
  </conditionalFormatting>
  <conditionalFormatting sqref="X67:Y79">
    <cfRule type="cellIs" dxfId="229" priority="234" stopIfTrue="1" operator="equal">
      <formula>"REVISAR"</formula>
    </cfRule>
  </conditionalFormatting>
  <conditionalFormatting sqref="AC67:AC79">
    <cfRule type="cellIs" dxfId="228" priority="233" stopIfTrue="1" operator="equal">
      <formula>"REVISAR"</formula>
    </cfRule>
  </conditionalFormatting>
  <conditionalFormatting sqref="AB67:AB79">
    <cfRule type="cellIs" dxfId="227" priority="230" stopIfTrue="1" operator="equal">
      <formula>"REVISAR"</formula>
    </cfRule>
  </conditionalFormatting>
  <conditionalFormatting sqref="Z67:Z79">
    <cfRule type="cellIs" dxfId="226" priority="232" stopIfTrue="1" operator="equal">
      <formula>"REVISAR"</formula>
    </cfRule>
  </conditionalFormatting>
  <conditionalFormatting sqref="AA67:AA79">
    <cfRule type="cellIs" dxfId="225" priority="231" stopIfTrue="1" operator="equal">
      <formula>"REVISAR"</formula>
    </cfRule>
  </conditionalFormatting>
  <conditionalFormatting sqref="AD67:AD79">
    <cfRule type="cellIs" dxfId="224" priority="229" stopIfTrue="1" operator="equal">
      <formula>"REVISAR"</formula>
    </cfRule>
  </conditionalFormatting>
  <conditionalFormatting sqref="AC76:AF89">
    <cfRule type="cellIs" dxfId="223" priority="228" stopIfTrue="1" operator="equal">
      <formula>"REVISAR"</formula>
    </cfRule>
  </conditionalFormatting>
  <conditionalFormatting sqref="X76:Y89">
    <cfRule type="cellIs" dxfId="222" priority="227" stopIfTrue="1" operator="equal">
      <formula>"REVISAR"</formula>
    </cfRule>
  </conditionalFormatting>
  <conditionalFormatting sqref="AC76:AC89">
    <cfRule type="cellIs" dxfId="221" priority="226" stopIfTrue="1" operator="equal">
      <formula>"REVISAR"</formula>
    </cfRule>
  </conditionalFormatting>
  <conditionalFormatting sqref="AB76:AB89">
    <cfRule type="cellIs" dxfId="220" priority="223" stopIfTrue="1" operator="equal">
      <formula>"REVISAR"</formula>
    </cfRule>
  </conditionalFormatting>
  <conditionalFormatting sqref="Z76:Z89">
    <cfRule type="cellIs" dxfId="219" priority="225" stopIfTrue="1" operator="equal">
      <formula>"REVISAR"</formula>
    </cfRule>
  </conditionalFormatting>
  <conditionalFormatting sqref="AA76:AA89">
    <cfRule type="cellIs" dxfId="218" priority="224" stopIfTrue="1" operator="equal">
      <formula>"REVISAR"</formula>
    </cfRule>
  </conditionalFormatting>
  <conditionalFormatting sqref="AD76:AD89">
    <cfRule type="cellIs" dxfId="217" priority="222" stopIfTrue="1" operator="equal">
      <formula>"REVISAR"</formula>
    </cfRule>
  </conditionalFormatting>
  <conditionalFormatting sqref="AC87:AF108">
    <cfRule type="cellIs" dxfId="216" priority="221" stopIfTrue="1" operator="equal">
      <formula>"REVISAR"</formula>
    </cfRule>
  </conditionalFormatting>
  <conditionalFormatting sqref="X87:Y108">
    <cfRule type="cellIs" dxfId="215" priority="220" stopIfTrue="1" operator="equal">
      <formula>"REVISAR"</formula>
    </cfRule>
  </conditionalFormatting>
  <conditionalFormatting sqref="AC87:AC108">
    <cfRule type="cellIs" dxfId="214" priority="219" stopIfTrue="1" operator="equal">
      <formula>"REVISAR"</formula>
    </cfRule>
  </conditionalFormatting>
  <conditionalFormatting sqref="AB87:AB108">
    <cfRule type="cellIs" dxfId="213" priority="216" stopIfTrue="1" operator="equal">
      <formula>"REVISAR"</formula>
    </cfRule>
  </conditionalFormatting>
  <conditionalFormatting sqref="Z87:Z108">
    <cfRule type="cellIs" dxfId="212" priority="218" stopIfTrue="1" operator="equal">
      <formula>"REVISAR"</formula>
    </cfRule>
  </conditionalFormatting>
  <conditionalFormatting sqref="AA87:AA108">
    <cfRule type="cellIs" dxfId="211" priority="217" stopIfTrue="1" operator="equal">
      <formula>"REVISAR"</formula>
    </cfRule>
  </conditionalFormatting>
  <conditionalFormatting sqref="AD87:AD108">
    <cfRule type="cellIs" dxfId="210" priority="215" stopIfTrue="1" operator="equal">
      <formula>"REVISAR"</formula>
    </cfRule>
  </conditionalFormatting>
  <conditionalFormatting sqref="AC108:AF132">
    <cfRule type="cellIs" dxfId="209" priority="214" stopIfTrue="1" operator="equal">
      <formula>"REVISAR"</formula>
    </cfRule>
  </conditionalFormatting>
  <conditionalFormatting sqref="X108:Y132">
    <cfRule type="cellIs" dxfId="208" priority="213" stopIfTrue="1" operator="equal">
      <formula>"REVISAR"</formula>
    </cfRule>
  </conditionalFormatting>
  <conditionalFormatting sqref="AC108:AC132">
    <cfRule type="cellIs" dxfId="207" priority="212" stopIfTrue="1" operator="equal">
      <formula>"REVISAR"</formula>
    </cfRule>
  </conditionalFormatting>
  <conditionalFormatting sqref="AB108:AB132">
    <cfRule type="cellIs" dxfId="206" priority="209" stopIfTrue="1" operator="equal">
      <formula>"REVISAR"</formula>
    </cfRule>
  </conditionalFormatting>
  <conditionalFormatting sqref="Z108:Z132">
    <cfRule type="cellIs" dxfId="205" priority="211" stopIfTrue="1" operator="equal">
      <formula>"REVISAR"</formula>
    </cfRule>
  </conditionalFormatting>
  <conditionalFormatting sqref="AA108:AA132">
    <cfRule type="cellIs" dxfId="204" priority="210" stopIfTrue="1" operator="equal">
      <formula>"REVISAR"</formula>
    </cfRule>
  </conditionalFormatting>
  <conditionalFormatting sqref="AD108:AD132">
    <cfRule type="cellIs" dxfId="203" priority="208" stopIfTrue="1" operator="equal">
      <formula>"REVISAR"</formula>
    </cfRule>
  </conditionalFormatting>
  <conditionalFormatting sqref="AC130:AF134">
    <cfRule type="cellIs" dxfId="202" priority="207" stopIfTrue="1" operator="equal">
      <formula>"REVISAR"</formula>
    </cfRule>
  </conditionalFormatting>
  <conditionalFormatting sqref="X130:Y134">
    <cfRule type="cellIs" dxfId="201" priority="206" stopIfTrue="1" operator="equal">
      <formula>"REVISAR"</formula>
    </cfRule>
  </conditionalFormatting>
  <conditionalFormatting sqref="AC130:AC134">
    <cfRule type="cellIs" dxfId="200" priority="205" stopIfTrue="1" operator="equal">
      <formula>"REVISAR"</formula>
    </cfRule>
  </conditionalFormatting>
  <conditionalFormatting sqref="AB130:AB134">
    <cfRule type="cellIs" dxfId="199" priority="202" stopIfTrue="1" operator="equal">
      <formula>"REVISAR"</formula>
    </cfRule>
  </conditionalFormatting>
  <conditionalFormatting sqref="Z130:Z134">
    <cfRule type="cellIs" dxfId="198" priority="204" stopIfTrue="1" operator="equal">
      <formula>"REVISAR"</formula>
    </cfRule>
  </conditionalFormatting>
  <conditionalFormatting sqref="AA130:AA134">
    <cfRule type="cellIs" dxfId="197" priority="203" stopIfTrue="1" operator="equal">
      <formula>"REVISAR"</formula>
    </cfRule>
  </conditionalFormatting>
  <conditionalFormatting sqref="AD130:AD134">
    <cfRule type="cellIs" dxfId="196" priority="201" stopIfTrue="1" operator="equal">
      <formula>"REVISAR"</formula>
    </cfRule>
  </conditionalFormatting>
  <conditionalFormatting sqref="AC137:AF152">
    <cfRule type="cellIs" dxfId="195" priority="200" stopIfTrue="1" operator="equal">
      <formula>"REVISAR"</formula>
    </cfRule>
  </conditionalFormatting>
  <conditionalFormatting sqref="X137:Y152">
    <cfRule type="cellIs" dxfId="194" priority="199" stopIfTrue="1" operator="equal">
      <formula>"REVISAR"</formula>
    </cfRule>
  </conditionalFormatting>
  <conditionalFormatting sqref="AC137:AC152">
    <cfRule type="cellIs" dxfId="193" priority="198" stopIfTrue="1" operator="equal">
      <formula>"REVISAR"</formula>
    </cfRule>
  </conditionalFormatting>
  <conditionalFormatting sqref="AB137:AB152">
    <cfRule type="cellIs" dxfId="192" priority="195" stopIfTrue="1" operator="equal">
      <formula>"REVISAR"</formula>
    </cfRule>
  </conditionalFormatting>
  <conditionalFormatting sqref="Z137:Z152">
    <cfRule type="cellIs" dxfId="191" priority="197" stopIfTrue="1" operator="equal">
      <formula>"REVISAR"</formula>
    </cfRule>
  </conditionalFormatting>
  <conditionalFormatting sqref="AA137:AA152">
    <cfRule type="cellIs" dxfId="190" priority="196" stopIfTrue="1" operator="equal">
      <formula>"REVISAR"</formula>
    </cfRule>
  </conditionalFormatting>
  <conditionalFormatting sqref="AD137:AD152">
    <cfRule type="cellIs" dxfId="189" priority="194" stopIfTrue="1" operator="equal">
      <formula>"REVISAR"</formula>
    </cfRule>
  </conditionalFormatting>
  <conditionalFormatting sqref="AC149:AF160">
    <cfRule type="cellIs" dxfId="188" priority="193" stopIfTrue="1" operator="equal">
      <formula>"REVISAR"</formula>
    </cfRule>
  </conditionalFormatting>
  <conditionalFormatting sqref="X149:Y160">
    <cfRule type="cellIs" dxfId="187" priority="192" stopIfTrue="1" operator="equal">
      <formula>"REVISAR"</formula>
    </cfRule>
  </conditionalFormatting>
  <conditionalFormatting sqref="AC149:AC160">
    <cfRule type="cellIs" dxfId="186" priority="191" stopIfTrue="1" operator="equal">
      <formula>"REVISAR"</formula>
    </cfRule>
  </conditionalFormatting>
  <conditionalFormatting sqref="AB149:AB160">
    <cfRule type="cellIs" dxfId="185" priority="188" stopIfTrue="1" operator="equal">
      <formula>"REVISAR"</formula>
    </cfRule>
  </conditionalFormatting>
  <conditionalFormatting sqref="Z149:Z160">
    <cfRule type="cellIs" dxfId="184" priority="190" stopIfTrue="1" operator="equal">
      <formula>"REVISAR"</formula>
    </cfRule>
  </conditionalFormatting>
  <conditionalFormatting sqref="AA149:AA160">
    <cfRule type="cellIs" dxfId="183" priority="189" stopIfTrue="1" operator="equal">
      <formula>"REVISAR"</formula>
    </cfRule>
  </conditionalFormatting>
  <conditionalFormatting sqref="AD149:AD160">
    <cfRule type="cellIs" dxfId="182" priority="187" stopIfTrue="1" operator="equal">
      <formula>"REVISAR"</formula>
    </cfRule>
  </conditionalFormatting>
  <conditionalFormatting sqref="AC157:AF157">
    <cfRule type="cellIs" dxfId="181" priority="186" stopIfTrue="1" operator="equal">
      <formula>"REVISAR"</formula>
    </cfRule>
  </conditionalFormatting>
  <conditionalFormatting sqref="X157:Y157">
    <cfRule type="cellIs" dxfId="180" priority="185" stopIfTrue="1" operator="equal">
      <formula>"REVISAR"</formula>
    </cfRule>
  </conditionalFormatting>
  <conditionalFormatting sqref="AC157">
    <cfRule type="cellIs" dxfId="179" priority="184" stopIfTrue="1" operator="equal">
      <formula>"REVISAR"</formula>
    </cfRule>
  </conditionalFormatting>
  <conditionalFormatting sqref="AB157">
    <cfRule type="cellIs" dxfId="178" priority="181" stopIfTrue="1" operator="equal">
      <formula>"REVISAR"</formula>
    </cfRule>
  </conditionalFormatting>
  <conditionalFormatting sqref="Z157">
    <cfRule type="cellIs" dxfId="177" priority="183" stopIfTrue="1" operator="equal">
      <formula>"REVISAR"</formula>
    </cfRule>
  </conditionalFormatting>
  <conditionalFormatting sqref="AA157">
    <cfRule type="cellIs" dxfId="176" priority="182" stopIfTrue="1" operator="equal">
      <formula>"REVISAR"</formula>
    </cfRule>
  </conditionalFormatting>
  <conditionalFormatting sqref="AD157">
    <cfRule type="cellIs" dxfId="175" priority="180" stopIfTrue="1" operator="equal">
      <formula>"REVISAR"</formula>
    </cfRule>
  </conditionalFormatting>
  <conditionalFormatting sqref="AM30:AO162">
    <cfRule type="cellIs" dxfId="174" priority="179" stopIfTrue="1" operator="equal">
      <formula>"REVISAR"</formula>
    </cfRule>
  </conditionalFormatting>
  <conditionalFormatting sqref="AR9">
    <cfRule type="cellIs" dxfId="173" priority="178" stopIfTrue="1" operator="equal">
      <formula>"REVISAR"</formula>
    </cfRule>
  </conditionalFormatting>
  <conditionalFormatting sqref="AS9">
    <cfRule type="cellIs" dxfId="172" priority="177" stopIfTrue="1" operator="equal">
      <formula>"REVISAR"</formula>
    </cfRule>
  </conditionalFormatting>
  <conditionalFormatting sqref="AT9:AU9">
    <cfRule type="cellIs" dxfId="171" priority="174" stopIfTrue="1" operator="equal">
      <formula>"REVISAR"</formula>
    </cfRule>
  </conditionalFormatting>
  <conditionalFormatting sqref="AV9:AV12 AV14:AV57 AV59:AV62 AV64:AV143 AV145:AV156 AV160:AV161">
    <cfRule type="cellIs" dxfId="170" priority="173" stopIfTrue="1" operator="equal">
      <formula>"REVISAR"</formula>
    </cfRule>
  </conditionalFormatting>
  <conditionalFormatting sqref="AT10:AU12 AT14:AU57 AT59:AU62 AT64:AU143 AT145:AU156 AT160:AU161">
    <cfRule type="cellIs" dxfId="169" priority="172" stopIfTrue="1" operator="equal">
      <formula>"REVISAR"</formula>
    </cfRule>
  </conditionalFormatting>
  <conditionalFormatting sqref="AT39:AU39">
    <cfRule type="cellIs" dxfId="168" priority="169" stopIfTrue="1" operator="equal">
      <formula>"REVISAR"</formula>
    </cfRule>
  </conditionalFormatting>
  <conditionalFormatting sqref="AR10:AR162">
    <cfRule type="cellIs" dxfId="167" priority="168" stopIfTrue="1" operator="equal">
      <formula>"REVISAR"</formula>
    </cfRule>
  </conditionalFormatting>
  <conditionalFormatting sqref="AS10:AS162">
    <cfRule type="cellIs" dxfId="166" priority="167" stopIfTrue="1" operator="equal">
      <formula>"REVISAR"</formula>
    </cfRule>
  </conditionalFormatting>
  <conditionalFormatting sqref="AT13:AU13">
    <cfRule type="cellIs" dxfId="165" priority="166" stopIfTrue="1" operator="equal">
      <formula>"REVISAR"</formula>
    </cfRule>
  </conditionalFormatting>
  <conditionalFormatting sqref="AV13">
    <cfRule type="cellIs" dxfId="164" priority="165" stopIfTrue="1" operator="equal">
      <formula>"REVISAR"</formula>
    </cfRule>
  </conditionalFormatting>
  <conditionalFormatting sqref="AT53:AU53">
    <cfRule type="cellIs" dxfId="163" priority="164" stopIfTrue="1" operator="equal">
      <formula>"REVISAR"</formula>
    </cfRule>
  </conditionalFormatting>
  <conditionalFormatting sqref="AV53">
    <cfRule type="cellIs" dxfId="162" priority="163" stopIfTrue="1" operator="equal">
      <formula>"REVISAR"</formula>
    </cfRule>
  </conditionalFormatting>
  <conditionalFormatting sqref="AT57:AU57">
    <cfRule type="cellIs" dxfId="161" priority="162" stopIfTrue="1" operator="equal">
      <formula>"REVISAR"</formula>
    </cfRule>
  </conditionalFormatting>
  <conditionalFormatting sqref="AV57">
    <cfRule type="cellIs" dxfId="160" priority="161" stopIfTrue="1" operator="equal">
      <formula>"REVISAR"</formula>
    </cfRule>
  </conditionalFormatting>
  <conditionalFormatting sqref="AT58:AU58">
    <cfRule type="cellIs" dxfId="159" priority="160" stopIfTrue="1" operator="equal">
      <formula>"REVISAR"</formula>
    </cfRule>
  </conditionalFormatting>
  <conditionalFormatting sqref="AV58">
    <cfRule type="cellIs" dxfId="158" priority="159" stopIfTrue="1" operator="equal">
      <formula>"REVISAR"</formula>
    </cfRule>
  </conditionalFormatting>
  <conditionalFormatting sqref="AT59">
    <cfRule type="cellIs" dxfId="157" priority="158" stopIfTrue="1" operator="equal">
      <formula>"REVISAR"</formula>
    </cfRule>
  </conditionalFormatting>
  <conditionalFormatting sqref="AV59">
    <cfRule type="cellIs" dxfId="156" priority="157" stopIfTrue="1" operator="equal">
      <formula>"REVISAR"</formula>
    </cfRule>
  </conditionalFormatting>
  <conditionalFormatting sqref="AT63:AU63">
    <cfRule type="cellIs" dxfId="155" priority="156" stopIfTrue="1" operator="equal">
      <formula>"REVISAR"</formula>
    </cfRule>
  </conditionalFormatting>
  <conditionalFormatting sqref="AV63">
    <cfRule type="cellIs" dxfId="154" priority="155" stopIfTrue="1" operator="equal">
      <formula>"REVISAR"</formula>
    </cfRule>
  </conditionalFormatting>
  <conditionalFormatting sqref="AT83:AU83">
    <cfRule type="cellIs" dxfId="153" priority="154" stopIfTrue="1" operator="equal">
      <formula>"REVISAR"</formula>
    </cfRule>
  </conditionalFormatting>
  <conditionalFormatting sqref="AV83">
    <cfRule type="cellIs" dxfId="152" priority="153" stopIfTrue="1" operator="equal">
      <formula>"REVISAR"</formula>
    </cfRule>
  </conditionalFormatting>
  <conditionalFormatting sqref="AT84">
    <cfRule type="cellIs" dxfId="151" priority="152" stopIfTrue="1" operator="equal">
      <formula>"REVISAR"</formula>
    </cfRule>
  </conditionalFormatting>
  <conditionalFormatting sqref="AV84">
    <cfRule type="cellIs" dxfId="150" priority="151" stopIfTrue="1" operator="equal">
      <formula>"REVISAR"</formula>
    </cfRule>
  </conditionalFormatting>
  <conditionalFormatting sqref="AT95:AU95">
    <cfRule type="cellIs" dxfId="149" priority="150" stopIfTrue="1" operator="equal">
      <formula>"REVISAR"</formula>
    </cfRule>
  </conditionalFormatting>
  <conditionalFormatting sqref="AV95">
    <cfRule type="cellIs" dxfId="148" priority="149" stopIfTrue="1" operator="equal">
      <formula>"REVISAR"</formula>
    </cfRule>
  </conditionalFormatting>
  <conditionalFormatting sqref="AT137">
    <cfRule type="cellIs" dxfId="147" priority="148" stopIfTrue="1" operator="equal">
      <formula>"REVISAR"</formula>
    </cfRule>
  </conditionalFormatting>
  <conditionalFormatting sqref="AV137">
    <cfRule type="cellIs" dxfId="146" priority="147" stopIfTrue="1" operator="equal">
      <formula>"REVISAR"</formula>
    </cfRule>
  </conditionalFormatting>
  <conditionalFormatting sqref="AT138">
    <cfRule type="cellIs" dxfId="145" priority="146" stopIfTrue="1" operator="equal">
      <formula>"REVISAR"</formula>
    </cfRule>
  </conditionalFormatting>
  <conditionalFormatting sqref="AV138">
    <cfRule type="cellIs" dxfId="144" priority="145" stopIfTrue="1" operator="equal">
      <formula>"REVISAR"</formula>
    </cfRule>
  </conditionalFormatting>
  <conditionalFormatting sqref="AT144">
    <cfRule type="cellIs" dxfId="143" priority="144" stopIfTrue="1" operator="equal">
      <formula>"REVISAR"</formula>
    </cfRule>
  </conditionalFormatting>
  <conditionalFormatting sqref="AV144">
    <cfRule type="cellIs" dxfId="142" priority="143" stopIfTrue="1" operator="equal">
      <formula>"REVISAR"</formula>
    </cfRule>
  </conditionalFormatting>
  <conditionalFormatting sqref="AT151:AU151">
    <cfRule type="cellIs" dxfId="141" priority="142" stopIfTrue="1" operator="equal">
      <formula>"REVISAR"</formula>
    </cfRule>
  </conditionalFormatting>
  <conditionalFormatting sqref="AV151">
    <cfRule type="cellIs" dxfId="140" priority="141" stopIfTrue="1" operator="equal">
      <formula>"REVISAR"</formula>
    </cfRule>
  </conditionalFormatting>
  <conditionalFormatting sqref="AT152">
    <cfRule type="cellIs" dxfId="139" priority="140" stopIfTrue="1" operator="equal">
      <formula>"REVISAR"</formula>
    </cfRule>
  </conditionalFormatting>
  <conditionalFormatting sqref="AV152">
    <cfRule type="cellIs" dxfId="138" priority="139" stopIfTrue="1" operator="equal">
      <formula>"REVISAR"</formula>
    </cfRule>
  </conditionalFormatting>
  <conditionalFormatting sqref="AT153">
    <cfRule type="cellIs" dxfId="137" priority="138" stopIfTrue="1" operator="equal">
      <formula>"REVISAR"</formula>
    </cfRule>
  </conditionalFormatting>
  <conditionalFormatting sqref="AV153">
    <cfRule type="cellIs" dxfId="136" priority="137" stopIfTrue="1" operator="equal">
      <formula>"REVISAR"</formula>
    </cfRule>
  </conditionalFormatting>
  <conditionalFormatting sqref="AT154">
    <cfRule type="cellIs" dxfId="135" priority="136" stopIfTrue="1" operator="equal">
      <formula>"REVISAR"</formula>
    </cfRule>
  </conditionalFormatting>
  <conditionalFormatting sqref="AV154">
    <cfRule type="cellIs" dxfId="134" priority="135" stopIfTrue="1" operator="equal">
      <formula>"REVISAR"</formula>
    </cfRule>
  </conditionalFormatting>
  <conditionalFormatting sqref="AT157">
    <cfRule type="cellIs" dxfId="133" priority="134" stopIfTrue="1" operator="equal">
      <formula>"REVISAR"</formula>
    </cfRule>
  </conditionalFormatting>
  <conditionalFormatting sqref="AV157">
    <cfRule type="cellIs" dxfId="132" priority="133" stopIfTrue="1" operator="equal">
      <formula>"REVISAR"</formula>
    </cfRule>
  </conditionalFormatting>
  <conditionalFormatting sqref="AT139">
    <cfRule type="cellIs" dxfId="131" priority="132" stopIfTrue="1" operator="equal">
      <formula>"REVISAR"</formula>
    </cfRule>
  </conditionalFormatting>
  <conditionalFormatting sqref="AV139">
    <cfRule type="cellIs" dxfId="130" priority="131" stopIfTrue="1" operator="equal">
      <formula>"REVISAR"</formula>
    </cfRule>
  </conditionalFormatting>
  <conditionalFormatting sqref="AT150:AU150">
    <cfRule type="cellIs" dxfId="129" priority="130" stopIfTrue="1" operator="equal">
      <formula>"REVISAR"</formula>
    </cfRule>
  </conditionalFormatting>
  <conditionalFormatting sqref="AV150">
    <cfRule type="cellIs" dxfId="128" priority="129" stopIfTrue="1" operator="equal">
      <formula>"REVISAR"</formula>
    </cfRule>
  </conditionalFormatting>
  <conditionalFormatting sqref="AV158:AV162">
    <cfRule type="cellIs" dxfId="127" priority="128" stopIfTrue="1" operator="equal">
      <formula>"REVISAR"</formula>
    </cfRule>
  </conditionalFormatting>
  <conditionalFormatting sqref="AT158:AU162">
    <cfRule type="cellIs" dxfId="126" priority="127" stopIfTrue="1" operator="equal">
      <formula>"REVISAR"</formula>
    </cfRule>
  </conditionalFormatting>
  <conditionalFormatting sqref="AR158:AR162">
    <cfRule type="cellIs" dxfId="125" priority="126" stopIfTrue="1" operator="equal">
      <formula>"REVISAR"</formula>
    </cfRule>
  </conditionalFormatting>
  <conditionalFormatting sqref="AS158:AS162">
    <cfRule type="cellIs" dxfId="124" priority="125" stopIfTrue="1" operator="equal">
      <formula>"REVISAR"</formula>
    </cfRule>
  </conditionalFormatting>
  <conditionalFormatting sqref="AU59">
    <cfRule type="cellIs" dxfId="123" priority="124" stopIfTrue="1" operator="equal">
      <formula>"REVISAR"</formula>
    </cfRule>
  </conditionalFormatting>
  <conditionalFormatting sqref="AU84">
    <cfRule type="cellIs" dxfId="122" priority="123" stopIfTrue="1" operator="equal">
      <formula>"REVISAR"</formula>
    </cfRule>
  </conditionalFormatting>
  <conditionalFormatting sqref="AU137">
    <cfRule type="cellIs" dxfId="121" priority="122" stopIfTrue="1" operator="equal">
      <formula>"REVISAR"</formula>
    </cfRule>
  </conditionalFormatting>
  <conditionalFormatting sqref="AU138">
    <cfRule type="cellIs" dxfId="120" priority="121" stopIfTrue="1" operator="equal">
      <formula>"REVISAR"</formula>
    </cfRule>
  </conditionalFormatting>
  <conditionalFormatting sqref="AU139">
    <cfRule type="cellIs" dxfId="119" priority="120" stopIfTrue="1" operator="equal">
      <formula>"REVISAR"</formula>
    </cfRule>
  </conditionalFormatting>
  <conditionalFormatting sqref="AU144">
    <cfRule type="cellIs" dxfId="118" priority="119" stopIfTrue="1" operator="equal">
      <formula>"REVISAR"</formula>
    </cfRule>
  </conditionalFormatting>
  <conditionalFormatting sqref="AU152">
    <cfRule type="cellIs" dxfId="117" priority="118" stopIfTrue="1" operator="equal">
      <formula>"REVISAR"</formula>
    </cfRule>
  </conditionalFormatting>
  <conditionalFormatting sqref="AU153">
    <cfRule type="cellIs" dxfId="116" priority="117" stopIfTrue="1" operator="equal">
      <formula>"REVISAR"</formula>
    </cfRule>
  </conditionalFormatting>
  <conditionalFormatting sqref="AU154">
    <cfRule type="cellIs" dxfId="115" priority="116" stopIfTrue="1" operator="equal">
      <formula>"REVISAR"</formula>
    </cfRule>
  </conditionalFormatting>
  <conditionalFormatting sqref="AU157">
    <cfRule type="cellIs" dxfId="114" priority="115" stopIfTrue="1" operator="equal">
      <formula>"REVISAR"</formula>
    </cfRule>
  </conditionalFormatting>
  <conditionalFormatting sqref="Z14 Z166:Z167">
    <cfRule type="cellIs" dxfId="113" priority="114" stopIfTrue="1" operator="equal">
      <formula>"REVISAR"</formula>
    </cfRule>
  </conditionalFormatting>
  <conditionalFormatting sqref="AA166:AA167">
    <cfRule type="cellIs" dxfId="112" priority="113" stopIfTrue="1" operator="equal">
      <formula>"REVISAR"</formula>
    </cfRule>
  </conditionalFormatting>
  <conditionalFormatting sqref="AB166:AB167">
    <cfRule type="cellIs" dxfId="111" priority="112" stopIfTrue="1" operator="equal">
      <formula>"REVISAR"</formula>
    </cfRule>
  </conditionalFormatting>
  <conditionalFormatting sqref="AG123:AL127 AG163:AL167">
    <cfRule type="cellIs" dxfId="110" priority="111" stopIfTrue="1" operator="equal">
      <formula>"REVISAR"</formula>
    </cfRule>
  </conditionalFormatting>
  <conditionalFormatting sqref="X49:Y49 X80:Y80">
    <cfRule type="cellIs" dxfId="109" priority="110" stopIfTrue="1" operator="equal">
      <formula>"REVISAR"</formula>
    </cfRule>
  </conditionalFormatting>
  <conditionalFormatting sqref="Z49 Z80">
    <cfRule type="cellIs" dxfId="108" priority="109" stopIfTrue="1" operator="equal">
      <formula>"REVISAR"</formula>
    </cfRule>
  </conditionalFormatting>
  <conditionalFormatting sqref="AA49 AA80">
    <cfRule type="cellIs" dxfId="107" priority="108" stopIfTrue="1" operator="equal">
      <formula>"REVISAR"</formula>
    </cfRule>
  </conditionalFormatting>
  <conditionalFormatting sqref="X44:Y44">
    <cfRule type="cellIs" dxfId="106" priority="107" stopIfTrue="1" operator="equal">
      <formula>"REVISAR"</formula>
    </cfRule>
  </conditionalFormatting>
  <conditionalFormatting sqref="X71:Y71">
    <cfRule type="cellIs" dxfId="105" priority="106" stopIfTrue="1" operator="equal">
      <formula>"REVISAR"</formula>
    </cfRule>
  </conditionalFormatting>
  <conditionalFormatting sqref="X90:Y91">
    <cfRule type="cellIs" dxfId="104" priority="105" stopIfTrue="1" operator="equal">
      <formula>"REVISAR"</formula>
    </cfRule>
  </conditionalFormatting>
  <conditionalFormatting sqref="X109:Y112 X163:Y165">
    <cfRule type="cellIs" dxfId="103" priority="104" stopIfTrue="1" operator="equal">
      <formula>"REVISAR"</formula>
    </cfRule>
  </conditionalFormatting>
  <conditionalFormatting sqref="AB14">
    <cfRule type="cellIs" dxfId="102" priority="94" stopIfTrue="1" operator="equal">
      <formula>"REVISAR"</formula>
    </cfRule>
  </conditionalFormatting>
  <conditionalFormatting sqref="AA14">
    <cfRule type="cellIs" dxfId="101" priority="103" stopIfTrue="1" operator="equal">
      <formula>"REVISAR"</formula>
    </cfRule>
  </conditionalFormatting>
  <conditionalFormatting sqref="Z44">
    <cfRule type="cellIs" dxfId="100" priority="102" stopIfTrue="1" operator="equal">
      <formula>"REVISAR"</formula>
    </cfRule>
  </conditionalFormatting>
  <conditionalFormatting sqref="AA44">
    <cfRule type="cellIs" dxfId="99" priority="101" stopIfTrue="1" operator="equal">
      <formula>"REVISAR"</formula>
    </cfRule>
  </conditionalFormatting>
  <conditionalFormatting sqref="Z71">
    <cfRule type="cellIs" dxfId="98" priority="100" stopIfTrue="1" operator="equal">
      <formula>"REVISAR"</formula>
    </cfRule>
  </conditionalFormatting>
  <conditionalFormatting sqref="AA71">
    <cfRule type="cellIs" dxfId="97" priority="99" stopIfTrue="1" operator="equal">
      <formula>"REVISAR"</formula>
    </cfRule>
  </conditionalFormatting>
  <conditionalFormatting sqref="Z90:Z91">
    <cfRule type="cellIs" dxfId="96" priority="98" stopIfTrue="1" operator="equal">
      <formula>"REVISAR"</formula>
    </cfRule>
  </conditionalFormatting>
  <conditionalFormatting sqref="AA90:AA91">
    <cfRule type="cellIs" dxfId="95" priority="97" stopIfTrue="1" operator="equal">
      <formula>"REVISAR"</formula>
    </cfRule>
  </conditionalFormatting>
  <conditionalFormatting sqref="Z109:Z112 Z163:Z165">
    <cfRule type="cellIs" dxfId="94" priority="96" stopIfTrue="1" operator="equal">
      <formula>"REVISAR"</formula>
    </cfRule>
  </conditionalFormatting>
  <conditionalFormatting sqref="AA109:AA112 AA163:AA165">
    <cfRule type="cellIs" dxfId="93" priority="95" stopIfTrue="1" operator="equal">
      <formula>"REVISAR"</formula>
    </cfRule>
  </conditionalFormatting>
  <conditionalFormatting sqref="AC133:AF134 AC140:AF141 AC153:AF153">
    <cfRule type="cellIs" dxfId="92" priority="93" stopIfTrue="1" operator="equal">
      <formula>"REVISAR"</formula>
    </cfRule>
  </conditionalFormatting>
  <conditionalFormatting sqref="X133:Y134 X140:Y141 X153:Y153">
    <cfRule type="cellIs" dxfId="91" priority="92" stopIfTrue="1" operator="equal">
      <formula>"REVISAR"</formula>
    </cfRule>
  </conditionalFormatting>
  <conditionalFormatting sqref="AC133:AC134 AC140:AC141 AC153">
    <cfRule type="cellIs" dxfId="90" priority="91" stopIfTrue="1" operator="equal">
      <formula>"REVISAR"</formula>
    </cfRule>
  </conditionalFormatting>
  <conditionalFormatting sqref="AB133:AB134 AB140:AB141 AB153">
    <cfRule type="cellIs" dxfId="89" priority="88" stopIfTrue="1" operator="equal">
      <formula>"REVISAR"</formula>
    </cfRule>
  </conditionalFormatting>
  <conditionalFormatting sqref="Z133:Z134 Z140:Z141 Z153">
    <cfRule type="cellIs" dxfId="88" priority="90" stopIfTrue="1" operator="equal">
      <formula>"REVISAR"</formula>
    </cfRule>
  </conditionalFormatting>
  <conditionalFormatting sqref="AA133:AA134 AA140:AA141 AA153">
    <cfRule type="cellIs" dxfId="87" priority="89" stopIfTrue="1" operator="equal">
      <formula>"REVISAR"</formula>
    </cfRule>
  </conditionalFormatting>
  <conditionalFormatting sqref="AD133:AD134 AD140:AD141 AD153">
    <cfRule type="cellIs" dxfId="86" priority="87" stopIfTrue="1" operator="equal">
      <formula>"REVISAR"</formula>
    </cfRule>
  </conditionalFormatting>
  <conditionalFormatting sqref="AC161:AF161">
    <cfRule type="cellIs" dxfId="85" priority="86" stopIfTrue="1" operator="equal">
      <formula>"REVISAR"</formula>
    </cfRule>
  </conditionalFormatting>
  <conditionalFormatting sqref="AG161:AL161">
    <cfRule type="cellIs" dxfId="84" priority="85" stopIfTrue="1" operator="equal">
      <formula>"REVISAR"</formula>
    </cfRule>
  </conditionalFormatting>
  <conditionalFormatting sqref="X161:Y161">
    <cfRule type="cellIs" dxfId="83" priority="84" stopIfTrue="1" operator="equal">
      <formula>"REVISAR"</formula>
    </cfRule>
  </conditionalFormatting>
  <conditionalFormatting sqref="AC161">
    <cfRule type="cellIs" dxfId="82" priority="83" stopIfTrue="1" operator="equal">
      <formula>"REVISAR"</formula>
    </cfRule>
  </conditionalFormatting>
  <conditionalFormatting sqref="AB161">
    <cfRule type="cellIs" dxfId="81" priority="80" stopIfTrue="1" operator="equal">
      <formula>"REVISAR"</formula>
    </cfRule>
  </conditionalFormatting>
  <conditionalFormatting sqref="Z161">
    <cfRule type="cellIs" dxfId="80" priority="82" stopIfTrue="1" operator="equal">
      <formula>"REVISAR"</formula>
    </cfRule>
  </conditionalFormatting>
  <conditionalFormatting sqref="AA161">
    <cfRule type="cellIs" dxfId="79" priority="81" stopIfTrue="1" operator="equal">
      <formula>"REVISAR"</formula>
    </cfRule>
  </conditionalFormatting>
  <conditionalFormatting sqref="AD161">
    <cfRule type="cellIs" dxfId="78" priority="79" stopIfTrue="1" operator="equal">
      <formula>"REVISAR"</formula>
    </cfRule>
  </conditionalFormatting>
  <conditionalFormatting sqref="AG162:AL162">
    <cfRule type="cellIs" dxfId="77" priority="78" stopIfTrue="1" operator="equal">
      <formula>"REVISAR"</formula>
    </cfRule>
  </conditionalFormatting>
  <conditionalFormatting sqref="AC45:AF48">
    <cfRule type="cellIs" dxfId="76" priority="77" stopIfTrue="1" operator="equal">
      <formula>"REVISAR"</formula>
    </cfRule>
  </conditionalFormatting>
  <conditionalFormatting sqref="X45:Y48">
    <cfRule type="cellIs" dxfId="75" priority="76" stopIfTrue="1" operator="equal">
      <formula>"REVISAR"</formula>
    </cfRule>
  </conditionalFormatting>
  <conditionalFormatting sqref="AC45:AC48">
    <cfRule type="cellIs" dxfId="74" priority="75" stopIfTrue="1" operator="equal">
      <formula>"REVISAR"</formula>
    </cfRule>
  </conditionalFormatting>
  <conditionalFormatting sqref="AB45:AB48">
    <cfRule type="cellIs" dxfId="73" priority="72" stopIfTrue="1" operator="equal">
      <formula>"REVISAR"</formula>
    </cfRule>
  </conditionalFormatting>
  <conditionalFormatting sqref="Z45:Z48">
    <cfRule type="cellIs" dxfId="72" priority="74" stopIfTrue="1" operator="equal">
      <formula>"REVISAR"</formula>
    </cfRule>
  </conditionalFormatting>
  <conditionalFormatting sqref="AA45:AA48">
    <cfRule type="cellIs" dxfId="71" priority="73" stopIfTrue="1" operator="equal">
      <formula>"REVISAR"</formula>
    </cfRule>
  </conditionalFormatting>
  <conditionalFormatting sqref="AD45:AD48">
    <cfRule type="cellIs" dxfId="70" priority="71" stopIfTrue="1" operator="equal">
      <formula>"REVISAR"</formula>
    </cfRule>
  </conditionalFormatting>
  <conditionalFormatting sqref="AC135:AF139">
    <cfRule type="cellIs" dxfId="69" priority="70" stopIfTrue="1" operator="equal">
      <formula>"REVISAR"</formula>
    </cfRule>
  </conditionalFormatting>
  <conditionalFormatting sqref="X135:Y139">
    <cfRule type="cellIs" dxfId="68" priority="69" stopIfTrue="1" operator="equal">
      <formula>"REVISAR"</formula>
    </cfRule>
  </conditionalFormatting>
  <conditionalFormatting sqref="AC135:AC139">
    <cfRule type="cellIs" dxfId="67" priority="68" stopIfTrue="1" operator="equal">
      <formula>"REVISAR"</formula>
    </cfRule>
  </conditionalFormatting>
  <conditionalFormatting sqref="AB135:AB139">
    <cfRule type="cellIs" dxfId="66" priority="65" stopIfTrue="1" operator="equal">
      <formula>"REVISAR"</formula>
    </cfRule>
  </conditionalFormatting>
  <conditionalFormatting sqref="Z135:Z139">
    <cfRule type="cellIs" dxfId="65" priority="67" stopIfTrue="1" operator="equal">
      <formula>"REVISAR"</formula>
    </cfRule>
  </conditionalFormatting>
  <conditionalFormatting sqref="AA135:AA139">
    <cfRule type="cellIs" dxfId="64" priority="66" stopIfTrue="1" operator="equal">
      <formula>"REVISAR"</formula>
    </cfRule>
  </conditionalFormatting>
  <conditionalFormatting sqref="AD135:AD139">
    <cfRule type="cellIs" dxfId="63" priority="64" stopIfTrue="1" operator="equal">
      <formula>"REVISAR"</formula>
    </cfRule>
  </conditionalFormatting>
  <conditionalFormatting sqref="AC162:AF162">
    <cfRule type="cellIs" dxfId="62" priority="63" stopIfTrue="1" operator="equal">
      <formula>"REVISAR"</formula>
    </cfRule>
  </conditionalFormatting>
  <conditionalFormatting sqref="X162:Y162">
    <cfRule type="cellIs" dxfId="61" priority="62" stopIfTrue="1" operator="equal">
      <formula>"REVISAR"</formula>
    </cfRule>
  </conditionalFormatting>
  <conditionalFormatting sqref="AC162">
    <cfRule type="cellIs" dxfId="60" priority="61" stopIfTrue="1" operator="equal">
      <formula>"REVISAR"</formula>
    </cfRule>
  </conditionalFormatting>
  <conditionalFormatting sqref="AB162">
    <cfRule type="cellIs" dxfId="59" priority="58" stopIfTrue="1" operator="equal">
      <formula>"REVISAR"</formula>
    </cfRule>
  </conditionalFormatting>
  <conditionalFormatting sqref="Z162">
    <cfRule type="cellIs" dxfId="58" priority="60" stopIfTrue="1" operator="equal">
      <formula>"REVISAR"</formula>
    </cfRule>
  </conditionalFormatting>
  <conditionalFormatting sqref="AA162">
    <cfRule type="cellIs" dxfId="57" priority="59" stopIfTrue="1" operator="equal">
      <formula>"REVISAR"</formula>
    </cfRule>
  </conditionalFormatting>
  <conditionalFormatting sqref="AD162">
    <cfRule type="cellIs" dxfId="56" priority="57" stopIfTrue="1" operator="equal">
      <formula>"REVISAR"</formula>
    </cfRule>
  </conditionalFormatting>
  <conditionalFormatting sqref="AR14">
    <cfRule type="cellIs" dxfId="55" priority="56" stopIfTrue="1" operator="equal">
      <formula>"REVISAR"</formula>
    </cfRule>
  </conditionalFormatting>
  <conditionalFormatting sqref="AS14">
    <cfRule type="cellIs" dxfId="54" priority="55" stopIfTrue="1" operator="equal">
      <formula>"REVISAR"</formula>
    </cfRule>
  </conditionalFormatting>
  <conditionalFormatting sqref="AT14:AU14">
    <cfRule type="cellIs" dxfId="53" priority="54" stopIfTrue="1" operator="equal">
      <formula>"REVISAR"</formula>
    </cfRule>
  </conditionalFormatting>
  <conditionalFormatting sqref="AT44:AU44">
    <cfRule type="cellIs" dxfId="52" priority="53" stopIfTrue="1" operator="equal">
      <formula>"REVISAR"</formula>
    </cfRule>
  </conditionalFormatting>
  <conditionalFormatting sqref="AT18:AU18">
    <cfRule type="cellIs" dxfId="51" priority="52" stopIfTrue="1" operator="equal">
      <formula>"REVISAR"</formula>
    </cfRule>
  </conditionalFormatting>
  <conditionalFormatting sqref="AV18">
    <cfRule type="cellIs" dxfId="50" priority="51" stopIfTrue="1" operator="equal">
      <formula>"REVISAR"</formula>
    </cfRule>
  </conditionalFormatting>
  <conditionalFormatting sqref="AT58:AU58">
    <cfRule type="cellIs" dxfId="49" priority="50" stopIfTrue="1" operator="equal">
      <formula>"REVISAR"</formula>
    </cfRule>
  </conditionalFormatting>
  <conditionalFormatting sqref="AV58">
    <cfRule type="cellIs" dxfId="48" priority="49" stopIfTrue="1" operator="equal">
      <formula>"REVISAR"</formula>
    </cfRule>
  </conditionalFormatting>
  <conditionalFormatting sqref="AT62:AU62">
    <cfRule type="cellIs" dxfId="47" priority="48" stopIfTrue="1" operator="equal">
      <formula>"REVISAR"</formula>
    </cfRule>
  </conditionalFormatting>
  <conditionalFormatting sqref="AV62">
    <cfRule type="cellIs" dxfId="46" priority="47" stopIfTrue="1" operator="equal">
      <formula>"REVISAR"</formula>
    </cfRule>
  </conditionalFormatting>
  <conditionalFormatting sqref="AT63:AU63">
    <cfRule type="cellIs" dxfId="45" priority="46" stopIfTrue="1" operator="equal">
      <formula>"REVISAR"</formula>
    </cfRule>
  </conditionalFormatting>
  <conditionalFormatting sqref="AV63">
    <cfRule type="cellIs" dxfId="44" priority="45" stopIfTrue="1" operator="equal">
      <formula>"REVISAR"</formula>
    </cfRule>
  </conditionalFormatting>
  <conditionalFormatting sqref="AT64">
    <cfRule type="cellIs" dxfId="43" priority="44" stopIfTrue="1" operator="equal">
      <formula>"REVISAR"</formula>
    </cfRule>
  </conditionalFormatting>
  <conditionalFormatting sqref="AV64">
    <cfRule type="cellIs" dxfId="42" priority="43" stopIfTrue="1" operator="equal">
      <formula>"REVISAR"</formula>
    </cfRule>
  </conditionalFormatting>
  <conditionalFormatting sqref="AT68:AU68">
    <cfRule type="cellIs" dxfId="41" priority="42" stopIfTrue="1" operator="equal">
      <formula>"REVISAR"</formula>
    </cfRule>
  </conditionalFormatting>
  <conditionalFormatting sqref="AV68">
    <cfRule type="cellIs" dxfId="40" priority="41" stopIfTrue="1" operator="equal">
      <formula>"REVISAR"</formula>
    </cfRule>
  </conditionalFormatting>
  <conditionalFormatting sqref="AT88:AU88">
    <cfRule type="cellIs" dxfId="39" priority="40" stopIfTrue="1" operator="equal">
      <formula>"REVISAR"</formula>
    </cfRule>
  </conditionalFormatting>
  <conditionalFormatting sqref="AV88">
    <cfRule type="cellIs" dxfId="38" priority="39" stopIfTrue="1" operator="equal">
      <formula>"REVISAR"</formula>
    </cfRule>
  </conditionalFormatting>
  <conditionalFormatting sqref="AT89">
    <cfRule type="cellIs" dxfId="37" priority="38" stopIfTrue="1" operator="equal">
      <formula>"REVISAR"</formula>
    </cfRule>
  </conditionalFormatting>
  <conditionalFormatting sqref="AV89">
    <cfRule type="cellIs" dxfId="36" priority="37" stopIfTrue="1" operator="equal">
      <formula>"REVISAR"</formula>
    </cfRule>
  </conditionalFormatting>
  <conditionalFormatting sqref="AT100:AU100">
    <cfRule type="cellIs" dxfId="35" priority="36" stopIfTrue="1" operator="equal">
      <formula>"REVISAR"</formula>
    </cfRule>
  </conditionalFormatting>
  <conditionalFormatting sqref="AV100">
    <cfRule type="cellIs" dxfId="34" priority="35" stopIfTrue="1" operator="equal">
      <formula>"REVISAR"</formula>
    </cfRule>
  </conditionalFormatting>
  <conditionalFormatting sqref="AT142">
    <cfRule type="cellIs" dxfId="33" priority="34" stopIfTrue="1" operator="equal">
      <formula>"REVISAR"</formula>
    </cfRule>
  </conditionalFormatting>
  <conditionalFormatting sqref="AV142">
    <cfRule type="cellIs" dxfId="32" priority="33" stopIfTrue="1" operator="equal">
      <formula>"REVISAR"</formula>
    </cfRule>
  </conditionalFormatting>
  <conditionalFormatting sqref="AT143">
    <cfRule type="cellIs" dxfId="31" priority="32" stopIfTrue="1" operator="equal">
      <formula>"REVISAR"</formula>
    </cfRule>
  </conditionalFormatting>
  <conditionalFormatting sqref="AV143">
    <cfRule type="cellIs" dxfId="30" priority="31" stopIfTrue="1" operator="equal">
      <formula>"REVISAR"</formula>
    </cfRule>
  </conditionalFormatting>
  <conditionalFormatting sqref="AT149">
    <cfRule type="cellIs" dxfId="29" priority="30" stopIfTrue="1" operator="equal">
      <formula>"REVISAR"</formula>
    </cfRule>
  </conditionalFormatting>
  <conditionalFormatting sqref="AV149">
    <cfRule type="cellIs" dxfId="28" priority="29" stopIfTrue="1" operator="equal">
      <formula>"REVISAR"</formula>
    </cfRule>
  </conditionalFormatting>
  <conditionalFormatting sqref="AT156:AU156">
    <cfRule type="cellIs" dxfId="27" priority="28" stopIfTrue="1" operator="equal">
      <formula>"REVISAR"</formula>
    </cfRule>
  </conditionalFormatting>
  <conditionalFormatting sqref="AV156">
    <cfRule type="cellIs" dxfId="26" priority="27" stopIfTrue="1" operator="equal">
      <formula>"REVISAR"</formula>
    </cfRule>
  </conditionalFormatting>
  <conditionalFormatting sqref="AT157">
    <cfRule type="cellIs" dxfId="25" priority="26" stopIfTrue="1" operator="equal">
      <formula>"REVISAR"</formula>
    </cfRule>
  </conditionalFormatting>
  <conditionalFormatting sqref="AV157">
    <cfRule type="cellIs" dxfId="24" priority="25" stopIfTrue="1" operator="equal">
      <formula>"REVISAR"</formula>
    </cfRule>
  </conditionalFormatting>
  <conditionalFormatting sqref="AT158">
    <cfRule type="cellIs" dxfId="23" priority="24" stopIfTrue="1" operator="equal">
      <formula>"REVISAR"</formula>
    </cfRule>
  </conditionalFormatting>
  <conditionalFormatting sqref="AV158">
    <cfRule type="cellIs" dxfId="22" priority="23" stopIfTrue="1" operator="equal">
      <formula>"REVISAR"</formula>
    </cfRule>
  </conditionalFormatting>
  <conditionalFormatting sqref="AT159">
    <cfRule type="cellIs" dxfId="21" priority="22" stopIfTrue="1" operator="equal">
      <formula>"REVISAR"</formula>
    </cfRule>
  </conditionalFormatting>
  <conditionalFormatting sqref="AV159">
    <cfRule type="cellIs" dxfId="20" priority="21" stopIfTrue="1" operator="equal">
      <formula>"REVISAR"</formula>
    </cfRule>
  </conditionalFormatting>
  <conditionalFormatting sqref="AT162">
    <cfRule type="cellIs" dxfId="19" priority="20" stopIfTrue="1" operator="equal">
      <formula>"REVISAR"</formula>
    </cfRule>
  </conditionalFormatting>
  <conditionalFormatting sqref="AV162">
    <cfRule type="cellIs" dxfId="18" priority="19" stopIfTrue="1" operator="equal">
      <formula>"REVISAR"</formula>
    </cfRule>
  </conditionalFormatting>
  <conditionalFormatting sqref="AT144">
    <cfRule type="cellIs" dxfId="17" priority="18" stopIfTrue="1" operator="equal">
      <formula>"REVISAR"</formula>
    </cfRule>
  </conditionalFormatting>
  <conditionalFormatting sqref="AV144">
    <cfRule type="cellIs" dxfId="16" priority="17" stopIfTrue="1" operator="equal">
      <formula>"REVISAR"</formula>
    </cfRule>
  </conditionalFormatting>
  <conditionalFormatting sqref="AT155:AU155">
    <cfRule type="cellIs" dxfId="15" priority="16" stopIfTrue="1" operator="equal">
      <formula>"REVISAR"</formula>
    </cfRule>
  </conditionalFormatting>
  <conditionalFormatting sqref="AV155">
    <cfRule type="cellIs" dxfId="14" priority="15" stopIfTrue="1" operator="equal">
      <formula>"REVISAR"</formula>
    </cfRule>
  </conditionalFormatting>
  <conditionalFormatting sqref="AV163:AV167">
    <cfRule type="cellIs" dxfId="13" priority="14" stopIfTrue="1" operator="equal">
      <formula>"REVISAR"</formula>
    </cfRule>
  </conditionalFormatting>
  <conditionalFormatting sqref="AT163:AU167">
    <cfRule type="cellIs" dxfId="12" priority="13" stopIfTrue="1" operator="equal">
      <formula>"REVISAR"</formula>
    </cfRule>
  </conditionalFormatting>
  <conditionalFormatting sqref="AR163:AR167">
    <cfRule type="cellIs" dxfId="11" priority="12" stopIfTrue="1" operator="equal">
      <formula>"REVISAR"</formula>
    </cfRule>
  </conditionalFormatting>
  <conditionalFormatting sqref="AS163:AS167">
    <cfRule type="cellIs" dxfId="10" priority="11" stopIfTrue="1" operator="equal">
      <formula>"REVISAR"</formula>
    </cfRule>
  </conditionalFormatting>
  <conditionalFormatting sqref="AU64">
    <cfRule type="cellIs" dxfId="9" priority="10" stopIfTrue="1" operator="equal">
      <formula>"REVISAR"</formula>
    </cfRule>
  </conditionalFormatting>
  <conditionalFormatting sqref="AU89">
    <cfRule type="cellIs" dxfId="8" priority="9" stopIfTrue="1" operator="equal">
      <formula>"REVISAR"</formula>
    </cfRule>
  </conditionalFormatting>
  <conditionalFormatting sqref="AU142">
    <cfRule type="cellIs" dxfId="7" priority="8" stopIfTrue="1" operator="equal">
      <formula>"REVISAR"</formula>
    </cfRule>
  </conditionalFormatting>
  <conditionalFormatting sqref="AU143">
    <cfRule type="cellIs" dxfId="6" priority="7" stopIfTrue="1" operator="equal">
      <formula>"REVISAR"</formula>
    </cfRule>
  </conditionalFormatting>
  <conditionalFormatting sqref="AU144">
    <cfRule type="cellIs" dxfId="5" priority="6" stopIfTrue="1" operator="equal">
      <formula>"REVISAR"</formula>
    </cfRule>
  </conditionalFormatting>
  <conditionalFormatting sqref="AU149">
    <cfRule type="cellIs" dxfId="4" priority="5" stopIfTrue="1" operator="equal">
      <formula>"REVISAR"</formula>
    </cfRule>
  </conditionalFormatting>
  <conditionalFormatting sqref="AU157">
    <cfRule type="cellIs" dxfId="3" priority="4" stopIfTrue="1" operator="equal">
      <formula>"REVISAR"</formula>
    </cfRule>
  </conditionalFormatting>
  <conditionalFormatting sqref="AU158">
    <cfRule type="cellIs" dxfId="2" priority="3" stopIfTrue="1" operator="equal">
      <formula>"REVISAR"</formula>
    </cfRule>
  </conditionalFormatting>
  <conditionalFormatting sqref="AU159">
    <cfRule type="cellIs" dxfId="1" priority="2" stopIfTrue="1" operator="equal">
      <formula>"REVISAR"</formula>
    </cfRule>
  </conditionalFormatting>
  <conditionalFormatting sqref="AU162">
    <cfRule type="cellIs" dxfId="0" priority="1" stopIfTrue="1" operator="equal">
      <formula>"REVISAR"</formula>
    </cfRule>
  </conditionalFormatting>
  <printOptions horizontalCentered="1"/>
  <pageMargins left="1.0337007874015749" right="0.19685039370078741" top="2.3622047244094491" bottom="0.43307086614173229" header="0" footer="0.15748031496062992"/>
  <pageSetup paperSize="9" scale="42" orientation="landscape" horizont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05463-9078-4ECC-AC7F-957D143011B7}">
  <dimension ref="A1:Q154"/>
  <sheetViews>
    <sheetView topLeftCell="A141" workbookViewId="0">
      <selection activeCell="G158" sqref="G158"/>
    </sheetView>
  </sheetViews>
  <sheetFormatPr baseColWidth="10" defaultRowHeight="15" x14ac:dyDescent="0.25"/>
  <cols>
    <col min="1" max="1" width="11.42578125" style="87"/>
    <col min="2" max="16384" width="11.42578125" style="88"/>
  </cols>
  <sheetData>
    <row r="1" spans="1:17" ht="15.75" thickBot="1" x14ac:dyDescent="0.3">
      <c r="B1" s="88" t="s">
        <v>3706</v>
      </c>
    </row>
    <row r="2" spans="1:17" x14ac:dyDescent="0.25">
      <c r="B2" s="123"/>
      <c r="C2" s="124"/>
      <c r="D2" s="289" t="s">
        <v>3697</v>
      </c>
      <c r="E2" s="289"/>
      <c r="F2" s="289" t="s">
        <v>3705</v>
      </c>
      <c r="G2" s="289"/>
      <c r="H2" s="289"/>
      <c r="I2" s="289"/>
      <c r="J2" s="289"/>
      <c r="K2" s="289" t="s">
        <v>3702</v>
      </c>
      <c r="L2" s="289"/>
      <c r="M2" s="289" t="s">
        <v>3703</v>
      </c>
      <c r="N2" s="289"/>
      <c r="O2" s="125"/>
      <c r="P2" s="289" t="s">
        <v>3704</v>
      </c>
      <c r="Q2" s="290"/>
    </row>
    <row r="3" spans="1:17" x14ac:dyDescent="0.25">
      <c r="A3" s="87" t="s">
        <v>3878</v>
      </c>
      <c r="B3" s="126" t="s">
        <v>3797</v>
      </c>
      <c r="C3" s="127" t="s">
        <v>462</v>
      </c>
      <c r="D3" s="128" t="s">
        <v>3647</v>
      </c>
      <c r="E3" s="128" t="s">
        <v>3648</v>
      </c>
      <c r="F3" s="128" t="s">
        <v>3698</v>
      </c>
      <c r="G3" s="128" t="s">
        <v>3656</v>
      </c>
      <c r="H3" s="128" t="s">
        <v>3700</v>
      </c>
      <c r="I3" s="128" t="s">
        <v>3699</v>
      </c>
      <c r="J3" s="128" t="s">
        <v>3701</v>
      </c>
      <c r="K3" s="128" t="s">
        <v>3647</v>
      </c>
      <c r="L3" s="128" t="s">
        <v>3648</v>
      </c>
      <c r="M3" s="128" t="s">
        <v>3647</v>
      </c>
      <c r="N3" s="128" t="s">
        <v>3648</v>
      </c>
      <c r="O3" s="128"/>
      <c r="P3" s="128" t="s">
        <v>3647</v>
      </c>
      <c r="Q3" s="129" t="s">
        <v>3648</v>
      </c>
    </row>
    <row r="4" spans="1:17" x14ac:dyDescent="0.25">
      <c r="A4" s="87" t="s">
        <v>3709</v>
      </c>
      <c r="B4" s="109" t="s">
        <v>3710</v>
      </c>
      <c r="C4" s="111">
        <v>2</v>
      </c>
      <c r="D4" s="111">
        <v>131946</v>
      </c>
      <c r="E4" s="111" t="s">
        <v>3682</v>
      </c>
      <c r="F4" s="111">
        <v>7.41</v>
      </c>
      <c r="G4" s="111">
        <v>10</v>
      </c>
      <c r="H4" s="111" t="s">
        <v>3693</v>
      </c>
      <c r="I4" s="111">
        <v>0.182</v>
      </c>
      <c r="J4" s="111">
        <v>0.01</v>
      </c>
      <c r="K4" s="110">
        <v>2877.38</v>
      </c>
      <c r="L4" s="110">
        <v>2876.6390000000001</v>
      </c>
      <c r="M4" s="110">
        <v>2880.04</v>
      </c>
      <c r="N4" s="110">
        <v>2879.37</v>
      </c>
      <c r="O4" s="110"/>
      <c r="P4" s="110">
        <f>+M4-K4</f>
        <v>2.6599999999998545</v>
      </c>
      <c r="Q4" s="130">
        <f>+N4-L4</f>
        <v>2.7309999999997672</v>
      </c>
    </row>
    <row r="5" spans="1:17" x14ac:dyDescent="0.25">
      <c r="A5" s="87" t="s">
        <v>3709</v>
      </c>
      <c r="B5" s="109" t="s">
        <v>3710</v>
      </c>
      <c r="C5" s="111">
        <v>2</v>
      </c>
      <c r="D5" s="111" t="s">
        <v>3682</v>
      </c>
      <c r="E5" s="111">
        <v>131916</v>
      </c>
      <c r="F5" s="111">
        <v>51.05</v>
      </c>
      <c r="G5" s="111">
        <v>10.8</v>
      </c>
      <c r="H5" s="111" t="s">
        <v>3693</v>
      </c>
      <c r="I5" s="111">
        <v>0.182</v>
      </c>
      <c r="J5" s="111">
        <v>0.01</v>
      </c>
      <c r="K5" s="110">
        <v>2876.6128504164949</v>
      </c>
      <c r="L5" s="110">
        <v>2871.0994504164951</v>
      </c>
      <c r="M5" s="110">
        <v>2879.37</v>
      </c>
      <c r="N5" s="110">
        <v>2873.61</v>
      </c>
      <c r="O5" s="110"/>
      <c r="P5" s="110">
        <f t="shared" ref="P5:P83" si="0">+M5-K5</f>
        <v>2.7571495835049973</v>
      </c>
      <c r="Q5" s="130">
        <f t="shared" ref="Q5:Q83" si="1">+N5-L5</f>
        <v>2.5105495835050533</v>
      </c>
    </row>
    <row r="6" spans="1:17" x14ac:dyDescent="0.25">
      <c r="B6" s="109"/>
      <c r="C6" s="111"/>
      <c r="D6" s="111">
        <v>131916</v>
      </c>
      <c r="E6" s="111">
        <v>131896</v>
      </c>
      <c r="F6" s="111">
        <v>60.16</v>
      </c>
      <c r="G6" s="111">
        <v>10.87</v>
      </c>
      <c r="H6" s="111" t="s">
        <v>3693</v>
      </c>
      <c r="I6" s="111">
        <v>0.2</v>
      </c>
      <c r="J6" s="111">
        <v>1.2999999999999999E-2</v>
      </c>
      <c r="K6" s="110">
        <v>2870.24</v>
      </c>
      <c r="L6" s="110">
        <v>2863.7006079999996</v>
      </c>
      <c r="M6" s="110">
        <v>2873.61</v>
      </c>
      <c r="N6" s="110">
        <v>2866.09</v>
      </c>
      <c r="O6" s="110"/>
      <c r="P6" s="110">
        <f t="shared" si="0"/>
        <v>3.3700000000003456</v>
      </c>
      <c r="Q6" s="130">
        <f t="shared" si="1"/>
        <v>2.3893920000004982</v>
      </c>
    </row>
    <row r="7" spans="1:17" x14ac:dyDescent="0.25">
      <c r="A7" s="87" t="s">
        <v>3709</v>
      </c>
      <c r="B7" s="109" t="s">
        <v>3710</v>
      </c>
      <c r="C7" s="111">
        <v>2</v>
      </c>
      <c r="D7" s="111">
        <v>80268</v>
      </c>
      <c r="E7" s="111">
        <v>131796</v>
      </c>
      <c r="F7" s="111">
        <v>58.81</v>
      </c>
      <c r="G7" s="111">
        <v>6.5</v>
      </c>
      <c r="H7" s="111" t="s">
        <v>3693</v>
      </c>
      <c r="I7" s="111">
        <v>0.182</v>
      </c>
      <c r="J7" s="111">
        <v>0.01</v>
      </c>
      <c r="K7" s="110">
        <v>2877.1</v>
      </c>
      <c r="L7" s="110">
        <v>2873.2773499999998</v>
      </c>
      <c r="M7" s="110">
        <v>2879.77</v>
      </c>
      <c r="N7" s="110">
        <v>2876.14</v>
      </c>
      <c r="O7" s="110"/>
      <c r="P7" s="110">
        <f t="shared" si="0"/>
        <v>2.6700000000000728</v>
      </c>
      <c r="Q7" s="130">
        <f t="shared" si="1"/>
        <v>2.8626500000000306</v>
      </c>
    </row>
    <row r="8" spans="1:17" x14ac:dyDescent="0.25">
      <c r="A8" s="87" t="s">
        <v>3709</v>
      </c>
      <c r="B8" s="109" t="s">
        <v>3710</v>
      </c>
      <c r="C8" s="111">
        <v>2</v>
      </c>
      <c r="D8" s="111">
        <v>131796</v>
      </c>
      <c r="E8" s="111">
        <v>131732</v>
      </c>
      <c r="F8" s="111">
        <v>62.58</v>
      </c>
      <c r="G8" s="111">
        <v>8.9</v>
      </c>
      <c r="H8" s="111" t="s">
        <v>3693</v>
      </c>
      <c r="I8" s="111">
        <v>0.182</v>
      </c>
      <c r="J8" s="111">
        <v>0.01</v>
      </c>
      <c r="K8" s="110">
        <v>2873.1493232750609</v>
      </c>
      <c r="L8" s="110">
        <v>2867.5797032750606</v>
      </c>
      <c r="M8" s="110">
        <v>2876.14</v>
      </c>
      <c r="N8" s="110">
        <v>2868.38</v>
      </c>
      <c r="O8" s="110"/>
      <c r="P8" s="110">
        <f t="shared" si="0"/>
        <v>2.9906767249390214</v>
      </c>
      <c r="Q8" s="130">
        <f t="shared" si="1"/>
        <v>0.80029672493947146</v>
      </c>
    </row>
    <row r="9" spans="1:17" x14ac:dyDescent="0.25">
      <c r="B9" s="109">
        <v>1</v>
      </c>
      <c r="C9" s="111"/>
      <c r="D9" s="111">
        <v>80194</v>
      </c>
      <c r="E9" s="111" t="s">
        <v>3683</v>
      </c>
      <c r="F9" s="111">
        <v>65.819999999999993</v>
      </c>
      <c r="G9" s="111">
        <v>3.89</v>
      </c>
      <c r="H9" s="111" t="s">
        <v>3693</v>
      </c>
      <c r="I9" s="111">
        <v>0.2</v>
      </c>
      <c r="J9" s="111">
        <v>1.2999999999999999E-2</v>
      </c>
      <c r="K9" s="110">
        <v>2876</v>
      </c>
      <c r="L9" s="110">
        <v>2873.4396019999999</v>
      </c>
      <c r="M9" s="110">
        <v>2878.1</v>
      </c>
      <c r="N9" s="110">
        <v>2876.28</v>
      </c>
      <c r="O9" s="110"/>
      <c r="P9" s="110">
        <f t="shared" si="0"/>
        <v>2.0999999999999091</v>
      </c>
      <c r="Q9" s="130">
        <f t="shared" si="1"/>
        <v>2.8403980000002775</v>
      </c>
    </row>
    <row r="10" spans="1:17" x14ac:dyDescent="0.25">
      <c r="A10" s="87" t="s">
        <v>3709</v>
      </c>
      <c r="B10" s="109" t="s">
        <v>3710</v>
      </c>
      <c r="C10" s="111">
        <v>2</v>
      </c>
      <c r="D10" s="111" t="s">
        <v>3683</v>
      </c>
      <c r="E10" s="111" t="s">
        <v>3684</v>
      </c>
      <c r="F10" s="111">
        <v>30.3</v>
      </c>
      <c r="G10" s="111">
        <v>8.3000000000000007</v>
      </c>
      <c r="H10" s="111" t="s">
        <v>3694</v>
      </c>
      <c r="I10" s="111">
        <v>0.22700000000000001</v>
      </c>
      <c r="J10" s="111">
        <v>0.01</v>
      </c>
      <c r="K10" s="110">
        <v>2873.3</v>
      </c>
      <c r="L10" s="110">
        <v>2870.7851000000001</v>
      </c>
      <c r="M10" s="110">
        <v>2876.28</v>
      </c>
      <c r="N10" s="110">
        <v>2872.92</v>
      </c>
      <c r="O10" s="110"/>
      <c r="P10" s="110">
        <f t="shared" si="0"/>
        <v>2.9800000000000182</v>
      </c>
      <c r="Q10" s="130">
        <f t="shared" si="1"/>
        <v>2.134900000000016</v>
      </c>
    </row>
    <row r="11" spans="1:17" x14ac:dyDescent="0.25">
      <c r="A11" s="87" t="s">
        <v>3709</v>
      </c>
      <c r="B11" s="109" t="s">
        <v>3710</v>
      </c>
      <c r="C11" s="111">
        <v>2</v>
      </c>
      <c r="D11" s="111" t="s">
        <v>3684</v>
      </c>
      <c r="E11" s="111">
        <v>131732</v>
      </c>
      <c r="F11" s="111">
        <v>30.16</v>
      </c>
      <c r="G11" s="111">
        <v>13.81</v>
      </c>
      <c r="H11" s="111" t="s">
        <v>3694</v>
      </c>
      <c r="I11" s="111">
        <v>0.22700000000000001</v>
      </c>
      <c r="J11" s="111">
        <v>0.01</v>
      </c>
      <c r="K11" s="110">
        <v>2870.2895673573162</v>
      </c>
      <c r="L11" s="110">
        <v>2866.124471357316</v>
      </c>
      <c r="M11" s="110">
        <v>2872.92</v>
      </c>
      <c r="N11" s="110">
        <v>2868.43</v>
      </c>
      <c r="O11" s="110"/>
      <c r="P11" s="110">
        <f t="shared" si="0"/>
        <v>2.6304326426838998</v>
      </c>
      <c r="Q11" s="130">
        <f t="shared" si="1"/>
        <v>2.3055286426838393</v>
      </c>
    </row>
    <row r="12" spans="1:17" x14ac:dyDescent="0.25">
      <c r="B12" s="109"/>
      <c r="C12" s="111"/>
      <c r="D12" s="111">
        <v>131732</v>
      </c>
      <c r="E12" s="111">
        <v>131708</v>
      </c>
      <c r="F12" s="111">
        <v>26.66</v>
      </c>
      <c r="G12" s="111">
        <v>7.04</v>
      </c>
      <c r="H12" s="111" t="s">
        <v>3693</v>
      </c>
      <c r="I12" s="111">
        <v>0.182</v>
      </c>
      <c r="J12" s="111">
        <v>0.01</v>
      </c>
      <c r="K12" s="110">
        <v>2865.57</v>
      </c>
      <c r="L12" s="110">
        <v>2863.6931360000003</v>
      </c>
      <c r="M12" s="110">
        <v>2868.43</v>
      </c>
      <c r="N12" s="110">
        <v>2865.02</v>
      </c>
      <c r="O12" s="110"/>
      <c r="P12" s="110">
        <f t="shared" si="0"/>
        <v>2.8599999999996726</v>
      </c>
      <c r="Q12" s="130">
        <f t="shared" si="1"/>
        <v>1.3268639999996594</v>
      </c>
    </row>
    <row r="13" spans="1:17" x14ac:dyDescent="0.25">
      <c r="B13" s="109">
        <v>1</v>
      </c>
      <c r="C13" s="111"/>
      <c r="D13" s="111" t="s">
        <v>3685</v>
      </c>
      <c r="E13" s="111">
        <v>131732</v>
      </c>
      <c r="F13" s="111">
        <v>41.14</v>
      </c>
      <c r="G13" s="111">
        <v>4.2300000000000004</v>
      </c>
      <c r="H13" s="111" t="s">
        <v>3693</v>
      </c>
      <c r="I13" s="111">
        <v>0.2</v>
      </c>
      <c r="J13" s="111">
        <v>1.2999999999999999E-2</v>
      </c>
      <c r="K13" s="110">
        <v>2867.75</v>
      </c>
      <c r="L13" s="110">
        <v>2866.0097780000001</v>
      </c>
      <c r="M13" s="110">
        <v>2869.83</v>
      </c>
      <c r="N13" s="110">
        <v>2868.38</v>
      </c>
      <c r="O13" s="110"/>
      <c r="P13" s="110">
        <f t="shared" si="0"/>
        <v>2.0799999999999272</v>
      </c>
      <c r="Q13" s="130">
        <f t="shared" si="1"/>
        <v>2.3702220000000125</v>
      </c>
    </row>
    <row r="14" spans="1:17" x14ac:dyDescent="0.25">
      <c r="A14" s="87" t="s">
        <v>3709</v>
      </c>
      <c r="B14" s="109" t="s">
        <v>3710</v>
      </c>
      <c r="C14" s="111">
        <v>2</v>
      </c>
      <c r="D14" s="111">
        <v>80265</v>
      </c>
      <c r="E14" s="111" t="s">
        <v>3686</v>
      </c>
      <c r="F14" s="111">
        <v>11.92</v>
      </c>
      <c r="G14" s="111">
        <v>6</v>
      </c>
      <c r="H14" s="111" t="s">
        <v>3693</v>
      </c>
      <c r="I14" s="111">
        <v>0.182</v>
      </c>
      <c r="J14" s="111">
        <v>0.01</v>
      </c>
      <c r="K14" s="110">
        <v>2871.16</v>
      </c>
      <c r="L14" s="110">
        <v>2870.4447999999998</v>
      </c>
      <c r="M14" s="110">
        <v>2873.61</v>
      </c>
      <c r="N14" s="110">
        <v>2872.65</v>
      </c>
      <c r="O14" s="110"/>
      <c r="P14" s="110">
        <f t="shared" si="0"/>
        <v>2.4500000000002728</v>
      </c>
      <c r="Q14" s="130">
        <f t="shared" si="1"/>
        <v>2.2052000000003318</v>
      </c>
    </row>
    <row r="15" spans="1:17" x14ac:dyDescent="0.25">
      <c r="A15" s="87" t="s">
        <v>3709</v>
      </c>
      <c r="B15" s="109" t="s">
        <v>3710</v>
      </c>
      <c r="C15" s="111">
        <v>2</v>
      </c>
      <c r="D15" s="111" t="s">
        <v>3686</v>
      </c>
      <c r="E15" s="111" t="s">
        <v>3687</v>
      </c>
      <c r="F15" s="111">
        <v>43.78</v>
      </c>
      <c r="G15" s="111">
        <v>7.5</v>
      </c>
      <c r="H15" s="111" t="s">
        <v>3693</v>
      </c>
      <c r="I15" s="111">
        <v>0.182</v>
      </c>
      <c r="J15" s="111">
        <v>0.01</v>
      </c>
      <c r="K15" s="110">
        <v>2870.3016200416669</v>
      </c>
      <c r="L15" s="110">
        <v>2867.0181200416669</v>
      </c>
      <c r="M15" s="110">
        <v>2872.65</v>
      </c>
      <c r="N15" s="110">
        <v>2868.91</v>
      </c>
      <c r="O15" s="110"/>
      <c r="P15" s="110">
        <f t="shared" si="0"/>
        <v>2.3483799583332257</v>
      </c>
      <c r="Q15" s="130">
        <f t="shared" si="1"/>
        <v>1.8918799583329928</v>
      </c>
    </row>
    <row r="16" spans="1:17" x14ac:dyDescent="0.25">
      <c r="A16" s="87" t="s">
        <v>3709</v>
      </c>
      <c r="B16" s="109" t="s">
        <v>3710</v>
      </c>
      <c r="C16" s="111">
        <v>2</v>
      </c>
      <c r="D16" s="111" t="s">
        <v>3687</v>
      </c>
      <c r="E16" s="111">
        <v>131732</v>
      </c>
      <c r="F16" s="111">
        <v>21.88</v>
      </c>
      <c r="G16" s="111">
        <v>6</v>
      </c>
      <c r="H16" s="111" t="s">
        <v>3693</v>
      </c>
      <c r="I16" s="111">
        <v>0.182</v>
      </c>
      <c r="J16" s="111">
        <v>0.01</v>
      </c>
      <c r="K16" s="110">
        <v>2866.9510281777248</v>
      </c>
      <c r="L16" s="110">
        <v>2865.6382281777246</v>
      </c>
      <c r="M16" s="110">
        <v>2868.91</v>
      </c>
      <c r="N16" s="110">
        <v>2868.43</v>
      </c>
      <c r="O16" s="110"/>
      <c r="P16" s="110">
        <f t="shared" si="0"/>
        <v>1.9589718222750889</v>
      </c>
      <c r="Q16" s="130">
        <f t="shared" si="1"/>
        <v>2.7917718222752228</v>
      </c>
    </row>
    <row r="17" spans="1:17" x14ac:dyDescent="0.25">
      <c r="B17" s="109" t="s">
        <v>3708</v>
      </c>
      <c r="C17" s="111"/>
      <c r="D17" s="111">
        <v>130416</v>
      </c>
      <c r="E17" s="111">
        <v>130362</v>
      </c>
      <c r="F17" s="111">
        <v>119.64</v>
      </c>
      <c r="G17" s="111">
        <v>9.5</v>
      </c>
      <c r="H17" s="111" t="s">
        <v>3693</v>
      </c>
      <c r="I17" s="111">
        <v>0.182</v>
      </c>
      <c r="J17" s="111">
        <v>0.01</v>
      </c>
      <c r="K17" s="110">
        <v>2750.05</v>
      </c>
      <c r="L17" s="110">
        <v>2738.6842000000001</v>
      </c>
      <c r="M17" s="110">
        <v>2752.71</v>
      </c>
      <c r="N17" s="110">
        <v>2740.35</v>
      </c>
      <c r="O17" s="110"/>
      <c r="P17" s="110">
        <f t="shared" si="0"/>
        <v>2.6599999999998545</v>
      </c>
      <c r="Q17" s="130">
        <f t="shared" si="1"/>
        <v>1.6657999999997628</v>
      </c>
    </row>
    <row r="18" spans="1:17" x14ac:dyDescent="0.25">
      <c r="A18" s="87" t="s">
        <v>3709</v>
      </c>
      <c r="B18" s="109" t="s">
        <v>3708</v>
      </c>
      <c r="C18" s="111">
        <v>1</v>
      </c>
      <c r="D18" s="111">
        <v>130362</v>
      </c>
      <c r="E18" s="111" t="s">
        <v>3688</v>
      </c>
      <c r="F18" s="111">
        <v>39.630000000000003</v>
      </c>
      <c r="G18" s="111">
        <v>8.8000000000000007</v>
      </c>
      <c r="H18" s="111" t="s">
        <v>3693</v>
      </c>
      <c r="I18" s="111">
        <v>0.182</v>
      </c>
      <c r="J18" s="111">
        <v>0.01</v>
      </c>
      <c r="K18" s="110">
        <v>2738.5307109081082</v>
      </c>
      <c r="L18" s="110">
        <v>2735.0432709081083</v>
      </c>
      <c r="M18" s="110">
        <v>2740.35</v>
      </c>
      <c r="N18" s="110">
        <v>2737.89</v>
      </c>
      <c r="O18" s="110"/>
      <c r="P18" s="110">
        <f t="shared" si="0"/>
        <v>1.8192890918917328</v>
      </c>
      <c r="Q18" s="130">
        <f t="shared" si="1"/>
        <v>2.8467290918915751</v>
      </c>
    </row>
    <row r="19" spans="1:17" x14ac:dyDescent="0.25">
      <c r="A19" s="87" t="s">
        <v>3709</v>
      </c>
      <c r="B19" s="109" t="s">
        <v>3708</v>
      </c>
      <c r="C19" s="111">
        <v>1</v>
      </c>
      <c r="D19" s="111" t="s">
        <v>3688</v>
      </c>
      <c r="E19" s="111">
        <v>130317</v>
      </c>
      <c r="F19" s="111">
        <v>70.36</v>
      </c>
      <c r="G19" s="111">
        <v>8</v>
      </c>
      <c r="H19" s="111" t="s">
        <v>3693</v>
      </c>
      <c r="I19" s="111">
        <v>0.182</v>
      </c>
      <c r="J19" s="111">
        <v>0.01</v>
      </c>
      <c r="K19" s="110">
        <v>2734.923932484086</v>
      </c>
      <c r="L19" s="110">
        <v>2729.295132484086</v>
      </c>
      <c r="M19" s="110">
        <v>2737.89</v>
      </c>
      <c r="N19" s="110">
        <v>2730.81</v>
      </c>
      <c r="O19" s="110"/>
      <c r="P19" s="110">
        <f t="shared" si="0"/>
        <v>2.9660675159138918</v>
      </c>
      <c r="Q19" s="130">
        <f t="shared" si="1"/>
        <v>1.5148675159139202</v>
      </c>
    </row>
    <row r="20" spans="1:17" x14ac:dyDescent="0.25">
      <c r="B20" s="109" t="s">
        <v>3708</v>
      </c>
      <c r="C20" s="111"/>
      <c r="D20" s="111">
        <v>130317</v>
      </c>
      <c r="E20" s="111">
        <v>130287</v>
      </c>
      <c r="F20" s="111">
        <v>67.25</v>
      </c>
      <c r="G20" s="111">
        <v>11.86</v>
      </c>
      <c r="H20" s="111" t="s">
        <v>3693</v>
      </c>
      <c r="I20" s="111">
        <v>0.182</v>
      </c>
      <c r="J20" s="111">
        <v>0.01</v>
      </c>
      <c r="K20" s="110">
        <v>2728.93</v>
      </c>
      <c r="L20" s="110">
        <v>2720.95415</v>
      </c>
      <c r="M20" s="110">
        <v>2730.81</v>
      </c>
      <c r="N20" s="110">
        <v>2722.8</v>
      </c>
      <c r="O20" s="110"/>
      <c r="P20" s="110">
        <f t="shared" si="0"/>
        <v>1.8800000000001091</v>
      </c>
      <c r="Q20" s="130">
        <f t="shared" si="1"/>
        <v>1.845850000000155</v>
      </c>
    </row>
    <row r="21" spans="1:17" x14ac:dyDescent="0.25">
      <c r="B21" s="109" t="s">
        <v>3708</v>
      </c>
      <c r="C21" s="111"/>
      <c r="D21" s="111" t="s">
        <v>3689</v>
      </c>
      <c r="E21" s="111">
        <v>79879</v>
      </c>
      <c r="F21" s="111">
        <v>55.38</v>
      </c>
      <c r="G21" s="111">
        <v>7</v>
      </c>
      <c r="H21" s="111" t="s">
        <v>3693</v>
      </c>
      <c r="I21" s="111">
        <v>0.182</v>
      </c>
      <c r="J21" s="111">
        <v>0.01</v>
      </c>
      <c r="K21" s="110">
        <v>2743.5</v>
      </c>
      <c r="L21" s="110">
        <v>2739.6233999999999</v>
      </c>
      <c r="M21" s="110">
        <v>2745.7</v>
      </c>
      <c r="N21" s="110">
        <v>2741.54</v>
      </c>
      <c r="O21" s="110"/>
      <c r="P21" s="110">
        <f t="shared" si="0"/>
        <v>2.1999999999998181</v>
      </c>
      <c r="Q21" s="130">
        <f t="shared" si="1"/>
        <v>1.9166000000000167</v>
      </c>
    </row>
    <row r="22" spans="1:17" x14ac:dyDescent="0.25">
      <c r="A22" s="87" t="s">
        <v>3709</v>
      </c>
      <c r="B22" s="109" t="s">
        <v>3708</v>
      </c>
      <c r="C22" s="111">
        <v>1</v>
      </c>
      <c r="D22" s="111">
        <v>79879</v>
      </c>
      <c r="E22" s="111">
        <v>130362</v>
      </c>
      <c r="F22" s="111">
        <v>49.85</v>
      </c>
      <c r="G22" s="111">
        <v>1.79</v>
      </c>
      <c r="H22" s="111" t="s">
        <v>3693</v>
      </c>
      <c r="I22" s="111">
        <v>0.182</v>
      </c>
      <c r="J22" s="111">
        <v>0.01</v>
      </c>
      <c r="K22" s="110">
        <v>2739.6233999999999</v>
      </c>
      <c r="L22" s="110">
        <v>2738.7310849999999</v>
      </c>
      <c r="M22" s="110">
        <v>2741.54</v>
      </c>
      <c r="N22" s="110">
        <v>2740.35</v>
      </c>
      <c r="O22" s="110"/>
      <c r="P22" s="110">
        <f t="shared" si="0"/>
        <v>1.9166000000000167</v>
      </c>
      <c r="Q22" s="130">
        <f t="shared" si="1"/>
        <v>1.6189150000000154</v>
      </c>
    </row>
    <row r="23" spans="1:17" x14ac:dyDescent="0.25">
      <c r="A23" s="87" t="s">
        <v>3709</v>
      </c>
      <c r="B23" s="109" t="s">
        <v>3708</v>
      </c>
      <c r="C23" s="111">
        <v>1</v>
      </c>
      <c r="D23" s="111">
        <v>130317</v>
      </c>
      <c r="E23" s="111">
        <v>130251</v>
      </c>
      <c r="F23" s="111">
        <v>50.83</v>
      </c>
      <c r="G23" s="111">
        <v>4.18</v>
      </c>
      <c r="H23" s="111" t="s">
        <v>3693</v>
      </c>
      <c r="I23" s="111">
        <v>0.182</v>
      </c>
      <c r="J23" s="111">
        <v>0.01</v>
      </c>
      <c r="K23" s="110">
        <v>2729.44</v>
      </c>
      <c r="L23" s="110">
        <v>2727.315306</v>
      </c>
      <c r="M23" s="110">
        <v>2730.81</v>
      </c>
      <c r="N23" s="110">
        <v>2728.96</v>
      </c>
      <c r="O23" s="110"/>
      <c r="P23" s="110">
        <f t="shared" si="0"/>
        <v>1.3699999999998909</v>
      </c>
      <c r="Q23" s="130">
        <f t="shared" si="1"/>
        <v>1.6446940000000723</v>
      </c>
    </row>
    <row r="24" spans="1:17" x14ac:dyDescent="0.25">
      <c r="A24" s="87" t="s">
        <v>3709</v>
      </c>
      <c r="B24" s="109" t="s">
        <v>3708</v>
      </c>
      <c r="C24" s="111">
        <v>1</v>
      </c>
      <c r="D24" s="111">
        <v>130178</v>
      </c>
      <c r="E24" s="111">
        <v>130251</v>
      </c>
      <c r="F24" s="111">
        <v>50.1</v>
      </c>
      <c r="G24" s="111">
        <v>1.46</v>
      </c>
      <c r="H24" s="111" t="s">
        <v>3693</v>
      </c>
      <c r="I24" s="111">
        <v>0.182</v>
      </c>
      <c r="J24" s="111">
        <v>0.01</v>
      </c>
      <c r="K24" s="110">
        <v>2727.89</v>
      </c>
      <c r="L24" s="110">
        <v>2727.1585399999999</v>
      </c>
      <c r="M24" s="110">
        <v>2729.19</v>
      </c>
      <c r="N24" s="110">
        <v>2729.09</v>
      </c>
      <c r="O24" s="110"/>
      <c r="P24" s="110">
        <f t="shared" si="0"/>
        <v>1.3000000000001819</v>
      </c>
      <c r="Q24" s="130">
        <f t="shared" si="1"/>
        <v>1.9314600000002429</v>
      </c>
    </row>
    <row r="25" spans="1:17" x14ac:dyDescent="0.25">
      <c r="B25" s="109" t="s">
        <v>3708</v>
      </c>
      <c r="C25" s="111"/>
      <c r="D25" s="111">
        <v>130251</v>
      </c>
      <c r="E25" s="111">
        <v>130236</v>
      </c>
      <c r="F25" s="111">
        <v>38.49</v>
      </c>
      <c r="G25" s="111">
        <v>8</v>
      </c>
      <c r="H25" s="111" t="s">
        <v>3693</v>
      </c>
      <c r="I25" s="111">
        <v>0.182</v>
      </c>
      <c r="J25" s="111">
        <v>0.01</v>
      </c>
      <c r="K25" s="110">
        <v>2726.9614384527695</v>
      </c>
      <c r="L25" s="110">
        <v>2723.8822384527693</v>
      </c>
      <c r="M25" s="110">
        <v>2729.09</v>
      </c>
      <c r="N25" s="110">
        <v>2725.84</v>
      </c>
      <c r="O25" s="110"/>
      <c r="P25" s="110">
        <f t="shared" si="0"/>
        <v>2.1285615472306745</v>
      </c>
      <c r="Q25" s="130">
        <f t="shared" si="1"/>
        <v>1.9577615472308025</v>
      </c>
    </row>
    <row r="26" spans="1:17" x14ac:dyDescent="0.25">
      <c r="A26" s="87" t="s">
        <v>3709</v>
      </c>
      <c r="B26" s="109" t="s">
        <v>3708</v>
      </c>
      <c r="C26" s="111">
        <v>1</v>
      </c>
      <c r="D26" s="111">
        <v>79879</v>
      </c>
      <c r="E26" s="111">
        <v>130234</v>
      </c>
      <c r="F26" s="111">
        <v>51.12</v>
      </c>
      <c r="G26" s="111">
        <v>2.34</v>
      </c>
      <c r="H26" s="111" t="s">
        <v>3693</v>
      </c>
      <c r="I26" s="111">
        <v>0.182</v>
      </c>
      <c r="J26" s="111">
        <v>0.01</v>
      </c>
      <c r="K26" s="110">
        <v>2740.08</v>
      </c>
      <c r="L26" s="110">
        <v>2738.8837920000001</v>
      </c>
      <c r="M26" s="110">
        <v>2741.54</v>
      </c>
      <c r="N26" s="110">
        <v>2740.29</v>
      </c>
      <c r="O26" s="110"/>
      <c r="P26" s="110">
        <f t="shared" si="0"/>
        <v>1.4600000000000364</v>
      </c>
      <c r="Q26" s="130">
        <f t="shared" si="1"/>
        <v>1.4062079999998787</v>
      </c>
    </row>
    <row r="27" spans="1:17" x14ac:dyDescent="0.25">
      <c r="B27" s="109" t="s">
        <v>3708</v>
      </c>
      <c r="C27" s="111"/>
      <c r="D27" s="111">
        <v>79872</v>
      </c>
      <c r="E27" s="111">
        <v>130234</v>
      </c>
      <c r="F27" s="111">
        <v>73.239999999999995</v>
      </c>
      <c r="G27" s="111">
        <v>10.5</v>
      </c>
      <c r="H27" s="111" t="s">
        <v>3694</v>
      </c>
      <c r="I27" s="111">
        <v>0.22700000000000001</v>
      </c>
      <c r="J27" s="111">
        <v>0.01</v>
      </c>
      <c r="K27" s="110">
        <v>2745.35</v>
      </c>
      <c r="L27" s="110">
        <v>2737.6597999999999</v>
      </c>
      <c r="M27" s="110">
        <v>2746.96</v>
      </c>
      <c r="N27" s="110">
        <v>2740.29</v>
      </c>
      <c r="O27" s="110"/>
      <c r="P27" s="110">
        <f t="shared" si="0"/>
        <v>1.6100000000001273</v>
      </c>
      <c r="Q27" s="130">
        <f t="shared" si="1"/>
        <v>2.6302000000000589</v>
      </c>
    </row>
    <row r="28" spans="1:17" x14ac:dyDescent="0.25">
      <c r="A28" s="87" t="s">
        <v>3709</v>
      </c>
      <c r="B28" s="109" t="s">
        <v>3708</v>
      </c>
      <c r="C28" s="111">
        <v>1</v>
      </c>
      <c r="D28" s="111">
        <v>130234</v>
      </c>
      <c r="E28" s="111" t="s">
        <v>3690</v>
      </c>
      <c r="F28" s="111">
        <v>54.91</v>
      </c>
      <c r="G28" s="111">
        <v>9</v>
      </c>
      <c r="H28" s="111" t="s">
        <v>3694</v>
      </c>
      <c r="I28" s="111">
        <v>0.22700000000000001</v>
      </c>
      <c r="J28" s="111">
        <v>0.01</v>
      </c>
      <c r="K28" s="110">
        <v>2737.6303755609306</v>
      </c>
      <c r="L28" s="110">
        <v>2732.6884755609308</v>
      </c>
      <c r="M28" s="110">
        <v>2740.29</v>
      </c>
      <c r="N28" s="110">
        <v>2734.54</v>
      </c>
      <c r="O28" s="110"/>
      <c r="P28" s="110">
        <f t="shared" si="0"/>
        <v>2.6596244390693755</v>
      </c>
      <c r="Q28" s="130">
        <f t="shared" si="1"/>
        <v>1.8515244390691805</v>
      </c>
    </row>
    <row r="29" spans="1:17" x14ac:dyDescent="0.25">
      <c r="A29" s="87" t="s">
        <v>3709</v>
      </c>
      <c r="B29" s="109" t="s">
        <v>3708</v>
      </c>
      <c r="C29" s="111">
        <v>1</v>
      </c>
      <c r="D29" s="111" t="s">
        <v>3690</v>
      </c>
      <c r="E29" s="111">
        <v>130178</v>
      </c>
      <c r="F29" s="111">
        <v>55.4</v>
      </c>
      <c r="G29" s="111">
        <v>9.5</v>
      </c>
      <c r="H29" s="111" t="s">
        <v>3694</v>
      </c>
      <c r="I29" s="111">
        <v>0.22700000000000001</v>
      </c>
      <c r="J29" s="111">
        <v>0.01</v>
      </c>
      <c r="K29" s="110">
        <v>2732.6737074300549</v>
      </c>
      <c r="L29" s="110">
        <v>2727.410707430055</v>
      </c>
      <c r="M29" s="110">
        <v>2734.54</v>
      </c>
      <c r="N29" s="110">
        <v>2729.19</v>
      </c>
      <c r="O29" s="110"/>
      <c r="P29" s="110">
        <f t="shared" si="0"/>
        <v>1.866292569945017</v>
      </c>
      <c r="Q29" s="130">
        <f t="shared" si="1"/>
        <v>1.7792925699450279</v>
      </c>
    </row>
    <row r="30" spans="1:17" x14ac:dyDescent="0.25">
      <c r="B30" s="109" t="s">
        <v>3708</v>
      </c>
      <c r="C30" s="111"/>
      <c r="D30" s="111">
        <v>130178</v>
      </c>
      <c r="E30" s="111" t="s">
        <v>3691</v>
      </c>
      <c r="F30" s="111">
        <v>48.08</v>
      </c>
      <c r="G30" s="111">
        <v>3.6</v>
      </c>
      <c r="H30" s="111" t="s">
        <v>3694</v>
      </c>
      <c r="I30" s="111">
        <v>0.22700000000000001</v>
      </c>
      <c r="J30" s="111">
        <v>0.01</v>
      </c>
      <c r="K30" s="110">
        <v>2727.2107074300552</v>
      </c>
      <c r="L30" s="110">
        <v>2725.4798274300551</v>
      </c>
      <c r="M30" s="110">
        <v>2729.19</v>
      </c>
      <c r="N30" s="110">
        <v>2727.5</v>
      </c>
      <c r="O30" s="110"/>
      <c r="P30" s="110">
        <f t="shared" si="0"/>
        <v>1.979292569944846</v>
      </c>
      <c r="Q30" s="130">
        <f t="shared" si="1"/>
        <v>2.0201725699448616</v>
      </c>
    </row>
    <row r="31" spans="1:17" x14ac:dyDescent="0.25">
      <c r="B31" s="109" t="s">
        <v>3708</v>
      </c>
      <c r="C31" s="111"/>
      <c r="D31" s="111">
        <v>130112</v>
      </c>
      <c r="E31" s="111">
        <v>130178</v>
      </c>
      <c r="F31" s="111">
        <v>51.7</v>
      </c>
      <c r="G31" s="111">
        <v>2</v>
      </c>
      <c r="H31" s="111" t="s">
        <v>3693</v>
      </c>
      <c r="I31" s="111">
        <v>0.182</v>
      </c>
      <c r="J31" s="111">
        <v>0.01</v>
      </c>
      <c r="K31" s="110">
        <v>2728.56</v>
      </c>
      <c r="L31" s="110">
        <v>2727.5259999999998</v>
      </c>
      <c r="M31" s="110">
        <v>2730.08</v>
      </c>
      <c r="N31" s="110">
        <v>2729.19</v>
      </c>
      <c r="O31" s="110"/>
      <c r="P31" s="110">
        <f t="shared" si="0"/>
        <v>1.5199999999999818</v>
      </c>
      <c r="Q31" s="130">
        <f t="shared" si="1"/>
        <v>1.6640000000002146</v>
      </c>
    </row>
    <row r="32" spans="1:17" x14ac:dyDescent="0.25">
      <c r="A32" s="87" t="s">
        <v>3709</v>
      </c>
      <c r="B32" s="109" t="s">
        <v>3708</v>
      </c>
      <c r="C32" s="111">
        <v>1</v>
      </c>
      <c r="D32" s="111" t="s">
        <v>3692</v>
      </c>
      <c r="E32" s="111" t="s">
        <v>3688</v>
      </c>
      <c r="F32" s="111">
        <v>12.75</v>
      </c>
      <c r="G32" s="111">
        <v>2</v>
      </c>
      <c r="H32" s="111" t="s">
        <v>3693</v>
      </c>
      <c r="I32" s="111">
        <v>0.182</v>
      </c>
      <c r="J32" s="111">
        <v>0.01</v>
      </c>
      <c r="K32" s="110">
        <v>2735.4</v>
      </c>
      <c r="L32" s="110">
        <v>2735.145</v>
      </c>
      <c r="M32" s="110">
        <v>2738</v>
      </c>
      <c r="N32" s="110">
        <v>2737.86</v>
      </c>
      <c r="O32" s="110"/>
      <c r="P32" s="110">
        <f t="shared" si="0"/>
        <v>2.5999999999999091</v>
      </c>
      <c r="Q32" s="130">
        <f t="shared" si="1"/>
        <v>2.7150000000001455</v>
      </c>
    </row>
    <row r="33" spans="1:17" x14ac:dyDescent="0.25">
      <c r="B33" s="109" t="s">
        <v>3708</v>
      </c>
      <c r="C33" s="111"/>
      <c r="D33" s="111">
        <v>79842</v>
      </c>
      <c r="E33" s="111">
        <v>130234</v>
      </c>
      <c r="F33" s="111">
        <v>50.66</v>
      </c>
      <c r="G33" s="111">
        <v>5.95</v>
      </c>
      <c r="H33" s="111" t="s">
        <v>3693</v>
      </c>
      <c r="I33" s="111">
        <v>0.182</v>
      </c>
      <c r="J33" s="111">
        <v>0.01</v>
      </c>
      <c r="K33" s="110">
        <v>2741.13</v>
      </c>
      <c r="L33" s="110">
        <v>2738.11573</v>
      </c>
      <c r="M33" s="110">
        <v>2742.4</v>
      </c>
      <c r="N33" s="110">
        <v>2740.29</v>
      </c>
      <c r="O33" s="110"/>
      <c r="P33" s="110">
        <f t="shared" si="0"/>
        <v>1.2699999999999818</v>
      </c>
      <c r="Q33" s="130">
        <f t="shared" si="1"/>
        <v>2.1742699999999786</v>
      </c>
    </row>
    <row r="34" spans="1:17" x14ac:dyDescent="0.25">
      <c r="A34" s="87" t="s">
        <v>3709</v>
      </c>
      <c r="B34" s="109" t="s">
        <v>3708</v>
      </c>
      <c r="C34" s="111">
        <v>1</v>
      </c>
      <c r="D34" s="111"/>
      <c r="E34" s="111"/>
      <c r="F34" s="111"/>
      <c r="G34" s="111"/>
      <c r="H34" s="111" t="b">
        <v>0</v>
      </c>
      <c r="I34" s="111" t="b">
        <v>0</v>
      </c>
      <c r="J34" s="111" t="b">
        <v>0</v>
      </c>
      <c r="K34" s="110"/>
      <c r="L34" s="110"/>
      <c r="M34" s="110"/>
      <c r="N34" s="110"/>
      <c r="O34" s="110"/>
      <c r="P34" s="110">
        <f t="shared" si="0"/>
        <v>0</v>
      </c>
      <c r="Q34" s="130">
        <f t="shared" si="1"/>
        <v>0</v>
      </c>
    </row>
    <row r="35" spans="1:17" x14ac:dyDescent="0.25">
      <c r="A35" s="87" t="s">
        <v>3709</v>
      </c>
      <c r="B35" s="109" t="s">
        <v>3710</v>
      </c>
      <c r="C35" s="111">
        <v>2</v>
      </c>
      <c r="D35" s="111" t="s">
        <v>3695</v>
      </c>
      <c r="E35" s="111" t="s">
        <v>3686</v>
      </c>
      <c r="F35" s="111">
        <v>6.74</v>
      </c>
      <c r="G35" s="111">
        <v>2</v>
      </c>
      <c r="H35" s="111" t="s">
        <v>3693</v>
      </c>
      <c r="I35" s="111">
        <v>0.182</v>
      </c>
      <c r="J35" s="111">
        <v>0.01</v>
      </c>
      <c r="K35" s="110">
        <v>2870.6</v>
      </c>
      <c r="L35" s="110">
        <v>2870.4652000000001</v>
      </c>
      <c r="M35" s="110">
        <v>2872.4</v>
      </c>
      <c r="N35" s="110">
        <v>2872.65</v>
      </c>
      <c r="O35" s="110"/>
      <c r="P35" s="110">
        <f t="shared" si="0"/>
        <v>1.8000000000001819</v>
      </c>
      <c r="Q35" s="130">
        <f t="shared" si="1"/>
        <v>2.1847999999999956</v>
      </c>
    </row>
    <row r="36" spans="1:17" x14ac:dyDescent="0.25">
      <c r="A36" s="87" t="s">
        <v>3709</v>
      </c>
      <c r="B36" s="109" t="s">
        <v>3710</v>
      </c>
      <c r="C36" s="111">
        <v>2</v>
      </c>
      <c r="D36" s="111" t="s">
        <v>3696</v>
      </c>
      <c r="E36" s="111" t="s">
        <v>3687</v>
      </c>
      <c r="F36" s="111">
        <v>6.78</v>
      </c>
      <c r="G36" s="111">
        <v>2</v>
      </c>
      <c r="H36" s="111" t="s">
        <v>3693</v>
      </c>
      <c r="I36" s="111">
        <v>0.182</v>
      </c>
      <c r="J36" s="111">
        <v>0.01</v>
      </c>
      <c r="K36" s="110">
        <v>2867.35</v>
      </c>
      <c r="L36" s="110">
        <v>2867.2143999999998</v>
      </c>
      <c r="M36" s="110">
        <v>2869.1</v>
      </c>
      <c r="N36" s="110">
        <v>2868.91</v>
      </c>
      <c r="O36" s="110"/>
      <c r="P36" s="110">
        <f t="shared" si="0"/>
        <v>1.75</v>
      </c>
      <c r="Q36" s="130">
        <f t="shared" si="1"/>
        <v>1.6956000000000131</v>
      </c>
    </row>
    <row r="37" spans="1:17" x14ac:dyDescent="0.25">
      <c r="A37" s="87" t="s">
        <v>3709</v>
      </c>
      <c r="B37" s="109" t="s">
        <v>3708</v>
      </c>
      <c r="C37" s="111">
        <v>2</v>
      </c>
      <c r="D37" s="111" t="s">
        <v>3867</v>
      </c>
      <c r="E37" s="111" t="s">
        <v>3868</v>
      </c>
      <c r="F37" s="111">
        <v>6.14</v>
      </c>
      <c r="G37" s="111">
        <v>2</v>
      </c>
      <c r="H37" s="111" t="s">
        <v>3693</v>
      </c>
      <c r="I37" s="111">
        <v>0.182</v>
      </c>
      <c r="J37" s="111">
        <v>0.01</v>
      </c>
      <c r="K37" s="110">
        <v>2728.85</v>
      </c>
      <c r="L37" s="110">
        <v>2728.7271999999998</v>
      </c>
      <c r="M37" s="110">
        <v>2729.95</v>
      </c>
      <c r="N37" s="110">
        <v>2729.95</v>
      </c>
      <c r="O37" s="110"/>
      <c r="P37" s="110">
        <f t="shared" si="0"/>
        <v>1.0999999999999091</v>
      </c>
      <c r="Q37" s="130">
        <f t="shared" si="1"/>
        <v>1.2228000000000065</v>
      </c>
    </row>
    <row r="38" spans="1:17" x14ac:dyDescent="0.25">
      <c r="A38" s="87" t="s">
        <v>3709</v>
      </c>
      <c r="B38" s="109" t="s">
        <v>3708</v>
      </c>
      <c r="C38" s="111">
        <v>2</v>
      </c>
      <c r="D38" s="111" t="s">
        <v>3868</v>
      </c>
      <c r="E38" s="111">
        <v>130251</v>
      </c>
      <c r="F38" s="111">
        <v>11.23</v>
      </c>
      <c r="G38" s="111">
        <v>6</v>
      </c>
      <c r="H38" s="111" t="s">
        <v>3693</v>
      </c>
      <c r="I38" s="111">
        <v>0.182</v>
      </c>
      <c r="J38" s="111">
        <v>0.01</v>
      </c>
      <c r="K38" s="110">
        <v>2728.0458837365554</v>
      </c>
      <c r="L38" s="110">
        <v>2727.3720837365554</v>
      </c>
      <c r="M38" s="110">
        <v>2729.95</v>
      </c>
      <c r="N38" s="110">
        <v>2729.09</v>
      </c>
      <c r="O38" s="110"/>
      <c r="P38" s="110">
        <f t="shared" si="0"/>
        <v>1.9041162634443936</v>
      </c>
      <c r="Q38" s="130">
        <f t="shared" si="1"/>
        <v>1.7179162634447493</v>
      </c>
    </row>
    <row r="39" spans="1:17" x14ac:dyDescent="0.25">
      <c r="B39" s="131" t="s">
        <v>3707</v>
      </c>
      <c r="C39" s="132"/>
      <c r="D39" s="111"/>
      <c r="E39" s="111"/>
      <c r="F39" s="111"/>
      <c r="G39" s="111"/>
      <c r="H39" s="111"/>
      <c r="I39" s="111"/>
      <c r="J39" s="111"/>
      <c r="K39" s="110"/>
      <c r="L39" s="110"/>
      <c r="M39" s="110"/>
      <c r="N39" s="110"/>
      <c r="O39" s="110"/>
      <c r="P39" s="110">
        <f t="shared" si="0"/>
        <v>0</v>
      </c>
      <c r="Q39" s="130">
        <f t="shared" si="1"/>
        <v>0</v>
      </c>
    </row>
    <row r="40" spans="1:17" x14ac:dyDescent="0.25">
      <c r="A40" s="87" t="s">
        <v>3709</v>
      </c>
      <c r="B40" s="109" t="s">
        <v>3710</v>
      </c>
      <c r="C40" s="111">
        <v>2</v>
      </c>
      <c r="D40" s="111" t="s">
        <v>3711</v>
      </c>
      <c r="E40" s="111" t="s">
        <v>3712</v>
      </c>
      <c r="F40" s="111">
        <v>33.71</v>
      </c>
      <c r="G40" s="111">
        <v>10</v>
      </c>
      <c r="H40" s="161" t="s">
        <v>3718</v>
      </c>
      <c r="I40" s="111">
        <v>0.29099999999999998</v>
      </c>
      <c r="J40" s="111">
        <v>0.01</v>
      </c>
      <c r="K40" s="110">
        <v>2871.8</v>
      </c>
      <c r="L40" s="110">
        <v>2868.4290000000001</v>
      </c>
      <c r="M40" s="110">
        <v>2872.9</v>
      </c>
      <c r="N40" s="110">
        <v>2869.63</v>
      </c>
      <c r="O40" s="110"/>
      <c r="P40" s="110">
        <f t="shared" si="0"/>
        <v>1.0999999999999091</v>
      </c>
      <c r="Q40" s="130">
        <f t="shared" si="1"/>
        <v>1.2010000000000218</v>
      </c>
    </row>
    <row r="41" spans="1:17" x14ac:dyDescent="0.25">
      <c r="A41" s="87" t="s">
        <v>3709</v>
      </c>
      <c r="B41" s="109" t="s">
        <v>3710</v>
      </c>
      <c r="C41" s="111">
        <v>2</v>
      </c>
      <c r="D41" s="111" t="s">
        <v>3712</v>
      </c>
      <c r="E41" s="111">
        <v>78059</v>
      </c>
      <c r="F41" s="111">
        <v>20.75</v>
      </c>
      <c r="G41" s="111">
        <v>4</v>
      </c>
      <c r="H41" s="161" t="s">
        <v>3718</v>
      </c>
      <c r="I41" s="111">
        <v>0.29099999999999998</v>
      </c>
      <c r="J41" s="111">
        <v>0.01</v>
      </c>
      <c r="K41" s="110">
        <v>2868.3789999999999</v>
      </c>
      <c r="L41" s="110">
        <v>2867.549</v>
      </c>
      <c r="M41" s="110">
        <v>2869.63</v>
      </c>
      <c r="N41" s="110">
        <v>2868.62</v>
      </c>
      <c r="O41" s="110"/>
      <c r="P41" s="110">
        <f t="shared" si="0"/>
        <v>1.2510000000002037</v>
      </c>
      <c r="Q41" s="130">
        <f t="shared" si="1"/>
        <v>1.0709999999999127</v>
      </c>
    </row>
    <row r="42" spans="1:17" x14ac:dyDescent="0.25">
      <c r="A42" s="87" t="s">
        <v>3709</v>
      </c>
      <c r="B42" s="109" t="s">
        <v>3710</v>
      </c>
      <c r="C42" s="111">
        <v>2</v>
      </c>
      <c r="D42" s="111" t="s">
        <v>3713</v>
      </c>
      <c r="E42" s="111">
        <v>78315</v>
      </c>
      <c r="F42" s="111">
        <v>24.96</v>
      </c>
      <c r="G42" s="111">
        <v>12</v>
      </c>
      <c r="H42" s="111" t="s">
        <v>3718</v>
      </c>
      <c r="I42" s="111">
        <v>0.28399999999999997</v>
      </c>
      <c r="J42" s="111">
        <v>0.01</v>
      </c>
      <c r="K42" s="110">
        <v>2875.7400000000002</v>
      </c>
      <c r="L42" s="110">
        <v>2872.7448000000004</v>
      </c>
      <c r="M42" s="110">
        <v>2876.94</v>
      </c>
      <c r="N42" s="110">
        <v>2873.85</v>
      </c>
      <c r="O42" s="110"/>
      <c r="P42" s="110">
        <f t="shared" si="0"/>
        <v>1.1999999999998181</v>
      </c>
      <c r="Q42" s="130">
        <f t="shared" si="1"/>
        <v>1.1051999999995132</v>
      </c>
    </row>
    <row r="43" spans="1:17" x14ac:dyDescent="0.25">
      <c r="B43" s="109"/>
      <c r="C43" s="111"/>
      <c r="D43" s="111">
        <v>78315</v>
      </c>
      <c r="E43" s="111">
        <v>79320</v>
      </c>
      <c r="F43" s="111">
        <v>58.41</v>
      </c>
      <c r="G43" s="111">
        <v>8.27</v>
      </c>
      <c r="H43" s="111" t="s">
        <v>3718</v>
      </c>
      <c r="I43" s="111">
        <v>0.28399999999999997</v>
      </c>
      <c r="J43" s="111">
        <v>0.01</v>
      </c>
      <c r="K43" s="110">
        <v>2869.89</v>
      </c>
      <c r="L43" s="110">
        <v>2865.0594929999997</v>
      </c>
      <c r="M43" s="110">
        <v>2873.85</v>
      </c>
      <c r="N43" s="110">
        <v>2866.06</v>
      </c>
      <c r="O43" s="110"/>
      <c r="P43" s="110">
        <f t="shared" si="0"/>
        <v>3.9600000000000364</v>
      </c>
      <c r="Q43" s="130">
        <f t="shared" si="1"/>
        <v>1.0005070000001979</v>
      </c>
    </row>
    <row r="44" spans="1:17" x14ac:dyDescent="0.25">
      <c r="A44" s="87" t="s">
        <v>3709</v>
      </c>
      <c r="B44" s="109" t="s">
        <v>3710</v>
      </c>
      <c r="C44" s="111">
        <v>2</v>
      </c>
      <c r="D44" s="111" t="s">
        <v>3714</v>
      </c>
      <c r="E44" s="111">
        <v>78059</v>
      </c>
      <c r="F44" s="111">
        <v>8.75</v>
      </c>
      <c r="G44" s="111">
        <v>2</v>
      </c>
      <c r="H44" s="111" t="s">
        <v>3718</v>
      </c>
      <c r="I44" s="111">
        <v>0.28399999999999997</v>
      </c>
      <c r="J44" s="111">
        <v>0.01</v>
      </c>
      <c r="K44" s="110">
        <v>2867.35</v>
      </c>
      <c r="L44" s="110">
        <v>2867.1749999999997</v>
      </c>
      <c r="M44" s="110">
        <v>2869.1</v>
      </c>
      <c r="N44" s="110">
        <v>2868.62</v>
      </c>
      <c r="O44" s="110"/>
      <c r="P44" s="110">
        <f t="shared" si="0"/>
        <v>1.75</v>
      </c>
      <c r="Q44" s="130">
        <f t="shared" si="1"/>
        <v>1.4450000000001637</v>
      </c>
    </row>
    <row r="45" spans="1:17" x14ac:dyDescent="0.25">
      <c r="A45" s="87" t="s">
        <v>3709</v>
      </c>
      <c r="B45" s="109" t="s">
        <v>3710</v>
      </c>
      <c r="C45" s="111">
        <v>2</v>
      </c>
      <c r="D45" s="111" t="s">
        <v>3715</v>
      </c>
      <c r="E45" s="111">
        <v>78819</v>
      </c>
      <c r="F45" s="111">
        <v>11.14</v>
      </c>
      <c r="G45" s="111">
        <v>2</v>
      </c>
      <c r="H45" s="111" t="s">
        <v>3718</v>
      </c>
      <c r="I45" s="111">
        <v>0.28399999999999997</v>
      </c>
      <c r="J45" s="111">
        <v>0.01</v>
      </c>
      <c r="K45" s="110">
        <v>2875.1800000000003</v>
      </c>
      <c r="L45" s="110">
        <v>2874.9572000000003</v>
      </c>
      <c r="M45" s="110">
        <v>2876.38</v>
      </c>
      <c r="N45" s="110">
        <v>2876.2</v>
      </c>
      <c r="O45" s="110"/>
      <c r="P45" s="110">
        <f t="shared" si="0"/>
        <v>1.1999999999998181</v>
      </c>
      <c r="Q45" s="130">
        <f t="shared" si="1"/>
        <v>1.2427999999995336</v>
      </c>
    </row>
    <row r="46" spans="1:17" s="160" customFormat="1" x14ac:dyDescent="0.25">
      <c r="A46" s="156" t="s">
        <v>3709</v>
      </c>
      <c r="B46" s="109" t="s">
        <v>3710</v>
      </c>
      <c r="C46" s="157">
        <v>2</v>
      </c>
      <c r="D46" s="157" t="s">
        <v>3716</v>
      </c>
      <c r="E46" s="157">
        <v>78812</v>
      </c>
      <c r="F46" s="157">
        <v>8.59</v>
      </c>
      <c r="G46" s="157">
        <v>10</v>
      </c>
      <c r="H46" s="157" t="s">
        <v>3694</v>
      </c>
      <c r="I46" s="157">
        <v>0.22700000000000001</v>
      </c>
      <c r="J46" s="157">
        <v>0.01</v>
      </c>
      <c r="K46" s="158">
        <v>2847.2</v>
      </c>
      <c r="L46" s="158">
        <v>2846.3409999999999</v>
      </c>
      <c r="M46" s="158">
        <v>2848.5</v>
      </c>
      <c r="N46" s="158">
        <v>2847.41</v>
      </c>
      <c r="O46" s="158"/>
      <c r="P46" s="158">
        <f t="shared" si="0"/>
        <v>1.3000000000001819</v>
      </c>
      <c r="Q46" s="159">
        <f t="shared" si="1"/>
        <v>1.06899999999996</v>
      </c>
    </row>
    <row r="47" spans="1:17" x14ac:dyDescent="0.25">
      <c r="A47" s="87" t="s">
        <v>3709</v>
      </c>
      <c r="B47" s="109" t="s">
        <v>3710</v>
      </c>
      <c r="C47" s="111"/>
      <c r="D47" s="111" t="s">
        <v>3792</v>
      </c>
      <c r="E47" s="111" t="s">
        <v>3711</v>
      </c>
      <c r="F47" s="111">
        <v>6.5</v>
      </c>
      <c r="G47" s="111">
        <v>2</v>
      </c>
      <c r="H47" s="111" t="s">
        <v>3694</v>
      </c>
      <c r="I47" s="111">
        <v>0.22700000000000001</v>
      </c>
      <c r="J47" s="111">
        <v>0.01</v>
      </c>
      <c r="K47" s="110">
        <v>2871.35</v>
      </c>
      <c r="L47" s="110">
        <v>2871.22</v>
      </c>
      <c r="M47" s="110">
        <v>2872.4</v>
      </c>
      <c r="N47" s="110">
        <v>2872.9</v>
      </c>
      <c r="O47" s="110"/>
      <c r="P47" s="110">
        <f t="shared" ref="P47:P69" si="2">+M47-K47</f>
        <v>1.0500000000001819</v>
      </c>
      <c r="Q47" s="130">
        <f t="shared" ref="Q47:Q69" si="3">+N47-L47</f>
        <v>1.680000000000291</v>
      </c>
    </row>
    <row r="48" spans="1:17" x14ac:dyDescent="0.25">
      <c r="A48" s="87" t="s">
        <v>3709</v>
      </c>
      <c r="B48" s="109" t="s">
        <v>3710</v>
      </c>
      <c r="C48" s="111"/>
      <c r="D48" s="111" t="s">
        <v>3850</v>
      </c>
      <c r="E48" s="111">
        <v>79319</v>
      </c>
      <c r="F48" s="111">
        <v>6.5</v>
      </c>
      <c r="G48" s="111">
        <v>1</v>
      </c>
      <c r="H48" s="111" t="s">
        <v>3694</v>
      </c>
      <c r="I48" s="111">
        <v>0.22700000000000001</v>
      </c>
      <c r="J48" s="111">
        <v>0.01</v>
      </c>
      <c r="K48" s="110">
        <v>2876.6</v>
      </c>
      <c r="L48" s="110">
        <v>2876.5349999999999</v>
      </c>
      <c r="M48" s="110">
        <v>2877.6</v>
      </c>
      <c r="N48" s="110">
        <v>2877.44</v>
      </c>
      <c r="O48" s="110"/>
      <c r="P48" s="110">
        <f t="shared" si="2"/>
        <v>1</v>
      </c>
      <c r="Q48" s="130">
        <f t="shared" si="3"/>
        <v>0.90500000000020009</v>
      </c>
    </row>
    <row r="49" spans="1:17" x14ac:dyDescent="0.25">
      <c r="A49" s="87" t="s">
        <v>3709</v>
      </c>
      <c r="B49" s="109" t="s">
        <v>3710</v>
      </c>
      <c r="C49" s="111"/>
      <c r="D49" s="111" t="s">
        <v>3839</v>
      </c>
      <c r="E49" s="111" t="s">
        <v>3683</v>
      </c>
      <c r="F49" s="111">
        <v>6.2</v>
      </c>
      <c r="G49" s="111">
        <v>2</v>
      </c>
      <c r="H49" s="111" t="s">
        <v>3694</v>
      </c>
      <c r="I49" s="111">
        <v>0.22700000000000001</v>
      </c>
      <c r="J49" s="111">
        <v>0.01</v>
      </c>
      <c r="K49" s="110">
        <v>2875.3199999999997</v>
      </c>
      <c r="L49" s="110">
        <v>2875.1959999999999</v>
      </c>
      <c r="M49" s="110">
        <v>2876.47</v>
      </c>
      <c r="N49" s="110">
        <v>2876.2</v>
      </c>
      <c r="O49" s="110"/>
      <c r="P49" s="110">
        <f t="shared" si="2"/>
        <v>1.1500000000000909</v>
      </c>
      <c r="Q49" s="130">
        <f t="shared" si="3"/>
        <v>1.0039999999999054</v>
      </c>
    </row>
    <row r="50" spans="1:17" x14ac:dyDescent="0.25">
      <c r="A50" s="87" t="s">
        <v>3709</v>
      </c>
      <c r="B50" s="109" t="s">
        <v>3708</v>
      </c>
      <c r="C50" s="111">
        <v>1</v>
      </c>
      <c r="D50" s="111" t="s">
        <v>3719</v>
      </c>
      <c r="E50" s="111" t="s">
        <v>3720</v>
      </c>
      <c r="F50" s="111">
        <v>10.09</v>
      </c>
      <c r="G50" s="111">
        <v>1.5</v>
      </c>
      <c r="H50" s="111" t="s">
        <v>3718</v>
      </c>
      <c r="I50" s="111">
        <v>0.28399999999999997</v>
      </c>
      <c r="J50" s="111">
        <v>0.01</v>
      </c>
      <c r="K50" s="110">
        <v>2735.4</v>
      </c>
      <c r="L50" s="110">
        <v>2735.24865</v>
      </c>
      <c r="M50" s="110">
        <v>2736.4</v>
      </c>
      <c r="N50" s="110">
        <v>2737.54</v>
      </c>
      <c r="O50" s="110"/>
      <c r="P50" s="110">
        <f t="shared" si="2"/>
        <v>1</v>
      </c>
      <c r="Q50" s="130">
        <f t="shared" si="3"/>
        <v>2.2913499999999658</v>
      </c>
    </row>
    <row r="51" spans="1:17" x14ac:dyDescent="0.25">
      <c r="A51" s="87" t="s">
        <v>3709</v>
      </c>
      <c r="B51" s="109" t="s">
        <v>3708</v>
      </c>
      <c r="C51" s="111">
        <v>1</v>
      </c>
      <c r="D51" s="111" t="s">
        <v>3720</v>
      </c>
      <c r="E51" s="111">
        <v>125889</v>
      </c>
      <c r="F51" s="111">
        <v>14.58</v>
      </c>
      <c r="G51" s="111">
        <v>1.5</v>
      </c>
      <c r="H51" s="111" t="s">
        <v>3718</v>
      </c>
      <c r="I51" s="111">
        <v>0.28399999999999997</v>
      </c>
      <c r="J51" s="111">
        <v>0.01</v>
      </c>
      <c r="K51" s="110">
        <v>2735.24865</v>
      </c>
      <c r="L51" s="110">
        <v>2735.0299500000001</v>
      </c>
      <c r="M51" s="110">
        <v>2737.54</v>
      </c>
      <c r="N51" s="110">
        <v>2736.4</v>
      </c>
      <c r="O51" s="110"/>
      <c r="P51" s="110">
        <f t="shared" si="2"/>
        <v>2.2913499999999658</v>
      </c>
      <c r="Q51" s="130">
        <f t="shared" si="3"/>
        <v>1.370049999999992</v>
      </c>
    </row>
    <row r="52" spans="1:17" x14ac:dyDescent="0.25">
      <c r="A52" s="87" t="s">
        <v>3709</v>
      </c>
      <c r="B52" s="109" t="s">
        <v>3708</v>
      </c>
      <c r="C52" s="111">
        <v>1</v>
      </c>
      <c r="D52" s="111">
        <v>125889</v>
      </c>
      <c r="E52" s="111">
        <v>125890</v>
      </c>
      <c r="F52" s="111">
        <v>53.53</v>
      </c>
      <c r="G52" s="111">
        <v>8</v>
      </c>
      <c r="H52" s="111" t="s">
        <v>3718</v>
      </c>
      <c r="I52" s="111">
        <v>0.28399999999999997</v>
      </c>
      <c r="J52" s="111">
        <v>0.01</v>
      </c>
      <c r="K52" s="110">
        <v>2734.0455055329894</v>
      </c>
      <c r="L52" s="110">
        <v>2729.7631055329894</v>
      </c>
      <c r="M52" s="110">
        <v>2736.4</v>
      </c>
      <c r="N52" s="110">
        <v>2730.71</v>
      </c>
      <c r="O52" s="110"/>
      <c r="P52" s="110">
        <f t="shared" si="2"/>
        <v>2.3544944670106815</v>
      </c>
      <c r="Q52" s="130">
        <f t="shared" si="3"/>
        <v>0.94689446701067936</v>
      </c>
    </row>
    <row r="53" spans="1:17" x14ac:dyDescent="0.25">
      <c r="B53" s="109" t="s">
        <v>3708</v>
      </c>
      <c r="C53" s="111"/>
      <c r="D53" s="111">
        <v>125890</v>
      </c>
      <c r="E53" s="111">
        <v>125891</v>
      </c>
      <c r="F53" s="111">
        <v>64.040000000000006</v>
      </c>
      <c r="G53" s="111">
        <v>11.18</v>
      </c>
      <c r="H53" s="111" t="s">
        <v>3718</v>
      </c>
      <c r="I53" s="111">
        <v>0.28399999999999997</v>
      </c>
      <c r="J53" s="111">
        <v>0.01</v>
      </c>
      <c r="K53" s="110">
        <v>2729.52</v>
      </c>
      <c r="L53" s="110">
        <v>2722.3603279999998</v>
      </c>
      <c r="M53" s="110">
        <v>2730.71</v>
      </c>
      <c r="N53" s="110">
        <v>2723.31</v>
      </c>
      <c r="O53" s="110"/>
      <c r="P53" s="110">
        <f t="shared" si="2"/>
        <v>1.1900000000000546</v>
      </c>
      <c r="Q53" s="130">
        <f t="shared" si="3"/>
        <v>0.94967200000019147</v>
      </c>
    </row>
    <row r="54" spans="1:17" x14ac:dyDescent="0.25">
      <c r="B54" s="109" t="s">
        <v>3708</v>
      </c>
      <c r="C54" s="111"/>
      <c r="D54" s="111">
        <v>79248</v>
      </c>
      <c r="E54" s="111">
        <v>78120</v>
      </c>
      <c r="F54" s="111">
        <v>51.7</v>
      </c>
      <c r="G54" s="111">
        <v>1.9</v>
      </c>
      <c r="H54" s="111" t="s">
        <v>3814</v>
      </c>
      <c r="I54" s="111">
        <v>0.8</v>
      </c>
      <c r="J54" s="111">
        <v>1.2999999999999999E-2</v>
      </c>
      <c r="K54" s="110">
        <v>2740.53</v>
      </c>
      <c r="L54" s="110">
        <v>2739.5477000000001</v>
      </c>
      <c r="M54" s="110">
        <v>2742.4</v>
      </c>
      <c r="N54" s="110">
        <v>2740.43</v>
      </c>
      <c r="O54" s="110"/>
      <c r="P54" s="110">
        <f t="shared" si="2"/>
        <v>1.8699999999998909</v>
      </c>
      <c r="Q54" s="130">
        <f t="shared" si="3"/>
        <v>0.88229999999975917</v>
      </c>
    </row>
    <row r="55" spans="1:17" x14ac:dyDescent="0.25">
      <c r="A55" s="87" t="s">
        <v>3709</v>
      </c>
      <c r="B55" s="109" t="s">
        <v>3708</v>
      </c>
      <c r="C55" s="111">
        <v>1</v>
      </c>
      <c r="D55" s="111">
        <v>78120</v>
      </c>
      <c r="E55" s="111">
        <v>77975</v>
      </c>
      <c r="F55" s="111">
        <v>50.07</v>
      </c>
      <c r="G55" s="111">
        <v>1.1000000000000001</v>
      </c>
      <c r="H55" s="111" t="s">
        <v>3721</v>
      </c>
      <c r="I55" s="111">
        <v>0.9</v>
      </c>
      <c r="J55" s="111">
        <v>0.01</v>
      </c>
      <c r="K55" s="110">
        <v>2739.41</v>
      </c>
      <c r="L55" s="110">
        <v>2738.85923</v>
      </c>
      <c r="M55" s="110">
        <v>2740.43</v>
      </c>
      <c r="N55" s="110">
        <v>2741.63</v>
      </c>
      <c r="O55" s="110"/>
      <c r="P55" s="110">
        <f t="shared" si="2"/>
        <v>1.0199999999999818</v>
      </c>
      <c r="Q55" s="130">
        <f t="shared" si="3"/>
        <v>2.7707700000000841</v>
      </c>
    </row>
    <row r="56" spans="1:17" x14ac:dyDescent="0.25">
      <c r="A56" s="87" t="s">
        <v>3709</v>
      </c>
      <c r="B56" s="109" t="s">
        <v>3708</v>
      </c>
      <c r="C56" s="111">
        <v>1</v>
      </c>
      <c r="D56" s="111">
        <v>77975</v>
      </c>
      <c r="E56" s="111">
        <v>77724</v>
      </c>
      <c r="F56" s="111">
        <v>50.46</v>
      </c>
      <c r="G56" s="111">
        <v>0.91</v>
      </c>
      <c r="H56" s="111" t="s">
        <v>3721</v>
      </c>
      <c r="I56" s="111">
        <v>0.9</v>
      </c>
      <c r="J56" s="111">
        <v>0.01</v>
      </c>
      <c r="K56" s="110">
        <v>2738.8292299999998</v>
      </c>
      <c r="L56" s="110">
        <v>2738.3700439999998</v>
      </c>
      <c r="M56" s="110">
        <v>2741.63</v>
      </c>
      <c r="N56" s="110">
        <v>2740.63</v>
      </c>
      <c r="O56" s="110"/>
      <c r="P56" s="110">
        <f t="shared" si="2"/>
        <v>2.8007700000002842</v>
      </c>
      <c r="Q56" s="130">
        <f t="shared" si="3"/>
        <v>2.2599560000003294</v>
      </c>
    </row>
    <row r="57" spans="1:17" x14ac:dyDescent="0.25">
      <c r="B57" s="109" t="s">
        <v>3708</v>
      </c>
      <c r="C57" s="111"/>
      <c r="D57" s="111">
        <v>77724</v>
      </c>
      <c r="E57" s="111">
        <v>78895</v>
      </c>
      <c r="F57" s="111">
        <v>61.6</v>
      </c>
      <c r="G57" s="111">
        <v>3.3</v>
      </c>
      <c r="H57" s="111" t="s">
        <v>3721</v>
      </c>
      <c r="I57" s="111">
        <v>0.9</v>
      </c>
      <c r="J57" s="111">
        <v>1.2999999999999999E-2</v>
      </c>
      <c r="K57" s="110">
        <v>2738.28</v>
      </c>
      <c r="L57" s="110">
        <v>2736.2472000000002</v>
      </c>
      <c r="M57" s="110">
        <v>2740.63</v>
      </c>
      <c r="N57" s="110">
        <v>2737.48</v>
      </c>
      <c r="O57" s="110"/>
      <c r="P57" s="110">
        <f t="shared" si="2"/>
        <v>2.3499999999999091</v>
      </c>
      <c r="Q57" s="130">
        <f t="shared" si="3"/>
        <v>1.2327999999997701</v>
      </c>
    </row>
    <row r="58" spans="1:17" x14ac:dyDescent="0.25">
      <c r="B58" s="109" t="s">
        <v>3708</v>
      </c>
      <c r="C58" s="111"/>
      <c r="D58" s="111">
        <v>77290</v>
      </c>
      <c r="E58" s="111">
        <v>78745</v>
      </c>
      <c r="F58" s="111">
        <v>45.23</v>
      </c>
      <c r="G58" s="111">
        <v>2.59</v>
      </c>
      <c r="H58" s="111" t="s">
        <v>3718</v>
      </c>
      <c r="I58" s="111">
        <v>0.3</v>
      </c>
      <c r="J58" s="111">
        <v>1.2999999999999999E-2</v>
      </c>
      <c r="K58" s="110">
        <v>2729.58</v>
      </c>
      <c r="L58" s="110">
        <v>2728.408543</v>
      </c>
      <c r="M58" s="110">
        <v>2730.57</v>
      </c>
      <c r="N58" s="110">
        <v>2729.31</v>
      </c>
      <c r="O58" s="110"/>
      <c r="P58" s="110">
        <f t="shared" si="2"/>
        <v>0.99000000000023647</v>
      </c>
      <c r="Q58" s="130">
        <f t="shared" si="3"/>
        <v>0.90145699999993667</v>
      </c>
    </row>
    <row r="59" spans="1:17" x14ac:dyDescent="0.25">
      <c r="A59" s="87" t="s">
        <v>3709</v>
      </c>
      <c r="B59" s="109" t="s">
        <v>3708</v>
      </c>
      <c r="C59" s="111">
        <v>1</v>
      </c>
      <c r="D59" s="111">
        <v>78745</v>
      </c>
      <c r="E59" s="111">
        <v>77970</v>
      </c>
      <c r="F59" s="111">
        <v>51.41</v>
      </c>
      <c r="G59" s="111">
        <v>2</v>
      </c>
      <c r="H59" s="111" t="s">
        <v>3724</v>
      </c>
      <c r="I59" s="111">
        <v>0.32700000000000001</v>
      </c>
      <c r="J59" s="111">
        <v>0.01</v>
      </c>
      <c r="K59" s="110">
        <v>2728.1041994368579</v>
      </c>
      <c r="L59" s="110">
        <v>2727.0759994368577</v>
      </c>
      <c r="M59" s="110">
        <v>2729.31</v>
      </c>
      <c r="N59" s="110">
        <v>2729.05</v>
      </c>
      <c r="O59" s="110"/>
      <c r="P59" s="110">
        <f t="shared" si="2"/>
        <v>1.2058005631420201</v>
      </c>
      <c r="Q59" s="130">
        <f t="shared" si="3"/>
        <v>1.9740005631424538</v>
      </c>
    </row>
    <row r="60" spans="1:17" x14ac:dyDescent="0.25">
      <c r="B60" s="109" t="s">
        <v>3708</v>
      </c>
      <c r="C60" s="111"/>
      <c r="D60" s="111">
        <v>77970</v>
      </c>
      <c r="E60" s="111" t="s">
        <v>3722</v>
      </c>
      <c r="F60" s="111">
        <v>75.95</v>
      </c>
      <c r="G60" s="111">
        <v>6.4</v>
      </c>
      <c r="H60" s="111" t="s">
        <v>3724</v>
      </c>
      <c r="I60" s="111">
        <v>0.32700000000000001</v>
      </c>
      <c r="J60" s="111">
        <v>0.01</v>
      </c>
      <c r="K60" s="110">
        <v>2726.3942924018706</v>
      </c>
      <c r="L60" s="110">
        <v>2721.5334924018707</v>
      </c>
      <c r="M60" s="110">
        <v>2729.05</v>
      </c>
      <c r="N60" s="110">
        <v>2722.57</v>
      </c>
      <c r="O60" s="110"/>
      <c r="P60" s="110">
        <f t="shared" si="2"/>
        <v>2.6557075981295384</v>
      </c>
      <c r="Q60" s="130">
        <f t="shared" si="3"/>
        <v>1.0365075981294467</v>
      </c>
    </row>
    <row r="61" spans="1:17" x14ac:dyDescent="0.25">
      <c r="B61" s="109" t="s">
        <v>3708</v>
      </c>
      <c r="C61" s="111"/>
      <c r="D61" s="111"/>
      <c r="E61" s="111"/>
      <c r="F61" s="111"/>
      <c r="G61" s="111"/>
      <c r="H61" s="111"/>
      <c r="I61" s="111" t="b">
        <v>0</v>
      </c>
      <c r="J61" s="111" t="b">
        <v>0</v>
      </c>
      <c r="K61" s="110"/>
      <c r="L61" s="110"/>
      <c r="M61" s="110"/>
      <c r="N61" s="110"/>
      <c r="O61" s="110"/>
      <c r="P61" s="110">
        <f t="shared" si="2"/>
        <v>0</v>
      </c>
      <c r="Q61" s="130">
        <f t="shared" si="3"/>
        <v>0</v>
      </c>
    </row>
    <row r="62" spans="1:17" x14ac:dyDescent="0.25">
      <c r="A62" s="87" t="s">
        <v>3709</v>
      </c>
      <c r="B62" s="109" t="s">
        <v>3708</v>
      </c>
      <c r="C62" s="111"/>
      <c r="D62" s="111" t="s">
        <v>3869</v>
      </c>
      <c r="E62" s="111" t="s">
        <v>3723</v>
      </c>
      <c r="F62" s="111">
        <v>5.3</v>
      </c>
      <c r="G62" s="111">
        <v>2</v>
      </c>
      <c r="H62" s="111" t="s">
        <v>3694</v>
      </c>
      <c r="I62" s="111">
        <v>0.22700000000000001</v>
      </c>
      <c r="J62" s="111">
        <v>0.01</v>
      </c>
      <c r="K62" s="110">
        <v>2735</v>
      </c>
      <c r="L62" s="110">
        <v>2734.8939999999998</v>
      </c>
      <c r="M62" s="110">
        <v>2736.2</v>
      </c>
      <c r="N62" s="110">
        <v>2735.96</v>
      </c>
      <c r="O62" s="110"/>
      <c r="P62" s="110">
        <f t="shared" si="2"/>
        <v>1.1999999999998181</v>
      </c>
      <c r="Q62" s="130">
        <f t="shared" si="3"/>
        <v>1.0660000000002583</v>
      </c>
    </row>
    <row r="63" spans="1:17" x14ac:dyDescent="0.25">
      <c r="A63" s="87" t="s">
        <v>3709</v>
      </c>
      <c r="B63" s="109" t="s">
        <v>3708</v>
      </c>
      <c r="C63" s="111">
        <v>1</v>
      </c>
      <c r="D63" s="111" t="s">
        <v>3723</v>
      </c>
      <c r="E63" s="111">
        <v>78745</v>
      </c>
      <c r="F63" s="111">
        <v>65.150000000000006</v>
      </c>
      <c r="G63" s="111">
        <v>10</v>
      </c>
      <c r="H63" s="111" t="s">
        <v>3718</v>
      </c>
      <c r="I63" s="111">
        <v>0.28399999999999997</v>
      </c>
      <c r="J63" s="111">
        <v>0.01</v>
      </c>
      <c r="K63" s="110">
        <v>2734.76</v>
      </c>
      <c r="L63" s="110">
        <v>2728.2450000000003</v>
      </c>
      <c r="M63" s="110">
        <v>2735.96</v>
      </c>
      <c r="N63" s="110">
        <v>2729.31</v>
      </c>
      <c r="O63" s="110"/>
      <c r="P63" s="110">
        <f t="shared" si="2"/>
        <v>1.1999999999998181</v>
      </c>
      <c r="Q63" s="130">
        <f t="shared" si="3"/>
        <v>1.0649999999995998</v>
      </c>
    </row>
    <row r="64" spans="1:17" x14ac:dyDescent="0.25">
      <c r="A64" s="87" t="s">
        <v>3709</v>
      </c>
      <c r="B64" s="109" t="s">
        <v>3708</v>
      </c>
      <c r="C64" s="111">
        <v>2</v>
      </c>
      <c r="D64" s="111" t="s">
        <v>3725</v>
      </c>
      <c r="E64" s="111">
        <v>77990</v>
      </c>
      <c r="F64" s="111">
        <v>26.66</v>
      </c>
      <c r="G64" s="111">
        <v>2.5</v>
      </c>
      <c r="H64" s="111" t="s">
        <v>3718</v>
      </c>
      <c r="I64" s="111">
        <v>0.28399999999999997</v>
      </c>
      <c r="J64" s="111">
        <v>0.01</v>
      </c>
      <c r="K64" s="110">
        <v>2749.1</v>
      </c>
      <c r="L64" s="110">
        <v>2748.4335000000001</v>
      </c>
      <c r="M64" s="110">
        <v>2750.7</v>
      </c>
      <c r="N64" s="110">
        <v>2749.77</v>
      </c>
      <c r="O64" s="110"/>
      <c r="P64" s="110">
        <f t="shared" si="2"/>
        <v>1.5999999999999091</v>
      </c>
      <c r="Q64" s="130">
        <f t="shared" si="3"/>
        <v>1.3364999999998872</v>
      </c>
    </row>
    <row r="65" spans="1:17" x14ac:dyDescent="0.25">
      <c r="A65" s="87" t="s">
        <v>3709</v>
      </c>
      <c r="B65" s="109" t="s">
        <v>3708</v>
      </c>
      <c r="C65" s="111"/>
      <c r="D65" s="111" t="s">
        <v>3846</v>
      </c>
      <c r="E65" s="111">
        <v>77724</v>
      </c>
      <c r="F65" s="111">
        <v>11.9</v>
      </c>
      <c r="G65" s="111">
        <v>2</v>
      </c>
      <c r="H65" s="111" t="s">
        <v>3694</v>
      </c>
      <c r="I65" s="111">
        <v>0.22700000000000001</v>
      </c>
      <c r="J65" s="111">
        <v>0.01</v>
      </c>
      <c r="K65" s="110">
        <v>2739.56</v>
      </c>
      <c r="L65" s="110">
        <v>2739.3220000000001</v>
      </c>
      <c r="M65" s="110">
        <v>2741.23</v>
      </c>
      <c r="N65" s="110">
        <v>2740.63</v>
      </c>
      <c r="O65" s="110"/>
      <c r="P65" s="110">
        <f t="shared" si="2"/>
        <v>1.6700000000000728</v>
      </c>
      <c r="Q65" s="130">
        <f t="shared" si="3"/>
        <v>1.3079999999999927</v>
      </c>
    </row>
    <row r="66" spans="1:17" x14ac:dyDescent="0.25">
      <c r="A66" s="87" t="s">
        <v>3709</v>
      </c>
      <c r="B66" s="109" t="s">
        <v>3708</v>
      </c>
      <c r="C66" s="111"/>
      <c r="D66" s="111" t="s">
        <v>3844</v>
      </c>
      <c r="E66" s="111" t="s">
        <v>3726</v>
      </c>
      <c r="F66" s="111">
        <v>3.8</v>
      </c>
      <c r="G66" s="111">
        <v>2.5</v>
      </c>
      <c r="H66" s="111" t="s">
        <v>3694</v>
      </c>
      <c r="I66" s="111">
        <v>0.22700000000000001</v>
      </c>
      <c r="J66" s="111">
        <v>0.01</v>
      </c>
      <c r="K66" s="110">
        <v>2728.85</v>
      </c>
      <c r="L66" s="110">
        <v>2728.7550000000001</v>
      </c>
      <c r="M66" s="110">
        <v>2729.95</v>
      </c>
      <c r="N66" s="110">
        <v>2729.8</v>
      </c>
      <c r="O66" s="110"/>
      <c r="P66" s="110">
        <f t="shared" si="2"/>
        <v>1.0999999999999091</v>
      </c>
      <c r="Q66" s="130">
        <f t="shared" si="3"/>
        <v>1.0450000000000728</v>
      </c>
    </row>
    <row r="67" spans="1:17" x14ac:dyDescent="0.25">
      <c r="A67" s="87" t="s">
        <v>3709</v>
      </c>
      <c r="B67" s="109" t="s">
        <v>3708</v>
      </c>
      <c r="C67" s="111"/>
      <c r="D67" s="111" t="s">
        <v>3726</v>
      </c>
      <c r="E67" s="111">
        <v>77970</v>
      </c>
      <c r="F67" s="111">
        <v>3.72</v>
      </c>
      <c r="G67" s="111">
        <v>4</v>
      </c>
      <c r="H67" s="111" t="s">
        <v>3694</v>
      </c>
      <c r="I67" s="111">
        <v>0.22700000000000001</v>
      </c>
      <c r="J67" s="111">
        <v>0.01</v>
      </c>
      <c r="K67" s="110">
        <v>2728.0084770735521</v>
      </c>
      <c r="L67" s="110">
        <v>2727.8596770735521</v>
      </c>
      <c r="M67" s="110">
        <v>2729.8</v>
      </c>
      <c r="N67" s="110">
        <v>2729.05</v>
      </c>
      <c r="O67" s="110"/>
      <c r="P67" s="110">
        <f t="shared" si="2"/>
        <v>1.7915229264481241</v>
      </c>
      <c r="Q67" s="130">
        <f t="shared" si="3"/>
        <v>1.1903229264480615</v>
      </c>
    </row>
    <row r="68" spans="1:17" x14ac:dyDescent="0.25">
      <c r="A68" s="87" t="s">
        <v>3709</v>
      </c>
      <c r="B68" s="109" t="s">
        <v>3708</v>
      </c>
      <c r="C68" s="111"/>
      <c r="D68" s="111" t="s">
        <v>3870</v>
      </c>
      <c r="E68" s="111">
        <v>777724</v>
      </c>
      <c r="F68" s="111">
        <v>9.4</v>
      </c>
      <c r="G68" s="111">
        <v>2</v>
      </c>
      <c r="H68" s="111" t="s">
        <v>3694</v>
      </c>
      <c r="I68" s="111">
        <v>0.22700000000000001</v>
      </c>
      <c r="J68" s="111">
        <v>0.01</v>
      </c>
      <c r="K68" s="110">
        <v>2739.76</v>
      </c>
      <c r="L68" s="110">
        <v>2739.5720000000001</v>
      </c>
      <c r="M68" s="110">
        <v>2740.8</v>
      </c>
      <c r="N68" s="110">
        <v>2740.63</v>
      </c>
      <c r="O68" s="110"/>
      <c r="P68" s="110">
        <f t="shared" si="2"/>
        <v>1.0399999999999636</v>
      </c>
      <c r="Q68" s="130">
        <f t="shared" si="3"/>
        <v>1.0579999999999927</v>
      </c>
    </row>
    <row r="69" spans="1:17" x14ac:dyDescent="0.25">
      <c r="A69" s="87" t="s">
        <v>3709</v>
      </c>
      <c r="B69" s="109" t="s">
        <v>3708</v>
      </c>
      <c r="C69" s="111"/>
      <c r="D69" s="111" t="s">
        <v>3871</v>
      </c>
      <c r="E69" s="111" t="s">
        <v>3872</v>
      </c>
      <c r="F69" s="111">
        <v>5.78</v>
      </c>
      <c r="G69" s="111">
        <v>2</v>
      </c>
      <c r="H69" s="111" t="s">
        <v>3694</v>
      </c>
      <c r="I69" s="111">
        <v>0.22700000000000001</v>
      </c>
      <c r="J69" s="111">
        <v>0.01</v>
      </c>
      <c r="K69" s="110">
        <v>2668.7000000000003</v>
      </c>
      <c r="L69" s="110">
        <v>2668.5844000000002</v>
      </c>
      <c r="M69" s="110">
        <v>2670.09</v>
      </c>
      <c r="N69" s="110">
        <v>2669.69</v>
      </c>
      <c r="O69" s="110"/>
      <c r="P69" s="110">
        <f t="shared" si="2"/>
        <v>1.3899999999998727</v>
      </c>
      <c r="Q69" s="130">
        <f t="shared" si="3"/>
        <v>1.1055999999998676</v>
      </c>
    </row>
    <row r="70" spans="1:17" x14ac:dyDescent="0.25">
      <c r="B70" s="109" t="s">
        <v>3731</v>
      </c>
      <c r="C70" s="111"/>
      <c r="D70" s="127"/>
      <c r="E70" s="127"/>
      <c r="F70" s="127"/>
      <c r="G70" s="127"/>
      <c r="H70" s="127"/>
      <c r="I70" s="127"/>
      <c r="J70" s="127"/>
      <c r="K70" s="110"/>
      <c r="L70" s="110"/>
      <c r="M70" s="110"/>
      <c r="N70" s="110"/>
      <c r="O70" s="110"/>
      <c r="P70" s="110"/>
      <c r="Q70" s="130"/>
    </row>
    <row r="71" spans="1:17" x14ac:dyDescent="0.25">
      <c r="A71" s="87" t="s">
        <v>3709</v>
      </c>
      <c r="B71" s="109" t="s">
        <v>3732</v>
      </c>
      <c r="C71" s="111">
        <v>1</v>
      </c>
      <c r="D71" s="111" t="s">
        <v>3727</v>
      </c>
      <c r="E71" s="111" t="s">
        <v>3728</v>
      </c>
      <c r="F71" s="127">
        <v>38.74</v>
      </c>
      <c r="G71" s="127">
        <v>2</v>
      </c>
      <c r="H71" s="127" t="s">
        <v>3733</v>
      </c>
      <c r="I71" s="127">
        <v>0.59499999999999997</v>
      </c>
      <c r="J71" s="127">
        <v>0.01</v>
      </c>
      <c r="K71" s="110">
        <v>2611.9</v>
      </c>
      <c r="L71" s="110">
        <v>2611.1251999999999</v>
      </c>
      <c r="M71" s="110">
        <v>2614.1799999999998</v>
      </c>
      <c r="N71" s="110">
        <v>2613.1</v>
      </c>
      <c r="O71" s="110"/>
      <c r="P71" s="110">
        <f t="shared" si="0"/>
        <v>2.2799999999997453</v>
      </c>
      <c r="Q71" s="130">
        <f t="shared" si="1"/>
        <v>1.9747999999999593</v>
      </c>
    </row>
    <row r="72" spans="1:17" x14ac:dyDescent="0.25">
      <c r="A72" s="87" t="s">
        <v>3709</v>
      </c>
      <c r="B72" s="109" t="s">
        <v>3732</v>
      </c>
      <c r="C72" s="111">
        <v>1</v>
      </c>
      <c r="D72" s="111" t="s">
        <v>3728</v>
      </c>
      <c r="E72" s="111" t="s">
        <v>3873</v>
      </c>
      <c r="F72" s="127">
        <v>54.97</v>
      </c>
      <c r="G72" s="127">
        <v>2</v>
      </c>
      <c r="H72" s="127" t="s">
        <v>3733</v>
      </c>
      <c r="I72" s="127">
        <v>0.59499999999999997</v>
      </c>
      <c r="J72" s="127">
        <v>0.01</v>
      </c>
      <c r="K72" s="110">
        <v>2611.1251999999999</v>
      </c>
      <c r="L72" s="110">
        <v>2610.0257999999999</v>
      </c>
      <c r="M72" s="110">
        <v>2613.1</v>
      </c>
      <c r="N72" s="110">
        <v>2611.37</v>
      </c>
      <c r="O72" s="110"/>
      <c r="P72" s="110">
        <f t="shared" si="0"/>
        <v>1.9747999999999593</v>
      </c>
      <c r="Q72" s="130">
        <f t="shared" si="1"/>
        <v>1.3442000000000007</v>
      </c>
    </row>
    <row r="73" spans="1:17" x14ac:dyDescent="0.25">
      <c r="A73" s="87" t="s">
        <v>3709</v>
      </c>
      <c r="B73" s="109" t="s">
        <v>3732</v>
      </c>
      <c r="C73" s="111">
        <v>1</v>
      </c>
      <c r="D73" s="111" t="s">
        <v>3873</v>
      </c>
      <c r="E73" s="111" t="s">
        <v>3729</v>
      </c>
      <c r="F73" s="127">
        <v>7.6</v>
      </c>
      <c r="G73" s="127">
        <v>1</v>
      </c>
      <c r="H73" s="127" t="s">
        <v>3733</v>
      </c>
      <c r="I73" s="127">
        <v>0.59499999999999997</v>
      </c>
      <c r="J73" s="127">
        <v>0.01</v>
      </c>
      <c r="K73" s="110">
        <v>2610.0257999999999</v>
      </c>
      <c r="L73" s="110">
        <v>2609.9497999999999</v>
      </c>
      <c r="M73" s="110">
        <v>2611.37</v>
      </c>
      <c r="N73" s="110">
        <v>2611.37</v>
      </c>
      <c r="O73" s="110"/>
      <c r="P73" s="110">
        <f t="shared" si="0"/>
        <v>1.3442000000000007</v>
      </c>
      <c r="Q73" s="130">
        <f t="shared" si="1"/>
        <v>1.4202000000000226</v>
      </c>
    </row>
    <row r="74" spans="1:17" x14ac:dyDescent="0.25">
      <c r="A74" s="87" t="s">
        <v>3709</v>
      </c>
      <c r="B74" s="109" t="s">
        <v>3732</v>
      </c>
      <c r="C74" s="111">
        <v>1</v>
      </c>
      <c r="D74" s="111" t="s">
        <v>3729</v>
      </c>
      <c r="E74" s="111">
        <v>117577</v>
      </c>
      <c r="F74" s="127">
        <v>29.84</v>
      </c>
      <c r="G74" s="127">
        <v>1</v>
      </c>
      <c r="H74" s="127" t="s">
        <v>3733</v>
      </c>
      <c r="I74" s="127">
        <v>0.59499999999999997</v>
      </c>
      <c r="J74" s="127">
        <v>0.01</v>
      </c>
      <c r="K74" s="110">
        <v>2609.9497999999999</v>
      </c>
      <c r="L74" s="110">
        <v>2609.6513999999997</v>
      </c>
      <c r="M74" s="110">
        <v>2611.37</v>
      </c>
      <c r="N74" s="110">
        <v>2611.52</v>
      </c>
      <c r="O74" s="110"/>
      <c r="P74" s="110">
        <f t="shared" si="0"/>
        <v>1.4202000000000226</v>
      </c>
      <c r="Q74" s="130">
        <f t="shared" si="1"/>
        <v>1.8686000000002423</v>
      </c>
    </row>
    <row r="75" spans="1:17" x14ac:dyDescent="0.25">
      <c r="B75" s="109"/>
      <c r="C75" s="111"/>
      <c r="D75" s="111">
        <v>117577</v>
      </c>
      <c r="E75" s="111">
        <v>117576</v>
      </c>
      <c r="F75" s="127">
        <v>20.82</v>
      </c>
      <c r="G75" s="127">
        <v>1.25</v>
      </c>
      <c r="H75" s="127" t="s">
        <v>3733</v>
      </c>
      <c r="I75" s="127">
        <v>0.6</v>
      </c>
      <c r="J75" s="127">
        <v>1.2999999999999999E-2</v>
      </c>
      <c r="K75" s="110">
        <v>2609.6038999999996</v>
      </c>
      <c r="L75" s="110">
        <v>2609.3436499999998</v>
      </c>
      <c r="M75" s="110">
        <v>2611.52</v>
      </c>
      <c r="N75" s="110">
        <v>2611.2800000000002</v>
      </c>
      <c r="O75" s="110"/>
      <c r="P75" s="110">
        <f t="shared" si="0"/>
        <v>1.9161000000003696</v>
      </c>
      <c r="Q75" s="130">
        <f t="shared" si="1"/>
        <v>1.9363500000004024</v>
      </c>
    </row>
    <row r="76" spans="1:17" x14ac:dyDescent="0.25">
      <c r="B76" s="109"/>
      <c r="C76" s="111"/>
      <c r="D76" s="111">
        <v>117576</v>
      </c>
      <c r="E76" s="111">
        <v>134035</v>
      </c>
      <c r="F76" s="127">
        <v>5.18</v>
      </c>
      <c r="G76" s="127">
        <v>7.34</v>
      </c>
      <c r="H76" s="127" t="s">
        <v>3733</v>
      </c>
      <c r="I76" s="127">
        <v>0.6</v>
      </c>
      <c r="J76" s="127">
        <v>1.2999999999999999E-2</v>
      </c>
      <c r="K76" s="110">
        <v>2608.4074231150321</v>
      </c>
      <c r="L76" s="110">
        <v>2608.0272111150321</v>
      </c>
      <c r="M76" s="110">
        <v>2611.2800000000002</v>
      </c>
      <c r="N76" s="110">
        <v>2611.21</v>
      </c>
      <c r="O76" s="110"/>
      <c r="P76" s="110">
        <f t="shared" si="0"/>
        <v>2.8725768849681117</v>
      </c>
      <c r="Q76" s="130">
        <f t="shared" si="1"/>
        <v>3.1827888849679766</v>
      </c>
    </row>
    <row r="77" spans="1:17" x14ac:dyDescent="0.25">
      <c r="A77" s="87" t="s">
        <v>3709</v>
      </c>
      <c r="B77" s="109" t="s">
        <v>3732</v>
      </c>
      <c r="C77" s="111">
        <v>1</v>
      </c>
      <c r="D77" s="111" t="s">
        <v>3730</v>
      </c>
      <c r="E77" s="111" t="s">
        <v>3729</v>
      </c>
      <c r="F77" s="127">
        <v>6.02</v>
      </c>
      <c r="G77" s="127">
        <v>1.1000000000000001</v>
      </c>
      <c r="H77" s="127" t="s">
        <v>3694</v>
      </c>
      <c r="I77" s="127">
        <v>0.22700000000000001</v>
      </c>
      <c r="J77" s="127">
        <v>0.01</v>
      </c>
      <c r="K77" s="110">
        <v>2610.04</v>
      </c>
      <c r="L77" s="110">
        <v>2609.9737799999998</v>
      </c>
      <c r="M77" s="110">
        <v>2611.37</v>
      </c>
      <c r="N77" s="110">
        <v>2611.37</v>
      </c>
      <c r="O77" s="110"/>
      <c r="P77" s="110">
        <f t="shared" si="0"/>
        <v>1.3299999999999272</v>
      </c>
      <c r="Q77" s="130">
        <f t="shared" si="1"/>
        <v>1.3962200000000848</v>
      </c>
    </row>
    <row r="78" spans="1:17" x14ac:dyDescent="0.25">
      <c r="A78" s="87" t="s">
        <v>3709</v>
      </c>
      <c r="B78" s="109" t="s">
        <v>3732</v>
      </c>
      <c r="C78" s="111">
        <v>1</v>
      </c>
      <c r="D78" s="111" t="s">
        <v>3874</v>
      </c>
      <c r="E78" s="111" t="s">
        <v>3875</v>
      </c>
      <c r="F78" s="127">
        <v>21.39</v>
      </c>
      <c r="G78" s="127">
        <v>1.2</v>
      </c>
      <c r="H78" s="127" t="s">
        <v>3694</v>
      </c>
      <c r="I78" s="127">
        <v>0.22700000000000001</v>
      </c>
      <c r="J78" s="127">
        <v>0.01</v>
      </c>
      <c r="K78" s="110">
        <v>2611.02</v>
      </c>
      <c r="L78" s="110">
        <v>2610.76332</v>
      </c>
      <c r="M78" s="110">
        <v>2612.12</v>
      </c>
      <c r="N78" s="110">
        <v>2611.7199999999998</v>
      </c>
      <c r="O78" s="110"/>
      <c r="P78" s="110">
        <f t="shared" ref="P78:P79" si="4">+M78-K78</f>
        <v>1.0999999999999091</v>
      </c>
      <c r="Q78" s="130">
        <f t="shared" ref="Q78:Q79" si="5">+N78-L78</f>
        <v>0.95667999999977837</v>
      </c>
    </row>
    <row r="79" spans="1:17" x14ac:dyDescent="0.25">
      <c r="A79" s="87" t="s">
        <v>3709</v>
      </c>
      <c r="B79" s="109" t="s">
        <v>3732</v>
      </c>
      <c r="C79" s="111">
        <v>1</v>
      </c>
      <c r="D79" s="111" t="s">
        <v>3875</v>
      </c>
      <c r="E79" s="111">
        <v>117576</v>
      </c>
      <c r="F79" s="127">
        <v>8.1999999999999993</v>
      </c>
      <c r="G79" s="127">
        <v>1</v>
      </c>
      <c r="H79" s="127" t="s">
        <v>3694</v>
      </c>
      <c r="I79" s="127">
        <v>0.22700000000000001</v>
      </c>
      <c r="J79" s="127">
        <v>0.01</v>
      </c>
      <c r="K79" s="110">
        <v>2610.5244541056659</v>
      </c>
      <c r="L79" s="110">
        <v>2610.442454105666</v>
      </c>
      <c r="M79" s="110">
        <v>2611.7199999999998</v>
      </c>
      <c r="N79" s="110">
        <v>2611.2800000000002</v>
      </c>
      <c r="O79" s="110"/>
      <c r="P79" s="110">
        <f t="shared" si="4"/>
        <v>1.1955458943339181</v>
      </c>
      <c r="Q79" s="130">
        <f t="shared" si="5"/>
        <v>0.83754589433419824</v>
      </c>
    </row>
    <row r="80" spans="1:17" x14ac:dyDescent="0.25">
      <c r="B80" s="109"/>
      <c r="C80" s="111"/>
      <c r="D80" s="111"/>
      <c r="E80" s="111"/>
      <c r="F80" s="127"/>
      <c r="G80" s="127"/>
      <c r="H80" s="127"/>
      <c r="I80" s="127"/>
      <c r="J80" s="127"/>
      <c r="K80" s="110"/>
      <c r="L80" s="110"/>
      <c r="M80" s="110"/>
      <c r="N80" s="110"/>
      <c r="O80" s="110"/>
      <c r="P80" s="110"/>
      <c r="Q80" s="130"/>
    </row>
    <row r="81" spans="1:17" x14ac:dyDescent="0.25">
      <c r="B81" s="133" t="s">
        <v>3751</v>
      </c>
      <c r="C81" s="134"/>
      <c r="D81" s="127"/>
      <c r="E81" s="127"/>
      <c r="F81" s="121"/>
      <c r="G81" s="121"/>
      <c r="H81" s="121"/>
      <c r="I81" s="121"/>
      <c r="J81" s="121"/>
      <c r="K81" s="110"/>
      <c r="L81" s="110"/>
      <c r="M81" s="110"/>
      <c r="N81" s="110"/>
      <c r="O81" s="110"/>
      <c r="P81" s="110"/>
      <c r="Q81" s="130"/>
    </row>
    <row r="82" spans="1:17" x14ac:dyDescent="0.25">
      <c r="A82" s="87" t="s">
        <v>3709</v>
      </c>
      <c r="B82" s="109" t="s">
        <v>3708</v>
      </c>
      <c r="C82" s="111">
        <v>1</v>
      </c>
      <c r="D82" s="127" t="s">
        <v>3734</v>
      </c>
      <c r="E82" s="127">
        <v>77724</v>
      </c>
      <c r="F82" s="121">
        <v>7.7</v>
      </c>
      <c r="G82" s="121">
        <v>2</v>
      </c>
      <c r="H82" s="121" t="s">
        <v>3694</v>
      </c>
      <c r="I82" s="121">
        <v>0.22700000000000001</v>
      </c>
      <c r="J82" s="121">
        <v>0.01</v>
      </c>
      <c r="K82" s="110">
        <v>2739.82</v>
      </c>
      <c r="L82" s="110">
        <v>2739.6660000000002</v>
      </c>
      <c r="M82" s="110">
        <v>2740.82</v>
      </c>
      <c r="N82" s="110">
        <v>2740.63</v>
      </c>
      <c r="O82" s="127"/>
      <c r="P82" s="110">
        <f t="shared" si="0"/>
        <v>1</v>
      </c>
      <c r="Q82" s="130">
        <f t="shared" si="1"/>
        <v>0.96399999999994179</v>
      </c>
    </row>
    <row r="83" spans="1:17" x14ac:dyDescent="0.25">
      <c r="A83" s="87" t="s">
        <v>3709</v>
      </c>
      <c r="B83" s="109" t="s">
        <v>3708</v>
      </c>
      <c r="C83" s="111">
        <v>1</v>
      </c>
      <c r="D83" s="127" t="s">
        <v>3735</v>
      </c>
      <c r="E83" s="127">
        <v>77724</v>
      </c>
      <c r="F83" s="121">
        <v>9</v>
      </c>
      <c r="G83" s="121">
        <v>2</v>
      </c>
      <c r="H83" s="121" t="s">
        <v>3694</v>
      </c>
      <c r="I83" s="121">
        <v>0.22700000000000001</v>
      </c>
      <c r="J83" s="121">
        <v>0.01</v>
      </c>
      <c r="K83" s="110">
        <v>2739.82</v>
      </c>
      <c r="L83" s="110">
        <v>2739.6400000000003</v>
      </c>
      <c r="M83" s="110">
        <v>2740.82</v>
      </c>
      <c r="N83" s="110">
        <v>2740.63</v>
      </c>
      <c r="O83" s="127"/>
      <c r="P83" s="110">
        <f t="shared" si="0"/>
        <v>1</v>
      </c>
      <c r="Q83" s="130">
        <f t="shared" si="1"/>
        <v>0.98999999999978172</v>
      </c>
    </row>
    <row r="84" spans="1:17" x14ac:dyDescent="0.25">
      <c r="A84" s="87" t="s">
        <v>3709</v>
      </c>
      <c r="B84" s="109" t="s">
        <v>3708</v>
      </c>
      <c r="C84" s="111">
        <v>1</v>
      </c>
      <c r="D84" s="127" t="s">
        <v>3736</v>
      </c>
      <c r="E84" s="127">
        <v>125889</v>
      </c>
      <c r="F84" s="121">
        <v>1.5</v>
      </c>
      <c r="G84" s="121">
        <v>2</v>
      </c>
      <c r="H84" s="121" t="s">
        <v>3694</v>
      </c>
      <c r="I84" s="121">
        <v>0.22700000000000001</v>
      </c>
      <c r="J84" s="121">
        <v>0.01</v>
      </c>
      <c r="K84" s="110">
        <v>2735.31</v>
      </c>
      <c r="L84" s="110">
        <v>2735.2799999999997</v>
      </c>
      <c r="M84" s="110">
        <v>2736.31</v>
      </c>
      <c r="N84" s="110">
        <v>2736.4</v>
      </c>
      <c r="O84" s="127"/>
      <c r="P84" s="110">
        <f t="shared" ref="P84:P98" si="6">+M84-K84</f>
        <v>1</v>
      </c>
      <c r="Q84" s="130">
        <f t="shared" ref="Q84:Q98" si="7">+N84-L84</f>
        <v>1.1200000000003456</v>
      </c>
    </row>
    <row r="85" spans="1:17" x14ac:dyDescent="0.25">
      <c r="A85" s="87" t="s">
        <v>3709</v>
      </c>
      <c r="B85" s="109" t="s">
        <v>3708</v>
      </c>
      <c r="C85" s="111">
        <v>1</v>
      </c>
      <c r="D85" s="127" t="s">
        <v>3737</v>
      </c>
      <c r="E85" s="127">
        <v>125889</v>
      </c>
      <c r="F85" s="121">
        <v>2.4</v>
      </c>
      <c r="G85" s="121">
        <v>2</v>
      </c>
      <c r="H85" s="121" t="s">
        <v>3694</v>
      </c>
      <c r="I85" s="121">
        <v>0.22700000000000001</v>
      </c>
      <c r="J85" s="121">
        <v>0.01</v>
      </c>
      <c r="K85" s="110">
        <v>2735.31</v>
      </c>
      <c r="L85" s="110">
        <v>2735.2620000000002</v>
      </c>
      <c r="M85" s="110">
        <v>2736.31</v>
      </c>
      <c r="N85" s="110">
        <v>2736.4</v>
      </c>
      <c r="O85" s="127"/>
      <c r="P85" s="110">
        <f t="shared" si="6"/>
        <v>1</v>
      </c>
      <c r="Q85" s="130">
        <f t="shared" si="7"/>
        <v>1.13799999999992</v>
      </c>
    </row>
    <row r="86" spans="1:17" x14ac:dyDescent="0.25">
      <c r="A86" s="87" t="s">
        <v>3709</v>
      </c>
      <c r="B86" s="109" t="s">
        <v>3708</v>
      </c>
      <c r="C86" s="111">
        <v>1</v>
      </c>
      <c r="D86" s="127" t="s">
        <v>3738</v>
      </c>
      <c r="E86" s="127">
        <v>125890</v>
      </c>
      <c r="F86" s="121">
        <v>16.600000000000001</v>
      </c>
      <c r="G86" s="121">
        <v>12</v>
      </c>
      <c r="H86" s="121" t="s">
        <v>3694</v>
      </c>
      <c r="I86" s="121">
        <v>0.22700000000000001</v>
      </c>
      <c r="J86" s="121">
        <v>0.01</v>
      </c>
      <c r="K86" s="110">
        <v>2731.58</v>
      </c>
      <c r="L86" s="110">
        <v>2729.5879999999997</v>
      </c>
      <c r="M86" s="110">
        <v>2732.58</v>
      </c>
      <c r="N86" s="110">
        <v>2730.71</v>
      </c>
      <c r="O86" s="127"/>
      <c r="P86" s="110">
        <f t="shared" si="6"/>
        <v>1</v>
      </c>
      <c r="Q86" s="130">
        <f t="shared" si="7"/>
        <v>1.1220000000002983</v>
      </c>
    </row>
    <row r="87" spans="1:17" x14ac:dyDescent="0.25">
      <c r="A87" s="87" t="s">
        <v>3709</v>
      </c>
      <c r="B87" s="109" t="s">
        <v>3708</v>
      </c>
      <c r="C87" s="111">
        <v>1</v>
      </c>
      <c r="D87" s="127" t="s">
        <v>3739</v>
      </c>
      <c r="E87" s="127">
        <v>125890</v>
      </c>
      <c r="F87" s="121">
        <v>15.8</v>
      </c>
      <c r="G87" s="121">
        <v>12</v>
      </c>
      <c r="H87" s="121" t="s">
        <v>3694</v>
      </c>
      <c r="I87" s="121">
        <v>0.22700000000000001</v>
      </c>
      <c r="J87" s="121">
        <v>0.01</v>
      </c>
      <c r="K87" s="110">
        <v>2731.47</v>
      </c>
      <c r="L87" s="110">
        <v>2729.5739999999996</v>
      </c>
      <c r="M87" s="110">
        <v>2732.47</v>
      </c>
      <c r="N87" s="110">
        <v>2730.71</v>
      </c>
      <c r="O87" s="127"/>
      <c r="P87" s="110">
        <f t="shared" si="6"/>
        <v>1</v>
      </c>
      <c r="Q87" s="130">
        <f t="shared" si="7"/>
        <v>1.136000000000422</v>
      </c>
    </row>
    <row r="88" spans="1:17" x14ac:dyDescent="0.25">
      <c r="A88" s="87" t="s">
        <v>3709</v>
      </c>
      <c r="B88" s="109" t="s">
        <v>3708</v>
      </c>
      <c r="C88" s="111">
        <v>1</v>
      </c>
      <c r="D88" s="127" t="s">
        <v>3740</v>
      </c>
      <c r="E88" s="127">
        <v>77724</v>
      </c>
      <c r="F88" s="121">
        <v>9.6999999999999993</v>
      </c>
      <c r="G88" s="121">
        <v>2</v>
      </c>
      <c r="H88" s="121" t="s">
        <v>3694</v>
      </c>
      <c r="I88" s="121">
        <v>0.22700000000000001</v>
      </c>
      <c r="J88" s="121">
        <v>0.01</v>
      </c>
      <c r="K88" s="110">
        <v>2739.9</v>
      </c>
      <c r="L88" s="110">
        <v>2739.7060000000001</v>
      </c>
      <c r="M88" s="110">
        <v>2740.9</v>
      </c>
      <c r="N88" s="110">
        <v>2740.63</v>
      </c>
      <c r="O88" s="127"/>
      <c r="P88" s="110">
        <f t="shared" si="6"/>
        <v>1</v>
      </c>
      <c r="Q88" s="130">
        <f t="shared" si="7"/>
        <v>0.92399999999997817</v>
      </c>
    </row>
    <row r="89" spans="1:17" x14ac:dyDescent="0.25">
      <c r="A89" s="87" t="s">
        <v>3709</v>
      </c>
      <c r="B89" s="109" t="s">
        <v>3708</v>
      </c>
      <c r="C89" s="111">
        <v>1</v>
      </c>
      <c r="D89" s="127" t="s">
        <v>3741</v>
      </c>
      <c r="E89" s="127">
        <v>77975</v>
      </c>
      <c r="F89" s="121">
        <v>6.7</v>
      </c>
      <c r="G89" s="121">
        <v>2</v>
      </c>
      <c r="H89" s="121" t="s">
        <v>3694</v>
      </c>
      <c r="I89" s="121">
        <v>0.22700000000000001</v>
      </c>
      <c r="J89" s="121">
        <v>0.01</v>
      </c>
      <c r="K89" s="110">
        <v>2740.33</v>
      </c>
      <c r="L89" s="110">
        <v>2740.1959999999999</v>
      </c>
      <c r="M89" s="110">
        <v>2741.33</v>
      </c>
      <c r="N89" s="110">
        <v>2741.63</v>
      </c>
      <c r="O89" s="127"/>
      <c r="P89" s="110">
        <f t="shared" si="6"/>
        <v>1</v>
      </c>
      <c r="Q89" s="130">
        <f t="shared" si="7"/>
        <v>1.4340000000001965</v>
      </c>
    </row>
    <row r="90" spans="1:17" x14ac:dyDescent="0.25">
      <c r="A90" s="87" t="s">
        <v>3709</v>
      </c>
      <c r="B90" s="109" t="s">
        <v>3708</v>
      </c>
      <c r="C90" s="111">
        <v>1</v>
      </c>
      <c r="D90" s="127" t="s">
        <v>3742</v>
      </c>
      <c r="E90" s="127">
        <v>78120</v>
      </c>
      <c r="F90" s="121">
        <v>8</v>
      </c>
      <c r="G90" s="121">
        <v>2</v>
      </c>
      <c r="H90" s="121" t="s">
        <v>3694</v>
      </c>
      <c r="I90" s="121">
        <v>0.22700000000000001</v>
      </c>
      <c r="J90" s="121">
        <v>0.01</v>
      </c>
      <c r="K90" s="110">
        <v>2739.84</v>
      </c>
      <c r="L90" s="110">
        <v>2739.6800000000003</v>
      </c>
      <c r="M90" s="110">
        <v>2740.54</v>
      </c>
      <c r="N90" s="110">
        <v>2740.43</v>
      </c>
      <c r="O90" s="127"/>
      <c r="P90" s="110">
        <f t="shared" si="6"/>
        <v>0.6999999999998181</v>
      </c>
      <c r="Q90" s="130">
        <f t="shared" si="7"/>
        <v>0.74999999999954525</v>
      </c>
    </row>
    <row r="91" spans="1:17" x14ac:dyDescent="0.25">
      <c r="A91" s="87" t="s">
        <v>3709</v>
      </c>
      <c r="B91" s="109" t="s">
        <v>3708</v>
      </c>
      <c r="C91" s="111">
        <v>1</v>
      </c>
      <c r="D91" s="127" t="s">
        <v>3743</v>
      </c>
      <c r="E91" s="127" t="s">
        <v>3723</v>
      </c>
      <c r="F91" s="121">
        <v>1.5</v>
      </c>
      <c r="G91" s="121">
        <v>10</v>
      </c>
      <c r="H91" s="121" t="s">
        <v>3694</v>
      </c>
      <c r="I91" s="121">
        <v>0.22700000000000001</v>
      </c>
      <c r="J91" s="121">
        <v>0.01</v>
      </c>
      <c r="K91" s="110">
        <v>2734.9300000000003</v>
      </c>
      <c r="L91" s="110">
        <v>2734.78</v>
      </c>
      <c r="M91" s="110">
        <v>2736.03</v>
      </c>
      <c r="N91" s="110">
        <v>2735.96</v>
      </c>
      <c r="O91" s="127"/>
      <c r="P91" s="110">
        <f t="shared" si="6"/>
        <v>1.0999999999999091</v>
      </c>
      <c r="Q91" s="130">
        <f t="shared" si="7"/>
        <v>1.1799999999998363</v>
      </c>
    </row>
    <row r="92" spans="1:17" x14ac:dyDescent="0.25">
      <c r="A92" s="87" t="s">
        <v>3709</v>
      </c>
      <c r="B92" s="109" t="s">
        <v>3708</v>
      </c>
      <c r="C92" s="111">
        <v>1</v>
      </c>
      <c r="D92" s="127" t="s">
        <v>3744</v>
      </c>
      <c r="E92" s="127" t="s">
        <v>3723</v>
      </c>
      <c r="F92" s="121">
        <v>2</v>
      </c>
      <c r="G92" s="121">
        <v>10</v>
      </c>
      <c r="H92" s="121" t="s">
        <v>3694</v>
      </c>
      <c r="I92" s="121">
        <v>0.22700000000000001</v>
      </c>
      <c r="J92" s="121">
        <v>0.01</v>
      </c>
      <c r="K92" s="110">
        <v>2734.96</v>
      </c>
      <c r="L92" s="110">
        <v>2734.76</v>
      </c>
      <c r="M92" s="110">
        <v>2736.03</v>
      </c>
      <c r="N92" s="110">
        <v>2735.96</v>
      </c>
      <c r="O92" s="127"/>
      <c r="P92" s="110">
        <f t="shared" si="6"/>
        <v>1.0700000000001637</v>
      </c>
      <c r="Q92" s="130">
        <f t="shared" si="7"/>
        <v>1.1999999999998181</v>
      </c>
    </row>
    <row r="93" spans="1:17" x14ac:dyDescent="0.25">
      <c r="A93" s="87" t="s">
        <v>3709</v>
      </c>
      <c r="B93" s="109" t="s">
        <v>3708</v>
      </c>
      <c r="C93" s="111">
        <v>1</v>
      </c>
      <c r="D93" s="127" t="s">
        <v>3745</v>
      </c>
      <c r="E93" s="127">
        <v>78745</v>
      </c>
      <c r="F93" s="121">
        <v>11.7</v>
      </c>
      <c r="G93" s="121">
        <v>5</v>
      </c>
      <c r="H93" s="121" t="s">
        <v>3694</v>
      </c>
      <c r="I93" s="121">
        <v>0.22700000000000001</v>
      </c>
      <c r="J93" s="121">
        <v>0.01</v>
      </c>
      <c r="K93" s="110">
        <v>2728.87</v>
      </c>
      <c r="L93" s="110">
        <v>2728.2849999999999</v>
      </c>
      <c r="M93" s="110">
        <v>2729.87</v>
      </c>
      <c r="N93" s="110">
        <v>2729.31</v>
      </c>
      <c r="O93" s="127"/>
      <c r="P93" s="110">
        <f t="shared" si="6"/>
        <v>1</v>
      </c>
      <c r="Q93" s="130">
        <f t="shared" si="7"/>
        <v>1.0250000000000909</v>
      </c>
    </row>
    <row r="94" spans="1:17" x14ac:dyDescent="0.25">
      <c r="A94" s="87" t="s">
        <v>3709</v>
      </c>
      <c r="B94" s="109" t="s">
        <v>3708</v>
      </c>
      <c r="C94" s="111">
        <v>1</v>
      </c>
      <c r="D94" s="127" t="s">
        <v>3746</v>
      </c>
      <c r="E94" s="127">
        <v>78745</v>
      </c>
      <c r="F94" s="121">
        <v>12.1</v>
      </c>
      <c r="G94" s="121">
        <v>5</v>
      </c>
      <c r="H94" s="121" t="s">
        <v>3694</v>
      </c>
      <c r="I94" s="121">
        <v>0.22700000000000001</v>
      </c>
      <c r="J94" s="121">
        <v>0.01</v>
      </c>
      <c r="K94" s="110">
        <v>2728.87</v>
      </c>
      <c r="L94" s="110">
        <v>2728.2649999999999</v>
      </c>
      <c r="M94" s="110">
        <v>2729.87</v>
      </c>
      <c r="N94" s="110">
        <v>2729.31</v>
      </c>
      <c r="O94" s="127"/>
      <c r="P94" s="110">
        <f t="shared" si="6"/>
        <v>1</v>
      </c>
      <c r="Q94" s="130">
        <f t="shared" si="7"/>
        <v>1.0450000000000728</v>
      </c>
    </row>
    <row r="95" spans="1:17" x14ac:dyDescent="0.25">
      <c r="A95" s="87" t="s">
        <v>3709</v>
      </c>
      <c r="B95" s="109" t="s">
        <v>3708</v>
      </c>
      <c r="C95" s="111">
        <v>1</v>
      </c>
      <c r="D95" s="127" t="s">
        <v>3747</v>
      </c>
      <c r="E95" s="127">
        <v>77970</v>
      </c>
      <c r="F95" s="121">
        <v>7.3</v>
      </c>
      <c r="G95" s="121">
        <v>6</v>
      </c>
      <c r="H95" s="121" t="s">
        <v>3694</v>
      </c>
      <c r="I95" s="121">
        <v>0.22700000000000001</v>
      </c>
      <c r="J95" s="121">
        <v>0.01</v>
      </c>
      <c r="K95" s="110">
        <v>2728.26</v>
      </c>
      <c r="L95" s="110">
        <v>2727.8220000000001</v>
      </c>
      <c r="M95" s="110">
        <v>2729.26</v>
      </c>
      <c r="N95" s="110">
        <v>2729.05</v>
      </c>
      <c r="O95" s="127"/>
      <c r="P95" s="110">
        <f t="shared" si="6"/>
        <v>1</v>
      </c>
      <c r="Q95" s="130">
        <f t="shared" si="7"/>
        <v>1.2280000000000655</v>
      </c>
    </row>
    <row r="96" spans="1:17" x14ac:dyDescent="0.25">
      <c r="A96" s="87" t="s">
        <v>3709</v>
      </c>
      <c r="B96" s="109" t="s">
        <v>3708</v>
      </c>
      <c r="C96" s="111">
        <v>1</v>
      </c>
      <c r="D96" s="127" t="s">
        <v>3748</v>
      </c>
      <c r="E96" s="127">
        <v>77970</v>
      </c>
      <c r="F96" s="121">
        <v>2.8</v>
      </c>
      <c r="G96" s="121">
        <v>2</v>
      </c>
      <c r="H96" s="121" t="s">
        <v>3694</v>
      </c>
      <c r="I96" s="121">
        <v>0.22700000000000001</v>
      </c>
      <c r="J96" s="121">
        <v>0.01</v>
      </c>
      <c r="K96" s="110">
        <v>2728.05</v>
      </c>
      <c r="L96" s="110">
        <v>2727.9940000000001</v>
      </c>
      <c r="M96" s="110">
        <v>2729.05</v>
      </c>
      <c r="N96" s="110">
        <v>2729.05</v>
      </c>
      <c r="O96" s="127"/>
      <c r="P96" s="110">
        <f t="shared" si="6"/>
        <v>1</v>
      </c>
      <c r="Q96" s="130">
        <f t="shared" si="7"/>
        <v>1.05600000000004</v>
      </c>
    </row>
    <row r="97" spans="1:17" x14ac:dyDescent="0.25">
      <c r="A97" s="87" t="s">
        <v>3709</v>
      </c>
      <c r="B97" s="109" t="s">
        <v>3708</v>
      </c>
      <c r="C97" s="111">
        <v>1</v>
      </c>
      <c r="D97" s="127" t="s">
        <v>3749</v>
      </c>
      <c r="E97" s="127">
        <v>77970</v>
      </c>
      <c r="F97" s="121">
        <v>9.6999999999999993</v>
      </c>
      <c r="G97" s="121">
        <v>2</v>
      </c>
      <c r="H97" s="121" t="s">
        <v>3694</v>
      </c>
      <c r="I97" s="121">
        <v>0.22700000000000001</v>
      </c>
      <c r="J97" s="121">
        <v>0.01</v>
      </c>
      <c r="K97" s="110">
        <v>2727.74</v>
      </c>
      <c r="L97" s="110">
        <v>2727.5459999999998</v>
      </c>
      <c r="M97" s="110">
        <v>2728.74</v>
      </c>
      <c r="N97" s="110">
        <v>2729.05</v>
      </c>
      <c r="O97" s="127"/>
      <c r="P97" s="110">
        <f t="shared" si="6"/>
        <v>1</v>
      </c>
      <c r="Q97" s="130">
        <f t="shared" si="7"/>
        <v>1.5040000000003602</v>
      </c>
    </row>
    <row r="98" spans="1:17" x14ac:dyDescent="0.25">
      <c r="A98" s="87" t="s">
        <v>3709</v>
      </c>
      <c r="B98" s="109" t="s">
        <v>3708</v>
      </c>
      <c r="C98" s="111">
        <v>1</v>
      </c>
      <c r="D98" s="127" t="s">
        <v>3750</v>
      </c>
      <c r="E98" s="127">
        <v>77970</v>
      </c>
      <c r="F98" s="121">
        <v>3.6</v>
      </c>
      <c r="G98" s="121">
        <v>2</v>
      </c>
      <c r="H98" s="121" t="s">
        <v>3694</v>
      </c>
      <c r="I98" s="121">
        <v>0.22700000000000001</v>
      </c>
      <c r="J98" s="121">
        <v>0.01</v>
      </c>
      <c r="K98" s="110">
        <v>2727.82</v>
      </c>
      <c r="L98" s="110">
        <v>2727.748</v>
      </c>
      <c r="M98" s="110">
        <v>2728.82</v>
      </c>
      <c r="N98" s="110">
        <v>2729.05</v>
      </c>
      <c r="O98" s="127"/>
      <c r="P98" s="110">
        <f t="shared" si="6"/>
        <v>1</v>
      </c>
      <c r="Q98" s="130">
        <f t="shared" si="7"/>
        <v>1.3020000000001346</v>
      </c>
    </row>
    <row r="99" spans="1:17" x14ac:dyDescent="0.25">
      <c r="B99" s="126"/>
      <c r="C99" s="127"/>
      <c r="D99" s="127"/>
      <c r="E99" s="127"/>
      <c r="F99" s="127"/>
      <c r="G99" s="127"/>
      <c r="H99" s="127"/>
      <c r="I99" s="127"/>
      <c r="J99" s="127"/>
      <c r="K99" s="110"/>
      <c r="L99" s="110"/>
      <c r="M99" s="127"/>
      <c r="N99" s="127"/>
      <c r="O99" s="127"/>
      <c r="P99" s="127"/>
      <c r="Q99" s="135"/>
    </row>
    <row r="100" spans="1:17" x14ac:dyDescent="0.25">
      <c r="B100" s="126"/>
      <c r="C100" s="127"/>
      <c r="D100" s="127"/>
      <c r="E100" s="127"/>
      <c r="F100" s="127"/>
      <c r="G100" s="127"/>
      <c r="H100" s="127"/>
      <c r="I100" s="127"/>
      <c r="J100" s="127"/>
      <c r="K100" s="127"/>
      <c r="L100" s="127"/>
      <c r="M100" s="127"/>
      <c r="N100" s="127"/>
      <c r="O100" s="127"/>
      <c r="P100" s="127"/>
      <c r="Q100" s="135"/>
    </row>
    <row r="101" spans="1:17" x14ac:dyDescent="0.25">
      <c r="B101" s="126"/>
      <c r="C101" s="127"/>
      <c r="D101" s="127"/>
      <c r="E101" s="127"/>
      <c r="F101" s="127"/>
      <c r="G101" s="127"/>
      <c r="H101" s="127"/>
      <c r="I101" s="127"/>
      <c r="J101" s="127"/>
      <c r="K101" s="127"/>
      <c r="L101" s="127"/>
      <c r="M101" s="127"/>
      <c r="N101" s="127"/>
      <c r="O101" s="127"/>
      <c r="P101" s="127"/>
      <c r="Q101" s="135"/>
    </row>
    <row r="102" spans="1:17" x14ac:dyDescent="0.25">
      <c r="B102" s="133" t="s">
        <v>3752</v>
      </c>
      <c r="C102" s="134"/>
      <c r="D102" s="127"/>
      <c r="E102" s="127"/>
      <c r="F102" s="127"/>
      <c r="G102" s="127"/>
      <c r="H102" s="127"/>
      <c r="I102" s="127"/>
      <c r="J102" s="127"/>
      <c r="K102" s="127"/>
      <c r="L102" s="127"/>
      <c r="M102" s="127"/>
      <c r="N102" s="127"/>
      <c r="O102" s="127"/>
      <c r="P102" s="127"/>
      <c r="Q102" s="135"/>
    </row>
    <row r="103" spans="1:17" x14ac:dyDescent="0.25">
      <c r="A103" s="87" t="s">
        <v>3709</v>
      </c>
      <c r="B103" s="109" t="s">
        <v>3710</v>
      </c>
      <c r="C103" s="111">
        <v>2</v>
      </c>
      <c r="D103" s="111" t="s">
        <v>3753</v>
      </c>
      <c r="E103" s="111">
        <v>79804</v>
      </c>
      <c r="F103" s="127">
        <v>8.5</v>
      </c>
      <c r="G103" s="127">
        <v>2</v>
      </c>
      <c r="H103" s="127" t="s">
        <v>3694</v>
      </c>
      <c r="I103" s="127">
        <v>0.22700000000000001</v>
      </c>
      <c r="J103" s="127">
        <v>0.01</v>
      </c>
      <c r="K103" s="127">
        <v>2879.31</v>
      </c>
      <c r="L103" s="127">
        <v>2879.14</v>
      </c>
      <c r="M103" s="127">
        <v>2880.41</v>
      </c>
      <c r="N103" s="127">
        <v>2880.21</v>
      </c>
      <c r="O103" s="127"/>
      <c r="P103" s="110">
        <f t="shared" ref="P103:P152" si="8">+M103-K103</f>
        <v>1.0999999999999091</v>
      </c>
      <c r="Q103" s="130">
        <f t="shared" ref="Q103:Q152" si="9">+N103-L103</f>
        <v>1.0700000000001637</v>
      </c>
    </row>
    <row r="104" spans="1:17" x14ac:dyDescent="0.25">
      <c r="A104" s="87" t="s">
        <v>3709</v>
      </c>
      <c r="B104" s="109" t="s">
        <v>3710</v>
      </c>
      <c r="C104" s="111">
        <v>2</v>
      </c>
      <c r="D104" s="111" t="s">
        <v>3754</v>
      </c>
      <c r="E104" s="111">
        <v>79804</v>
      </c>
      <c r="F104" s="127">
        <v>7.2</v>
      </c>
      <c r="G104" s="127">
        <v>2</v>
      </c>
      <c r="H104" s="127" t="s">
        <v>3694</v>
      </c>
      <c r="I104" s="127">
        <v>0.22700000000000001</v>
      </c>
      <c r="J104" s="127">
        <v>0.01</v>
      </c>
      <c r="K104" s="127">
        <v>2879.31</v>
      </c>
      <c r="L104" s="127">
        <v>2879.1660000000002</v>
      </c>
      <c r="M104" s="127">
        <v>2880.41</v>
      </c>
      <c r="N104" s="127">
        <v>2880.21</v>
      </c>
      <c r="O104" s="127"/>
      <c r="P104" s="110">
        <f t="shared" si="8"/>
        <v>1.0999999999999091</v>
      </c>
      <c r="Q104" s="130">
        <f t="shared" si="9"/>
        <v>1.043999999999869</v>
      </c>
    </row>
    <row r="105" spans="1:17" x14ac:dyDescent="0.25">
      <c r="A105" s="87" t="s">
        <v>3709</v>
      </c>
      <c r="B105" s="109" t="s">
        <v>3710</v>
      </c>
      <c r="C105" s="111">
        <v>2</v>
      </c>
      <c r="D105" s="111" t="s">
        <v>3755</v>
      </c>
      <c r="E105" s="111" t="s">
        <v>3713</v>
      </c>
      <c r="F105" s="127">
        <v>3.2</v>
      </c>
      <c r="G105" s="127">
        <v>2</v>
      </c>
      <c r="H105" s="127" t="s">
        <v>3694</v>
      </c>
      <c r="I105" s="127">
        <v>0.22700000000000001</v>
      </c>
      <c r="J105" s="127">
        <v>0.01</v>
      </c>
      <c r="K105" s="127">
        <v>2876.1</v>
      </c>
      <c r="L105" s="127">
        <v>2876.0360000000001</v>
      </c>
      <c r="M105" s="127">
        <v>2877.1</v>
      </c>
      <c r="N105" s="127">
        <v>2876.944</v>
      </c>
      <c r="O105" s="127"/>
      <c r="P105" s="110">
        <f t="shared" si="8"/>
        <v>1</v>
      </c>
      <c r="Q105" s="130">
        <f t="shared" si="9"/>
        <v>0.90799999999990177</v>
      </c>
    </row>
    <row r="106" spans="1:17" x14ac:dyDescent="0.25">
      <c r="A106" s="87" t="s">
        <v>3709</v>
      </c>
      <c r="B106" s="109" t="s">
        <v>3710</v>
      </c>
      <c r="C106" s="111">
        <v>2</v>
      </c>
      <c r="D106" s="111" t="s">
        <v>3756</v>
      </c>
      <c r="E106" s="111" t="s">
        <v>3713</v>
      </c>
      <c r="F106" s="127">
        <v>1.6</v>
      </c>
      <c r="G106" s="127">
        <v>2</v>
      </c>
      <c r="H106" s="127" t="s">
        <v>3694</v>
      </c>
      <c r="I106" s="127">
        <v>0.22700000000000001</v>
      </c>
      <c r="J106" s="127">
        <v>0.01</v>
      </c>
      <c r="K106" s="127">
        <v>2875.98</v>
      </c>
      <c r="L106" s="127">
        <v>2875.9479999999999</v>
      </c>
      <c r="M106" s="127">
        <v>2877.1</v>
      </c>
      <c r="N106" s="127">
        <v>2876.944</v>
      </c>
      <c r="O106" s="127"/>
      <c r="P106" s="110">
        <f t="shared" si="8"/>
        <v>1.1199999999998909</v>
      </c>
      <c r="Q106" s="130">
        <f t="shared" si="9"/>
        <v>0.99600000000009459</v>
      </c>
    </row>
    <row r="107" spans="1:17" x14ac:dyDescent="0.25">
      <c r="A107" s="87" t="s">
        <v>3709</v>
      </c>
      <c r="B107" s="109" t="s">
        <v>3710</v>
      </c>
      <c r="C107" s="111">
        <v>2</v>
      </c>
      <c r="D107" s="111" t="s">
        <v>3757</v>
      </c>
      <c r="E107" s="111">
        <v>78315</v>
      </c>
      <c r="F107" s="127">
        <v>12</v>
      </c>
      <c r="G107" s="127">
        <v>12</v>
      </c>
      <c r="H107" s="127" t="s">
        <v>3694</v>
      </c>
      <c r="I107" s="127">
        <v>0.22700000000000001</v>
      </c>
      <c r="J107" s="127">
        <v>0.01</v>
      </c>
      <c r="K107" s="127">
        <v>2873.97</v>
      </c>
      <c r="L107" s="127">
        <v>2872.5299999999997</v>
      </c>
      <c r="M107" s="127">
        <v>2875.37</v>
      </c>
      <c r="N107" s="127">
        <v>2873.85</v>
      </c>
      <c r="O107" s="127"/>
      <c r="P107" s="110">
        <f t="shared" si="8"/>
        <v>1.4000000000000909</v>
      </c>
      <c r="Q107" s="130">
        <f t="shared" si="9"/>
        <v>1.3200000000001637</v>
      </c>
    </row>
    <row r="108" spans="1:17" x14ac:dyDescent="0.25">
      <c r="A108" s="87" t="s">
        <v>3709</v>
      </c>
      <c r="B108" s="109" t="s">
        <v>3710</v>
      </c>
      <c r="C108" s="111">
        <v>2</v>
      </c>
      <c r="D108" s="111" t="s">
        <v>3758</v>
      </c>
      <c r="E108" s="111">
        <v>78315</v>
      </c>
      <c r="F108" s="127">
        <v>7.1</v>
      </c>
      <c r="G108" s="127">
        <v>8</v>
      </c>
      <c r="H108" s="127" t="s">
        <v>3694</v>
      </c>
      <c r="I108" s="127">
        <v>0.22700000000000001</v>
      </c>
      <c r="J108" s="127">
        <v>0.01</v>
      </c>
      <c r="K108" s="127">
        <v>2873.35</v>
      </c>
      <c r="L108" s="127">
        <v>2872.7819999999997</v>
      </c>
      <c r="M108" s="127">
        <v>2874.75</v>
      </c>
      <c r="N108" s="127">
        <v>2873.85</v>
      </c>
      <c r="O108" s="127"/>
      <c r="P108" s="110">
        <f t="shared" si="8"/>
        <v>1.4000000000000909</v>
      </c>
      <c r="Q108" s="130">
        <f t="shared" si="9"/>
        <v>1.068000000000211</v>
      </c>
    </row>
    <row r="109" spans="1:17" x14ac:dyDescent="0.25">
      <c r="A109" s="87" t="s">
        <v>3709</v>
      </c>
      <c r="B109" s="109" t="s">
        <v>3710</v>
      </c>
      <c r="C109" s="111">
        <v>2</v>
      </c>
      <c r="D109" s="111" t="s">
        <v>3759</v>
      </c>
      <c r="E109" s="111" t="s">
        <v>3711</v>
      </c>
      <c r="F109" s="127">
        <v>2</v>
      </c>
      <c r="G109" s="127">
        <v>2</v>
      </c>
      <c r="H109" s="127" t="s">
        <v>3694</v>
      </c>
      <c r="I109" s="127">
        <v>0.22700000000000001</v>
      </c>
      <c r="J109" s="127">
        <v>0.01</v>
      </c>
      <c r="K109" s="127">
        <v>2871.92</v>
      </c>
      <c r="L109" s="127">
        <v>2871.88</v>
      </c>
      <c r="M109" s="127">
        <v>2873.02</v>
      </c>
      <c r="N109" s="127">
        <v>2872.9</v>
      </c>
      <c r="O109" s="127"/>
      <c r="P109" s="110">
        <f t="shared" si="8"/>
        <v>1.0999999999999091</v>
      </c>
      <c r="Q109" s="130">
        <f t="shared" si="9"/>
        <v>1.0199999999999818</v>
      </c>
    </row>
    <row r="110" spans="1:17" x14ac:dyDescent="0.25">
      <c r="A110" s="87" t="s">
        <v>3709</v>
      </c>
      <c r="B110" s="109" t="s">
        <v>3710</v>
      </c>
      <c r="C110" s="111">
        <v>2</v>
      </c>
      <c r="D110" s="111" t="s">
        <v>3760</v>
      </c>
      <c r="E110" s="111" t="s">
        <v>3711</v>
      </c>
      <c r="F110" s="127">
        <v>3.1</v>
      </c>
      <c r="G110" s="127">
        <v>2</v>
      </c>
      <c r="H110" s="127" t="s">
        <v>3694</v>
      </c>
      <c r="I110" s="127">
        <v>0.22700000000000001</v>
      </c>
      <c r="J110" s="127">
        <v>0.01</v>
      </c>
      <c r="K110" s="127">
        <v>2871.92</v>
      </c>
      <c r="L110" s="127">
        <v>2871.8580000000002</v>
      </c>
      <c r="M110" s="127">
        <v>2873.02</v>
      </c>
      <c r="N110" s="127">
        <v>2872.9</v>
      </c>
      <c r="O110" s="127"/>
      <c r="P110" s="110">
        <f t="shared" si="8"/>
        <v>1.0999999999999091</v>
      </c>
      <c r="Q110" s="130">
        <f t="shared" si="9"/>
        <v>1.0419999999999163</v>
      </c>
    </row>
    <row r="111" spans="1:17" x14ac:dyDescent="0.25">
      <c r="A111" s="87" t="s">
        <v>3709</v>
      </c>
      <c r="B111" s="109" t="s">
        <v>3710</v>
      </c>
      <c r="C111" s="111">
        <v>2</v>
      </c>
      <c r="D111" s="111" t="s">
        <v>3761</v>
      </c>
      <c r="E111" s="111" t="s">
        <v>3712</v>
      </c>
      <c r="F111" s="127">
        <v>2.1</v>
      </c>
      <c r="G111" s="127">
        <v>2</v>
      </c>
      <c r="H111" s="127" t="s">
        <v>3694</v>
      </c>
      <c r="I111" s="127">
        <v>0.22700000000000001</v>
      </c>
      <c r="J111" s="127">
        <v>0.01</v>
      </c>
      <c r="K111" s="127">
        <v>2868.5800000000004</v>
      </c>
      <c r="L111" s="127">
        <v>2868.5380000000005</v>
      </c>
      <c r="M111" s="127">
        <v>2869.78</v>
      </c>
      <c r="N111" s="127">
        <v>2869.63</v>
      </c>
      <c r="O111" s="127"/>
      <c r="P111" s="110">
        <f t="shared" si="8"/>
        <v>1.1999999999998181</v>
      </c>
      <c r="Q111" s="130">
        <f t="shared" si="9"/>
        <v>1.0919999999996435</v>
      </c>
    </row>
    <row r="112" spans="1:17" x14ac:dyDescent="0.25">
      <c r="A112" s="87" t="s">
        <v>3709</v>
      </c>
      <c r="B112" s="109" t="s">
        <v>3710</v>
      </c>
      <c r="C112" s="111">
        <v>2</v>
      </c>
      <c r="D112" s="111" t="s">
        <v>3762</v>
      </c>
      <c r="E112" s="111" t="s">
        <v>3712</v>
      </c>
      <c r="F112" s="127">
        <v>3.1</v>
      </c>
      <c r="G112" s="127">
        <v>2</v>
      </c>
      <c r="H112" s="127" t="s">
        <v>3694</v>
      </c>
      <c r="I112" s="127">
        <v>0.22700000000000001</v>
      </c>
      <c r="J112" s="127">
        <v>0.01</v>
      </c>
      <c r="K112" s="127">
        <v>2868.6800000000003</v>
      </c>
      <c r="L112" s="127">
        <v>2868.6180000000004</v>
      </c>
      <c r="M112" s="127">
        <v>2869.78</v>
      </c>
      <c r="N112" s="127">
        <v>2869.63</v>
      </c>
      <c r="O112" s="127"/>
      <c r="P112" s="110">
        <f t="shared" si="8"/>
        <v>1.0999999999999091</v>
      </c>
      <c r="Q112" s="130">
        <f t="shared" si="9"/>
        <v>1.0119999999997162</v>
      </c>
    </row>
    <row r="113" spans="1:17" x14ac:dyDescent="0.25">
      <c r="A113" s="87" t="s">
        <v>3709</v>
      </c>
      <c r="B113" s="109" t="s">
        <v>3710</v>
      </c>
      <c r="C113" s="111">
        <v>2</v>
      </c>
      <c r="D113" s="111" t="s">
        <v>3763</v>
      </c>
      <c r="E113" s="111">
        <v>78059</v>
      </c>
      <c r="F113" s="127">
        <v>8.1</v>
      </c>
      <c r="G113" s="127">
        <v>2</v>
      </c>
      <c r="H113" s="127" t="s">
        <v>3694</v>
      </c>
      <c r="I113" s="127">
        <v>0.22700000000000001</v>
      </c>
      <c r="J113" s="127">
        <v>0.01</v>
      </c>
      <c r="K113" s="127">
        <v>2867.75</v>
      </c>
      <c r="L113" s="127">
        <v>2867.5880000000002</v>
      </c>
      <c r="M113" s="127">
        <v>2868.75</v>
      </c>
      <c r="N113" s="127">
        <v>2868.62</v>
      </c>
      <c r="O113" s="127"/>
      <c r="P113" s="110">
        <f t="shared" si="8"/>
        <v>1</v>
      </c>
      <c r="Q113" s="130">
        <f t="shared" si="9"/>
        <v>1.031999999999698</v>
      </c>
    </row>
    <row r="114" spans="1:17" x14ac:dyDescent="0.25">
      <c r="A114" s="87" t="s">
        <v>3709</v>
      </c>
      <c r="B114" s="109" t="s">
        <v>3710</v>
      </c>
      <c r="C114" s="111">
        <v>2</v>
      </c>
      <c r="D114" s="111" t="s">
        <v>3764</v>
      </c>
      <c r="E114" s="111">
        <v>78059</v>
      </c>
      <c r="F114" s="127">
        <v>6.2</v>
      </c>
      <c r="G114" s="127">
        <v>2</v>
      </c>
      <c r="H114" s="127" t="s">
        <v>3694</v>
      </c>
      <c r="I114" s="127">
        <v>0.22700000000000001</v>
      </c>
      <c r="J114" s="127">
        <v>0.01</v>
      </c>
      <c r="K114" s="127">
        <v>2867.69</v>
      </c>
      <c r="L114" s="127">
        <v>2867.5660000000003</v>
      </c>
      <c r="M114" s="127">
        <v>2868.69</v>
      </c>
      <c r="N114" s="127">
        <v>2868.62</v>
      </c>
      <c r="O114" s="127"/>
      <c r="P114" s="110">
        <f t="shared" si="8"/>
        <v>1</v>
      </c>
      <c r="Q114" s="130">
        <f t="shared" si="9"/>
        <v>1.0539999999996326</v>
      </c>
    </row>
    <row r="115" spans="1:17" x14ac:dyDescent="0.25">
      <c r="A115" s="87" t="s">
        <v>3709</v>
      </c>
      <c r="B115" s="109" t="s">
        <v>3710</v>
      </c>
      <c r="C115" s="111">
        <v>2</v>
      </c>
      <c r="D115" s="111" t="s">
        <v>3765</v>
      </c>
      <c r="E115" s="111">
        <v>79319</v>
      </c>
      <c r="F115" s="127">
        <v>3.3</v>
      </c>
      <c r="G115" s="127">
        <v>2</v>
      </c>
      <c r="H115" s="127" t="s">
        <v>3694</v>
      </c>
      <c r="I115" s="127">
        <v>0.22700000000000001</v>
      </c>
      <c r="J115" s="127">
        <v>0.01</v>
      </c>
      <c r="K115" s="127">
        <v>2876.4100000000003</v>
      </c>
      <c r="L115" s="127">
        <v>2876.3440000000005</v>
      </c>
      <c r="M115" s="127">
        <v>2877.61</v>
      </c>
      <c r="N115" s="127">
        <v>2877.44</v>
      </c>
      <c r="O115" s="127"/>
      <c r="P115" s="110">
        <f t="shared" si="8"/>
        <v>1.1999999999998181</v>
      </c>
      <c r="Q115" s="130">
        <f t="shared" si="9"/>
        <v>1.0959999999995489</v>
      </c>
    </row>
    <row r="116" spans="1:17" x14ac:dyDescent="0.25">
      <c r="A116" s="87" t="s">
        <v>3709</v>
      </c>
      <c r="B116" s="109" t="s">
        <v>3710</v>
      </c>
      <c r="C116" s="111">
        <v>2</v>
      </c>
      <c r="D116" s="111" t="s">
        <v>3766</v>
      </c>
      <c r="E116" s="111">
        <v>79319</v>
      </c>
      <c r="F116" s="127">
        <v>4</v>
      </c>
      <c r="G116" s="127">
        <v>2</v>
      </c>
      <c r="H116" s="127" t="s">
        <v>3694</v>
      </c>
      <c r="I116" s="127">
        <v>0.22700000000000001</v>
      </c>
      <c r="J116" s="127">
        <v>0.01</v>
      </c>
      <c r="K116" s="127">
        <v>2876.4100000000003</v>
      </c>
      <c r="L116" s="127">
        <v>2876.3300000000004</v>
      </c>
      <c r="M116" s="127">
        <v>2877.61</v>
      </c>
      <c r="N116" s="127">
        <v>2877.44</v>
      </c>
      <c r="O116" s="127"/>
      <c r="P116" s="110">
        <f t="shared" si="8"/>
        <v>1.1999999999998181</v>
      </c>
      <c r="Q116" s="130">
        <f t="shared" si="9"/>
        <v>1.1099999999996726</v>
      </c>
    </row>
    <row r="117" spans="1:17" x14ac:dyDescent="0.25">
      <c r="A117" s="87" t="s">
        <v>3709</v>
      </c>
      <c r="B117" s="109" t="s">
        <v>3710</v>
      </c>
      <c r="C117" s="111">
        <v>2</v>
      </c>
      <c r="D117" s="111" t="s">
        <v>3767</v>
      </c>
      <c r="E117" s="111">
        <v>78819</v>
      </c>
      <c r="F117" s="127">
        <v>1.9</v>
      </c>
      <c r="G117" s="127">
        <v>2</v>
      </c>
      <c r="H117" s="127" t="s">
        <v>3694</v>
      </c>
      <c r="I117" s="127">
        <v>0.22700000000000001</v>
      </c>
      <c r="J117" s="127">
        <v>0.01</v>
      </c>
      <c r="K117" s="127">
        <v>2875.15</v>
      </c>
      <c r="L117" s="127">
        <v>2875.1120000000001</v>
      </c>
      <c r="M117" s="127">
        <v>2876.15</v>
      </c>
      <c r="N117" s="127">
        <v>2876.23</v>
      </c>
      <c r="O117" s="127"/>
      <c r="P117" s="110">
        <f t="shared" si="8"/>
        <v>1</v>
      </c>
      <c r="Q117" s="130">
        <f t="shared" si="9"/>
        <v>1.1179999999999382</v>
      </c>
    </row>
    <row r="118" spans="1:17" x14ac:dyDescent="0.25">
      <c r="A118" s="87" t="s">
        <v>3709</v>
      </c>
      <c r="B118" s="109" t="s">
        <v>3710</v>
      </c>
      <c r="C118" s="111">
        <v>2</v>
      </c>
      <c r="D118" s="111" t="s">
        <v>3768</v>
      </c>
      <c r="E118" s="111">
        <v>78819</v>
      </c>
      <c r="F118" s="127">
        <v>5.3</v>
      </c>
      <c r="G118" s="127">
        <v>3</v>
      </c>
      <c r="H118" s="127" t="s">
        <v>3694</v>
      </c>
      <c r="I118" s="127">
        <v>0.22700000000000001</v>
      </c>
      <c r="J118" s="127">
        <v>0.01</v>
      </c>
      <c r="K118" s="127">
        <v>2875.12</v>
      </c>
      <c r="L118" s="127">
        <v>2874.9609999999998</v>
      </c>
      <c r="M118" s="127">
        <v>2876.12</v>
      </c>
      <c r="N118" s="127">
        <v>2876.23</v>
      </c>
      <c r="O118" s="127"/>
      <c r="P118" s="110">
        <f t="shared" si="8"/>
        <v>1</v>
      </c>
      <c r="Q118" s="130">
        <f t="shared" si="9"/>
        <v>1.2690000000002328</v>
      </c>
    </row>
    <row r="119" spans="1:17" x14ac:dyDescent="0.25">
      <c r="A119" s="87" t="s">
        <v>3709</v>
      </c>
      <c r="B119" s="109" t="s">
        <v>3710</v>
      </c>
      <c r="C119" s="111">
        <v>2</v>
      </c>
      <c r="D119" s="111" t="s">
        <v>3769</v>
      </c>
      <c r="E119" s="111">
        <v>78819</v>
      </c>
      <c r="F119" s="127">
        <v>2.6</v>
      </c>
      <c r="G119" s="127">
        <v>2.5</v>
      </c>
      <c r="H119" s="127" t="s">
        <v>3694</v>
      </c>
      <c r="I119" s="127">
        <v>0.22700000000000001</v>
      </c>
      <c r="J119" s="127">
        <v>0.01</v>
      </c>
      <c r="K119" s="127">
        <v>2875.34</v>
      </c>
      <c r="L119" s="127">
        <v>2875.2750000000001</v>
      </c>
      <c r="M119" s="127">
        <v>2876.34</v>
      </c>
      <c r="N119" s="127">
        <v>2876.38</v>
      </c>
      <c r="O119" s="127"/>
      <c r="P119" s="110">
        <f t="shared" si="8"/>
        <v>1</v>
      </c>
      <c r="Q119" s="130">
        <f t="shared" si="9"/>
        <v>1.1050000000000182</v>
      </c>
    </row>
    <row r="120" spans="1:17" x14ac:dyDescent="0.25">
      <c r="A120" s="87" t="s">
        <v>3709</v>
      </c>
      <c r="B120" s="109" t="s">
        <v>3710</v>
      </c>
      <c r="C120" s="111">
        <v>2</v>
      </c>
      <c r="D120" s="111" t="s">
        <v>3770</v>
      </c>
      <c r="E120" s="111">
        <v>78819</v>
      </c>
      <c r="F120" s="127">
        <v>3</v>
      </c>
      <c r="G120" s="127">
        <v>2.5</v>
      </c>
      <c r="H120" s="127" t="s">
        <v>3694</v>
      </c>
      <c r="I120" s="127">
        <v>0.22700000000000001</v>
      </c>
      <c r="J120" s="127">
        <v>0.01</v>
      </c>
      <c r="K120" s="127">
        <v>2875.34</v>
      </c>
      <c r="L120" s="127">
        <v>2875.2650000000003</v>
      </c>
      <c r="M120" s="127">
        <v>2876.34</v>
      </c>
      <c r="N120" s="127">
        <v>2876.38</v>
      </c>
      <c r="O120" s="127"/>
      <c r="P120" s="110">
        <f t="shared" si="8"/>
        <v>1</v>
      </c>
      <c r="Q120" s="130">
        <f t="shared" si="9"/>
        <v>1.1149999999997817</v>
      </c>
    </row>
    <row r="121" spans="1:17" x14ac:dyDescent="0.25">
      <c r="A121" s="87" t="s">
        <v>3709</v>
      </c>
      <c r="B121" s="109" t="s">
        <v>3710</v>
      </c>
      <c r="C121" s="111">
        <v>2</v>
      </c>
      <c r="D121" s="111" t="s">
        <v>3771</v>
      </c>
      <c r="E121" s="111">
        <v>78059</v>
      </c>
      <c r="F121" s="127">
        <v>1.4</v>
      </c>
      <c r="G121" s="127">
        <v>12</v>
      </c>
      <c r="H121" s="127" t="s">
        <v>3694</v>
      </c>
      <c r="I121" s="127">
        <v>0.22700000000000001</v>
      </c>
      <c r="J121" s="127">
        <v>0.01</v>
      </c>
      <c r="K121" s="127">
        <v>2867.74</v>
      </c>
      <c r="L121" s="127">
        <v>2867.5719999999997</v>
      </c>
      <c r="M121" s="127">
        <v>2869.24</v>
      </c>
      <c r="N121" s="127">
        <v>2868.62</v>
      </c>
      <c r="O121" s="127"/>
      <c r="P121" s="110">
        <f t="shared" si="8"/>
        <v>1.5</v>
      </c>
      <c r="Q121" s="130">
        <f t="shared" si="9"/>
        <v>1.0480000000002292</v>
      </c>
    </row>
    <row r="122" spans="1:17" x14ac:dyDescent="0.25">
      <c r="A122" s="87" t="s">
        <v>3709</v>
      </c>
      <c r="B122" s="109" t="s">
        <v>3710</v>
      </c>
      <c r="C122" s="111">
        <v>2</v>
      </c>
      <c r="D122" s="111" t="s">
        <v>3772</v>
      </c>
      <c r="E122" s="111">
        <v>78059</v>
      </c>
      <c r="F122" s="127">
        <v>7.1</v>
      </c>
      <c r="G122" s="127">
        <v>2</v>
      </c>
      <c r="H122" s="127" t="s">
        <v>3694</v>
      </c>
      <c r="I122" s="127">
        <v>0.22700000000000001</v>
      </c>
      <c r="J122" s="127">
        <v>0.01</v>
      </c>
      <c r="K122" s="127">
        <v>2868.57</v>
      </c>
      <c r="L122" s="127">
        <v>2868.4280000000003</v>
      </c>
      <c r="M122" s="127">
        <v>2869.57</v>
      </c>
      <c r="N122" s="127">
        <v>2870.4</v>
      </c>
      <c r="O122" s="127"/>
      <c r="P122" s="110">
        <f t="shared" si="8"/>
        <v>1</v>
      </c>
      <c r="Q122" s="130">
        <f t="shared" si="9"/>
        <v>1.9719999999997526</v>
      </c>
    </row>
    <row r="123" spans="1:17" x14ac:dyDescent="0.25">
      <c r="B123" s="109"/>
      <c r="C123" s="111"/>
      <c r="D123" s="111"/>
      <c r="E123" s="111"/>
      <c r="F123" s="127"/>
      <c r="G123" s="127"/>
      <c r="H123" s="127"/>
      <c r="I123" s="127"/>
      <c r="J123" s="127"/>
      <c r="K123" s="127"/>
      <c r="L123" s="127"/>
      <c r="M123" s="127"/>
      <c r="N123" s="127"/>
      <c r="O123" s="127"/>
      <c r="P123" s="110"/>
      <c r="Q123" s="130"/>
    </row>
    <row r="124" spans="1:17" x14ac:dyDescent="0.25">
      <c r="B124" s="133" t="s">
        <v>3876</v>
      </c>
      <c r="C124" s="111"/>
      <c r="D124" s="111"/>
      <c r="E124" s="111"/>
      <c r="F124" s="127"/>
      <c r="G124" s="127"/>
      <c r="H124" s="127"/>
      <c r="I124" s="127"/>
      <c r="J124" s="127"/>
      <c r="K124" s="127"/>
      <c r="L124" s="127"/>
      <c r="M124" s="127"/>
      <c r="N124" s="127"/>
      <c r="O124" s="127"/>
      <c r="P124" s="110"/>
      <c r="Q124" s="130"/>
    </row>
    <row r="125" spans="1:17" x14ac:dyDescent="0.25">
      <c r="A125" s="87" t="s">
        <v>3709</v>
      </c>
      <c r="B125" s="109" t="s">
        <v>3877</v>
      </c>
      <c r="C125" s="111">
        <v>1</v>
      </c>
      <c r="D125" s="111" t="s">
        <v>3753</v>
      </c>
      <c r="E125" s="111" t="s">
        <v>3728</v>
      </c>
      <c r="F125" s="127">
        <v>6.2</v>
      </c>
      <c r="G125" s="127">
        <v>2</v>
      </c>
      <c r="H125" s="127" t="s">
        <v>3694</v>
      </c>
      <c r="I125" s="127">
        <v>0.22700000000000001</v>
      </c>
      <c r="J125" s="127">
        <v>0.01</v>
      </c>
      <c r="K125" s="127">
        <v>2612.0499999999997</v>
      </c>
      <c r="L125" s="127">
        <v>2611.9259999999999</v>
      </c>
      <c r="M125" s="127">
        <v>2613.0499999999997</v>
      </c>
      <c r="N125" s="127">
        <v>2613.1</v>
      </c>
      <c r="O125" s="127"/>
      <c r="P125" s="110">
        <f t="shared" si="8"/>
        <v>1</v>
      </c>
      <c r="Q125" s="130">
        <f t="shared" si="9"/>
        <v>1.1739999999999782</v>
      </c>
    </row>
    <row r="126" spans="1:17" x14ac:dyDescent="0.25">
      <c r="A126" s="87" t="s">
        <v>3709</v>
      </c>
      <c r="B126" s="109" t="s">
        <v>3877</v>
      </c>
      <c r="C126" s="111">
        <v>1</v>
      </c>
      <c r="D126" s="111" t="s">
        <v>3754</v>
      </c>
      <c r="E126" s="111">
        <v>117578</v>
      </c>
      <c r="F126" s="127">
        <v>7.5</v>
      </c>
      <c r="G126" s="127">
        <v>2</v>
      </c>
      <c r="H126" s="127" t="s">
        <v>3694</v>
      </c>
      <c r="I126" s="127">
        <v>0.22700000000000001</v>
      </c>
      <c r="J126" s="127">
        <v>0.01</v>
      </c>
      <c r="K126" s="127">
        <v>2609.6799999999998</v>
      </c>
      <c r="L126" s="127">
        <v>2609.5299999999997</v>
      </c>
      <c r="M126" s="127">
        <v>2610.6799999999998</v>
      </c>
      <c r="N126" s="127">
        <v>2610.7199999999998</v>
      </c>
      <c r="O126" s="127"/>
      <c r="P126" s="110">
        <f t="shared" si="8"/>
        <v>1</v>
      </c>
      <c r="Q126" s="130">
        <f t="shared" si="9"/>
        <v>1.1900000000000546</v>
      </c>
    </row>
    <row r="127" spans="1:17" x14ac:dyDescent="0.25">
      <c r="A127" s="87" t="s">
        <v>3709</v>
      </c>
      <c r="B127" s="109" t="s">
        <v>3877</v>
      </c>
      <c r="C127" s="111">
        <v>1</v>
      </c>
      <c r="D127" s="111" t="s">
        <v>3755</v>
      </c>
      <c r="E127" s="111" t="s">
        <v>3874</v>
      </c>
      <c r="F127" s="127">
        <v>4</v>
      </c>
      <c r="G127" s="127">
        <v>2</v>
      </c>
      <c r="H127" s="127" t="s">
        <v>3694</v>
      </c>
      <c r="I127" s="127">
        <v>0.22700000000000001</v>
      </c>
      <c r="J127" s="127">
        <v>0.01</v>
      </c>
      <c r="K127" s="127">
        <v>2611.13</v>
      </c>
      <c r="L127" s="127">
        <v>2611.0500000000002</v>
      </c>
      <c r="M127" s="127">
        <v>2612.13</v>
      </c>
      <c r="N127" s="127">
        <v>2612.12</v>
      </c>
      <c r="O127" s="127"/>
      <c r="P127" s="110">
        <f t="shared" si="8"/>
        <v>1</v>
      </c>
      <c r="Q127" s="130">
        <f t="shared" si="9"/>
        <v>1.069999999999709</v>
      </c>
    </row>
    <row r="128" spans="1:17" x14ac:dyDescent="0.25">
      <c r="A128" s="87" t="s">
        <v>3709</v>
      </c>
      <c r="B128" s="109" t="s">
        <v>3877</v>
      </c>
      <c r="C128" s="111">
        <v>1</v>
      </c>
      <c r="D128" s="111" t="s">
        <v>3756</v>
      </c>
      <c r="E128" s="111" t="s">
        <v>3874</v>
      </c>
      <c r="F128" s="127">
        <v>5.9</v>
      </c>
      <c r="G128" s="127">
        <v>2</v>
      </c>
      <c r="H128" s="127" t="s">
        <v>3694</v>
      </c>
      <c r="I128" s="127">
        <v>0.22700000000000001</v>
      </c>
      <c r="J128" s="127">
        <v>0.01</v>
      </c>
      <c r="K128" s="127">
        <v>2611.17</v>
      </c>
      <c r="L128" s="127">
        <v>2611.0520000000001</v>
      </c>
      <c r="M128" s="127">
        <v>2612.17</v>
      </c>
      <c r="N128" s="127">
        <v>2612.12</v>
      </c>
      <c r="O128" s="127"/>
      <c r="P128" s="110">
        <f t="shared" si="8"/>
        <v>1</v>
      </c>
      <c r="Q128" s="130">
        <f t="shared" si="9"/>
        <v>1.0679999999997563</v>
      </c>
    </row>
    <row r="129" spans="1:17" x14ac:dyDescent="0.25">
      <c r="A129" s="87" t="s">
        <v>3709</v>
      </c>
      <c r="B129" s="109" t="s">
        <v>3877</v>
      </c>
      <c r="C129" s="111">
        <v>1</v>
      </c>
      <c r="D129" s="111" t="s">
        <v>3757</v>
      </c>
      <c r="E129" s="111" t="s">
        <v>3875</v>
      </c>
      <c r="F129" s="127">
        <v>5.6</v>
      </c>
      <c r="G129" s="127">
        <v>2</v>
      </c>
      <c r="H129" s="127" t="s">
        <v>3694</v>
      </c>
      <c r="I129" s="127">
        <v>0.22700000000000001</v>
      </c>
      <c r="J129" s="127">
        <v>0.01</v>
      </c>
      <c r="K129" s="127">
        <v>2610.64</v>
      </c>
      <c r="L129" s="127">
        <v>2610.5279999999998</v>
      </c>
      <c r="M129" s="127">
        <v>2611.64</v>
      </c>
      <c r="N129" s="127">
        <v>2611.7199999999998</v>
      </c>
      <c r="O129" s="127"/>
      <c r="P129" s="110">
        <f t="shared" si="8"/>
        <v>1</v>
      </c>
      <c r="Q129" s="130">
        <f t="shared" si="9"/>
        <v>1.1920000000000073</v>
      </c>
    </row>
    <row r="130" spans="1:17" x14ac:dyDescent="0.25">
      <c r="B130" s="109"/>
      <c r="C130" s="111"/>
      <c r="D130" s="111"/>
      <c r="E130" s="111"/>
      <c r="F130" s="127"/>
      <c r="G130" s="127"/>
      <c r="H130" s="127"/>
      <c r="I130" s="127"/>
      <c r="J130" s="127"/>
      <c r="K130" s="127"/>
      <c r="L130" s="127"/>
      <c r="M130" s="127"/>
      <c r="N130" s="127"/>
      <c r="O130" s="127"/>
      <c r="P130" s="110"/>
      <c r="Q130" s="130"/>
    </row>
    <row r="131" spans="1:17" x14ac:dyDescent="0.25">
      <c r="B131" s="134" t="s">
        <v>3773</v>
      </c>
      <c r="C131" s="127"/>
      <c r="D131" s="134"/>
      <c r="E131" s="127"/>
      <c r="F131" s="127"/>
      <c r="G131" s="127"/>
      <c r="H131" s="127"/>
      <c r="I131" s="127"/>
      <c r="J131" s="127"/>
      <c r="K131" s="127"/>
      <c r="L131" s="127"/>
      <c r="M131" s="127"/>
      <c r="N131" s="127"/>
      <c r="O131" s="127"/>
      <c r="P131" s="110"/>
      <c r="Q131" s="130"/>
    </row>
    <row r="132" spans="1:17" x14ac:dyDescent="0.25">
      <c r="A132" s="87" t="s">
        <v>3709</v>
      </c>
      <c r="B132" s="109" t="s">
        <v>3708</v>
      </c>
      <c r="C132" s="111">
        <v>1</v>
      </c>
      <c r="D132" s="111" t="s">
        <v>3774</v>
      </c>
      <c r="E132" s="111">
        <v>131765</v>
      </c>
      <c r="F132" s="127">
        <v>7.5</v>
      </c>
      <c r="G132" s="127">
        <v>20.8</v>
      </c>
      <c r="H132" s="127" t="s">
        <v>3694</v>
      </c>
      <c r="I132" s="127">
        <v>0.22700000000000001</v>
      </c>
      <c r="J132" s="127">
        <v>0.01</v>
      </c>
      <c r="K132" s="127">
        <v>2633.89</v>
      </c>
      <c r="L132" s="127">
        <v>2632.33</v>
      </c>
      <c r="M132" s="127">
        <v>2634.89</v>
      </c>
      <c r="N132" s="127">
        <v>2633.22</v>
      </c>
      <c r="O132" s="127"/>
      <c r="P132" s="110">
        <f t="shared" si="8"/>
        <v>1</v>
      </c>
      <c r="Q132" s="130">
        <f t="shared" si="9"/>
        <v>0.88999999999987267</v>
      </c>
    </row>
    <row r="133" spans="1:17" x14ac:dyDescent="0.25">
      <c r="A133" s="87" t="s">
        <v>3709</v>
      </c>
      <c r="B133" s="109" t="s">
        <v>3708</v>
      </c>
      <c r="C133" s="111">
        <v>1</v>
      </c>
      <c r="D133" s="111" t="s">
        <v>3775</v>
      </c>
      <c r="E133" s="111">
        <v>131835</v>
      </c>
      <c r="F133" s="127">
        <v>9.9</v>
      </c>
      <c r="G133" s="127">
        <v>6</v>
      </c>
      <c r="H133" s="127" t="s">
        <v>3694</v>
      </c>
      <c r="I133" s="127">
        <v>0.22700000000000001</v>
      </c>
      <c r="J133" s="127">
        <v>0.01</v>
      </c>
      <c r="K133" s="127">
        <v>2654.8</v>
      </c>
      <c r="L133" s="127">
        <v>2654.2060000000001</v>
      </c>
      <c r="M133" s="127">
        <v>2656.6</v>
      </c>
      <c r="N133" s="127">
        <v>2654.85</v>
      </c>
      <c r="O133" s="127"/>
      <c r="P133" s="110">
        <f t="shared" si="8"/>
        <v>1.7999999999997272</v>
      </c>
      <c r="Q133" s="130">
        <f t="shared" si="9"/>
        <v>0.64399999999977808</v>
      </c>
    </row>
    <row r="134" spans="1:17" x14ac:dyDescent="0.25">
      <c r="A134" s="87" t="s">
        <v>3709</v>
      </c>
      <c r="B134" s="109" t="s">
        <v>3708</v>
      </c>
      <c r="C134" s="111">
        <v>1</v>
      </c>
      <c r="D134" s="111" t="s">
        <v>3776</v>
      </c>
      <c r="E134" s="111" t="s">
        <v>3871</v>
      </c>
      <c r="F134" s="127">
        <v>6</v>
      </c>
      <c r="G134" s="127">
        <v>1</v>
      </c>
      <c r="H134" s="127" t="s">
        <v>3694</v>
      </c>
      <c r="I134" s="127">
        <v>0.22700000000000001</v>
      </c>
      <c r="J134" s="127">
        <v>0.01</v>
      </c>
      <c r="K134" s="127">
        <v>2668.71</v>
      </c>
      <c r="L134" s="127">
        <v>2668.65</v>
      </c>
      <c r="M134" s="127">
        <v>2669.3</v>
      </c>
      <c r="N134" s="127">
        <v>2670.09</v>
      </c>
      <c r="O134" s="127"/>
      <c r="P134" s="110">
        <f t="shared" si="8"/>
        <v>0.59000000000014552</v>
      </c>
      <c r="Q134" s="130">
        <f t="shared" si="9"/>
        <v>1.4400000000000546</v>
      </c>
    </row>
    <row r="135" spans="1:17" x14ac:dyDescent="0.25">
      <c r="A135" s="87" t="s">
        <v>3709</v>
      </c>
      <c r="B135" s="109" t="s">
        <v>3708</v>
      </c>
      <c r="C135" s="111">
        <v>1</v>
      </c>
      <c r="D135" s="111" t="s">
        <v>3777</v>
      </c>
      <c r="E135" s="111" t="s">
        <v>3778</v>
      </c>
      <c r="F135" s="127">
        <v>11.5</v>
      </c>
      <c r="G135" s="127">
        <v>4.5999999999999996</v>
      </c>
      <c r="H135" s="127" t="s">
        <v>3694</v>
      </c>
      <c r="I135" s="127">
        <v>0.22700000000000001</v>
      </c>
      <c r="J135" s="127">
        <v>0.01</v>
      </c>
      <c r="K135" s="127">
        <v>2665.18</v>
      </c>
      <c r="L135" s="127">
        <v>2664.6509999999998</v>
      </c>
      <c r="M135" s="127">
        <v>2667.3</v>
      </c>
      <c r="N135" s="127">
        <v>2665.65</v>
      </c>
      <c r="O135" s="127"/>
      <c r="P135" s="110">
        <f t="shared" si="8"/>
        <v>2.1200000000003456</v>
      </c>
      <c r="Q135" s="130">
        <f t="shared" si="9"/>
        <v>0.99900000000025102</v>
      </c>
    </row>
    <row r="136" spans="1:17" x14ac:dyDescent="0.25">
      <c r="A136" s="87" t="s">
        <v>3709</v>
      </c>
      <c r="B136" s="109" t="s">
        <v>3708</v>
      </c>
      <c r="C136" s="111">
        <v>1</v>
      </c>
      <c r="D136" s="111" t="s">
        <v>3779</v>
      </c>
      <c r="E136" s="111">
        <v>156416</v>
      </c>
      <c r="F136" s="127">
        <v>10</v>
      </c>
      <c r="G136" s="127">
        <v>4.4000000000000004</v>
      </c>
      <c r="H136" s="127" t="s">
        <v>3694</v>
      </c>
      <c r="I136" s="127">
        <v>0.22700000000000001</v>
      </c>
      <c r="J136" s="127">
        <v>0.01</v>
      </c>
      <c r="K136" s="127">
        <v>2668.07</v>
      </c>
      <c r="L136" s="127">
        <v>2667.63</v>
      </c>
      <c r="M136" s="127">
        <v>2669.95</v>
      </c>
      <c r="N136" s="127">
        <v>2668.63</v>
      </c>
      <c r="O136" s="127"/>
      <c r="P136" s="110">
        <f t="shared" si="8"/>
        <v>1.8799999999996544</v>
      </c>
      <c r="Q136" s="130">
        <f t="shared" si="9"/>
        <v>1</v>
      </c>
    </row>
    <row r="137" spans="1:17" x14ac:dyDescent="0.25">
      <c r="A137" s="87" t="s">
        <v>3709</v>
      </c>
      <c r="B137" s="109" t="s">
        <v>3708</v>
      </c>
      <c r="C137" s="111">
        <v>1</v>
      </c>
      <c r="D137" s="111" t="s">
        <v>3780</v>
      </c>
      <c r="E137" s="111" t="s">
        <v>3781</v>
      </c>
      <c r="F137" s="127">
        <v>7.3</v>
      </c>
      <c r="G137" s="127">
        <v>2</v>
      </c>
      <c r="H137" s="127" t="s">
        <v>3694</v>
      </c>
      <c r="I137" s="127">
        <v>0.22700000000000001</v>
      </c>
      <c r="J137" s="127">
        <v>0.01</v>
      </c>
      <c r="K137" s="127">
        <v>2739.24</v>
      </c>
      <c r="L137" s="127">
        <v>2739.0939999999996</v>
      </c>
      <c r="M137" s="127">
        <v>2740.24</v>
      </c>
      <c r="N137" s="127">
        <v>2740.33</v>
      </c>
      <c r="O137" s="127"/>
      <c r="P137" s="110">
        <f t="shared" si="8"/>
        <v>1</v>
      </c>
      <c r="Q137" s="130">
        <f t="shared" si="9"/>
        <v>1.2360000000003311</v>
      </c>
    </row>
    <row r="138" spans="1:17" x14ac:dyDescent="0.25">
      <c r="A138" s="87" t="s">
        <v>3709</v>
      </c>
      <c r="B138" s="109" t="s">
        <v>3708</v>
      </c>
      <c r="C138" s="111">
        <v>1</v>
      </c>
      <c r="D138" s="111" t="s">
        <v>3781</v>
      </c>
      <c r="E138" s="111">
        <v>156468</v>
      </c>
      <c r="F138" s="127">
        <v>4.75</v>
      </c>
      <c r="G138" s="127">
        <v>2</v>
      </c>
      <c r="H138" s="127" t="s">
        <v>3694</v>
      </c>
      <c r="I138" s="127">
        <v>0.22700000000000001</v>
      </c>
      <c r="J138" s="127">
        <v>0.01</v>
      </c>
      <c r="K138" s="127">
        <v>2739.0939999999996</v>
      </c>
      <c r="L138" s="127">
        <v>2738.9989999999998</v>
      </c>
      <c r="M138" s="127">
        <v>2740.33</v>
      </c>
      <c r="N138" s="127">
        <v>2740.43</v>
      </c>
      <c r="O138" s="127"/>
      <c r="P138" s="110">
        <f t="shared" si="8"/>
        <v>1.2360000000003311</v>
      </c>
      <c r="Q138" s="130">
        <f t="shared" si="9"/>
        <v>1.43100000000004</v>
      </c>
    </row>
    <row r="139" spans="1:17" x14ac:dyDescent="0.25">
      <c r="A139" s="87" t="s">
        <v>3709</v>
      </c>
      <c r="B139" s="109" t="s">
        <v>3708</v>
      </c>
      <c r="C139" s="111">
        <v>1</v>
      </c>
      <c r="D139" s="111" t="s">
        <v>3782</v>
      </c>
      <c r="E139" s="111" t="s">
        <v>3781</v>
      </c>
      <c r="F139" s="127">
        <v>8.6999999999999993</v>
      </c>
      <c r="G139" s="127">
        <v>13</v>
      </c>
      <c r="H139" s="127" t="s">
        <v>3694</v>
      </c>
      <c r="I139" s="127">
        <v>0.22700000000000001</v>
      </c>
      <c r="J139" s="127">
        <v>0.01</v>
      </c>
      <c r="K139" s="127">
        <v>2740.77</v>
      </c>
      <c r="L139" s="127">
        <v>2739.6390000000001</v>
      </c>
      <c r="M139" s="127">
        <v>2742.17</v>
      </c>
      <c r="N139" s="127">
        <v>2740.33</v>
      </c>
      <c r="O139" s="127"/>
      <c r="P139" s="110">
        <f t="shared" si="8"/>
        <v>1.4000000000000909</v>
      </c>
      <c r="Q139" s="130">
        <f t="shared" si="9"/>
        <v>0.69099999999980355</v>
      </c>
    </row>
    <row r="140" spans="1:17" x14ac:dyDescent="0.25">
      <c r="A140" s="87" t="s">
        <v>3709</v>
      </c>
      <c r="B140" s="109" t="s">
        <v>3708</v>
      </c>
      <c r="C140" s="111">
        <v>1</v>
      </c>
      <c r="D140" s="111" t="s">
        <v>3783</v>
      </c>
      <c r="E140" s="111">
        <v>81031</v>
      </c>
      <c r="F140" s="127">
        <v>2</v>
      </c>
      <c r="G140" s="127">
        <v>2</v>
      </c>
      <c r="H140" s="127" t="s">
        <v>3694</v>
      </c>
      <c r="I140" s="127">
        <v>0.22700000000000001</v>
      </c>
      <c r="J140" s="127">
        <v>0.01</v>
      </c>
      <c r="K140" s="127">
        <v>2736.08</v>
      </c>
      <c r="L140" s="127">
        <v>2736.04</v>
      </c>
      <c r="M140" s="127">
        <v>2737.08</v>
      </c>
      <c r="N140" s="127">
        <v>2737.08</v>
      </c>
      <c r="O140" s="127"/>
      <c r="P140" s="110">
        <f t="shared" si="8"/>
        <v>1</v>
      </c>
      <c r="Q140" s="130">
        <f t="shared" si="9"/>
        <v>1.0399999999999636</v>
      </c>
    </row>
    <row r="141" spans="1:17" x14ac:dyDescent="0.25">
      <c r="A141" s="87" t="s">
        <v>3709</v>
      </c>
      <c r="B141" s="109" t="s">
        <v>3708</v>
      </c>
      <c r="C141" s="111">
        <v>1</v>
      </c>
      <c r="D141" s="111" t="s">
        <v>3784</v>
      </c>
      <c r="E141" s="111" t="s">
        <v>3785</v>
      </c>
      <c r="F141" s="127">
        <v>2</v>
      </c>
      <c r="G141" s="127">
        <v>2</v>
      </c>
      <c r="H141" s="127" t="s">
        <v>3694</v>
      </c>
      <c r="I141" s="127">
        <v>0.22700000000000001</v>
      </c>
      <c r="J141" s="127">
        <v>0.01</v>
      </c>
      <c r="K141" s="127">
        <v>2739.8</v>
      </c>
      <c r="L141" s="127">
        <v>2739.76</v>
      </c>
      <c r="M141" s="127">
        <v>2741</v>
      </c>
      <c r="N141" s="127">
        <v>2740.8</v>
      </c>
      <c r="O141" s="127"/>
      <c r="P141" s="110">
        <f t="shared" si="8"/>
        <v>1.1999999999998181</v>
      </c>
      <c r="Q141" s="130">
        <f t="shared" si="9"/>
        <v>1.0399999999999636</v>
      </c>
    </row>
    <row r="142" spans="1:17" x14ac:dyDescent="0.25">
      <c r="A142" s="87" t="s">
        <v>3709</v>
      </c>
      <c r="B142" s="109" t="s">
        <v>3708</v>
      </c>
      <c r="C142" s="111">
        <v>1</v>
      </c>
      <c r="D142" s="111" t="s">
        <v>3785</v>
      </c>
      <c r="E142" s="111">
        <v>77724</v>
      </c>
      <c r="F142" s="127">
        <v>8.5</v>
      </c>
      <c r="G142" s="127">
        <v>2</v>
      </c>
      <c r="H142" s="127" t="s">
        <v>3694</v>
      </c>
      <c r="I142" s="127">
        <v>0.22700000000000001</v>
      </c>
      <c r="J142" s="127">
        <v>0.01</v>
      </c>
      <c r="K142" s="127">
        <v>2739.76</v>
      </c>
      <c r="L142" s="127">
        <v>2739.59</v>
      </c>
      <c r="M142" s="127">
        <v>2740.8</v>
      </c>
      <c r="N142" s="127">
        <v>2740.63</v>
      </c>
      <c r="O142" s="127"/>
      <c r="P142" s="110">
        <f t="shared" si="8"/>
        <v>1.0399999999999636</v>
      </c>
      <c r="Q142" s="130">
        <f t="shared" si="9"/>
        <v>1.0399999999999636</v>
      </c>
    </row>
    <row r="143" spans="1:17" x14ac:dyDescent="0.25">
      <c r="B143" s="109"/>
      <c r="C143" s="111"/>
      <c r="D143" s="111"/>
      <c r="E143" s="111"/>
      <c r="F143" s="127"/>
      <c r="G143" s="127"/>
      <c r="H143" s="127"/>
      <c r="I143" s="127"/>
      <c r="J143" s="127"/>
      <c r="K143" s="127"/>
      <c r="L143" s="127"/>
      <c r="M143" s="127"/>
      <c r="N143" s="127"/>
      <c r="O143" s="127"/>
      <c r="P143" s="110"/>
      <c r="Q143" s="130"/>
    </row>
    <row r="144" spans="1:17" x14ac:dyDescent="0.25">
      <c r="A144" s="87" t="s">
        <v>3709</v>
      </c>
      <c r="B144" s="109" t="s">
        <v>3710</v>
      </c>
      <c r="C144" s="111">
        <v>2</v>
      </c>
      <c r="D144" s="111" t="s">
        <v>3786</v>
      </c>
      <c r="E144" s="111" t="s">
        <v>3787</v>
      </c>
      <c r="F144" s="127">
        <v>3.5</v>
      </c>
      <c r="G144" s="127">
        <v>10</v>
      </c>
      <c r="H144" s="127" t="s">
        <v>3796</v>
      </c>
      <c r="I144" s="127">
        <v>0.14499999999999999</v>
      </c>
      <c r="J144" s="127">
        <v>0.01</v>
      </c>
      <c r="K144" s="127">
        <v>2818.6</v>
      </c>
      <c r="L144" s="127">
        <v>2818.25</v>
      </c>
      <c r="M144" s="127">
        <v>2820</v>
      </c>
      <c r="N144" s="127">
        <v>2818.35</v>
      </c>
      <c r="O144" s="127"/>
      <c r="P144" s="110">
        <f t="shared" si="8"/>
        <v>1.4000000000000909</v>
      </c>
      <c r="Q144" s="130">
        <f t="shared" si="9"/>
        <v>9.9999999999909051E-2</v>
      </c>
    </row>
    <row r="145" spans="1:17" x14ac:dyDescent="0.25">
      <c r="A145" s="87" t="s">
        <v>3709</v>
      </c>
      <c r="B145" s="109" t="s">
        <v>3710</v>
      </c>
      <c r="C145" s="111">
        <v>2</v>
      </c>
      <c r="D145" s="111" t="s">
        <v>3787</v>
      </c>
      <c r="E145" s="111" t="s">
        <v>3788</v>
      </c>
      <c r="F145" s="127">
        <v>1.8</v>
      </c>
      <c r="G145" s="127">
        <v>1</v>
      </c>
      <c r="H145" s="127" t="s">
        <v>3802</v>
      </c>
      <c r="I145" s="127">
        <v>9.9000000000000005E-2</v>
      </c>
      <c r="J145" s="127">
        <v>0.01</v>
      </c>
      <c r="K145" s="127">
        <v>2818.15</v>
      </c>
      <c r="L145" s="127">
        <v>2818.1320000000001</v>
      </c>
      <c r="M145" s="127">
        <v>2818.35</v>
      </c>
      <c r="N145" s="127">
        <v>2818.55</v>
      </c>
      <c r="O145" s="127"/>
      <c r="P145" s="110">
        <f t="shared" si="8"/>
        <v>0.1999999999998181</v>
      </c>
      <c r="Q145" s="130">
        <f t="shared" si="9"/>
        <v>0.41800000000012005</v>
      </c>
    </row>
    <row r="146" spans="1:17" x14ac:dyDescent="0.25">
      <c r="A146" s="87" t="s">
        <v>3709</v>
      </c>
      <c r="B146" s="109" t="s">
        <v>3710</v>
      </c>
      <c r="C146" s="111">
        <v>2</v>
      </c>
      <c r="D146" s="111" t="s">
        <v>3789</v>
      </c>
      <c r="E146" s="111" t="s">
        <v>3790</v>
      </c>
      <c r="F146" s="127">
        <v>3</v>
      </c>
      <c r="G146" s="127">
        <v>2</v>
      </c>
      <c r="H146" s="127" t="s">
        <v>3694</v>
      </c>
      <c r="I146" s="127">
        <v>0.22700000000000001</v>
      </c>
      <c r="J146" s="127">
        <v>0.01</v>
      </c>
      <c r="K146" s="127">
        <v>2837.8</v>
      </c>
      <c r="L146" s="127">
        <v>2837.7400000000002</v>
      </c>
      <c r="M146" s="127">
        <v>2838.6</v>
      </c>
      <c r="N146" s="127">
        <v>2838.55</v>
      </c>
      <c r="O146" s="127"/>
      <c r="P146" s="110">
        <f t="shared" si="8"/>
        <v>0.79999999999972715</v>
      </c>
      <c r="Q146" s="130">
        <f t="shared" si="9"/>
        <v>0.80999999999994543</v>
      </c>
    </row>
    <row r="147" spans="1:17" x14ac:dyDescent="0.25">
      <c r="A147" s="87" t="s">
        <v>3709</v>
      </c>
      <c r="B147" s="109" t="s">
        <v>3710</v>
      </c>
      <c r="C147" s="111">
        <v>2</v>
      </c>
      <c r="D147" s="111" t="s">
        <v>3790</v>
      </c>
      <c r="E147" s="111" t="s">
        <v>3714</v>
      </c>
      <c r="F147" s="127">
        <v>11.1</v>
      </c>
      <c r="G147" s="127">
        <v>2</v>
      </c>
      <c r="H147" s="127" t="s">
        <v>3694</v>
      </c>
      <c r="I147" s="127">
        <v>0.22700000000000001</v>
      </c>
      <c r="J147" s="127">
        <v>0.01</v>
      </c>
      <c r="K147" s="127">
        <v>2837.7400000000002</v>
      </c>
      <c r="L147" s="127">
        <v>2837.518</v>
      </c>
      <c r="M147" s="127">
        <v>2838.55</v>
      </c>
      <c r="N147" s="127">
        <v>2838.3</v>
      </c>
      <c r="O147" s="127"/>
      <c r="P147" s="110">
        <f t="shared" si="8"/>
        <v>0.80999999999994543</v>
      </c>
      <c r="Q147" s="130">
        <f t="shared" si="9"/>
        <v>0.7820000000001528</v>
      </c>
    </row>
    <row r="148" spans="1:17" x14ac:dyDescent="0.25">
      <c r="A148" s="87" t="s">
        <v>3709</v>
      </c>
      <c r="B148" s="109" t="s">
        <v>3710</v>
      </c>
      <c r="C148" s="111">
        <v>2</v>
      </c>
      <c r="D148" s="111" t="s">
        <v>3791</v>
      </c>
      <c r="E148" s="111" t="s">
        <v>3792</v>
      </c>
      <c r="F148" s="127">
        <v>3</v>
      </c>
      <c r="G148" s="127">
        <v>15</v>
      </c>
      <c r="H148" s="127" t="s">
        <v>3694</v>
      </c>
      <c r="I148" s="127">
        <v>0.22700000000000001</v>
      </c>
      <c r="J148" s="127">
        <v>0.01</v>
      </c>
      <c r="K148" s="127">
        <v>2862.86</v>
      </c>
      <c r="L148" s="127">
        <v>2862.4100000000003</v>
      </c>
      <c r="M148" s="127">
        <v>2864.56</v>
      </c>
      <c r="N148" s="127">
        <v>2863.21</v>
      </c>
      <c r="O148" s="127"/>
      <c r="P148" s="110">
        <f t="shared" si="8"/>
        <v>1.6999999999998181</v>
      </c>
      <c r="Q148" s="130">
        <f t="shared" si="9"/>
        <v>0.79999999999972715</v>
      </c>
    </row>
    <row r="149" spans="1:17" x14ac:dyDescent="0.25">
      <c r="A149" s="87" t="s">
        <v>3709</v>
      </c>
      <c r="B149" s="109" t="s">
        <v>3710</v>
      </c>
      <c r="C149" s="111">
        <v>2</v>
      </c>
      <c r="D149" s="111" t="s">
        <v>3792</v>
      </c>
      <c r="E149" s="111" t="s">
        <v>3793</v>
      </c>
      <c r="F149" s="127">
        <v>5.6</v>
      </c>
      <c r="G149" s="127">
        <v>2</v>
      </c>
      <c r="H149" s="127" t="s">
        <v>3694</v>
      </c>
      <c r="I149" s="127">
        <v>0.22700000000000001</v>
      </c>
      <c r="J149" s="127">
        <v>0.01</v>
      </c>
      <c r="K149" s="127">
        <v>2862.1600000000003</v>
      </c>
      <c r="L149" s="127">
        <v>2862.0480000000002</v>
      </c>
      <c r="M149" s="127">
        <v>2863.21</v>
      </c>
      <c r="N149" s="127">
        <v>2862.96</v>
      </c>
      <c r="O149" s="127"/>
      <c r="P149" s="110">
        <f t="shared" si="8"/>
        <v>1.0499999999997272</v>
      </c>
      <c r="Q149" s="130">
        <f t="shared" si="9"/>
        <v>0.91199999999980719</v>
      </c>
    </row>
    <row r="150" spans="1:17" x14ac:dyDescent="0.25">
      <c r="A150" s="87" t="s">
        <v>3709</v>
      </c>
      <c r="B150" s="109" t="s">
        <v>3710</v>
      </c>
      <c r="C150" s="111">
        <v>2</v>
      </c>
      <c r="D150" s="111" t="s">
        <v>3794</v>
      </c>
      <c r="E150" s="111" t="s">
        <v>3725</v>
      </c>
      <c r="F150" s="127">
        <v>7.4</v>
      </c>
      <c r="G150" s="127">
        <v>2</v>
      </c>
      <c r="H150" s="127" t="s">
        <v>3694</v>
      </c>
      <c r="I150" s="127">
        <v>0.22700000000000001</v>
      </c>
      <c r="J150" s="127">
        <v>0.01</v>
      </c>
      <c r="K150" s="127">
        <v>2749.29</v>
      </c>
      <c r="L150" s="127">
        <v>2749.1419999999998</v>
      </c>
      <c r="M150" s="127">
        <v>2750.39</v>
      </c>
      <c r="N150" s="127">
        <v>2750.7</v>
      </c>
      <c r="O150" s="127"/>
      <c r="P150" s="110">
        <f t="shared" si="8"/>
        <v>1.0999999999999091</v>
      </c>
      <c r="Q150" s="130">
        <f t="shared" si="9"/>
        <v>1.5579999999999927</v>
      </c>
    </row>
    <row r="151" spans="1:17" x14ac:dyDescent="0.25">
      <c r="B151" s="109"/>
      <c r="C151" s="111"/>
      <c r="D151" s="111"/>
      <c r="E151" s="111"/>
      <c r="F151" s="127"/>
      <c r="G151" s="127"/>
      <c r="H151" s="127">
        <v>0</v>
      </c>
      <c r="I151" s="127" t="b">
        <v>0</v>
      </c>
      <c r="J151" s="127" t="b">
        <v>0</v>
      </c>
      <c r="K151" s="127"/>
      <c r="L151" s="127" t="b">
        <v>0</v>
      </c>
      <c r="M151" s="127" t="b">
        <v>0</v>
      </c>
      <c r="N151" s="127"/>
      <c r="O151" s="127"/>
      <c r="P151" s="110">
        <f t="shared" si="8"/>
        <v>0</v>
      </c>
      <c r="Q151" s="130">
        <f t="shared" si="9"/>
        <v>0</v>
      </c>
    </row>
    <row r="152" spans="1:17" x14ac:dyDescent="0.25">
      <c r="A152" s="87" t="s">
        <v>3709</v>
      </c>
      <c r="B152" s="109" t="s">
        <v>3710</v>
      </c>
      <c r="C152" s="111">
        <v>2</v>
      </c>
      <c r="D152" s="111" t="s">
        <v>3795</v>
      </c>
      <c r="E152" s="111" t="s">
        <v>3716</v>
      </c>
      <c r="F152" s="127">
        <v>4</v>
      </c>
      <c r="G152" s="127">
        <v>20</v>
      </c>
      <c r="H152" s="127" t="s">
        <v>3694</v>
      </c>
      <c r="I152" s="127">
        <v>0.22700000000000001</v>
      </c>
      <c r="J152" s="127">
        <v>0.01</v>
      </c>
      <c r="K152" s="127">
        <v>2848.38</v>
      </c>
      <c r="L152" s="127">
        <v>2847.58</v>
      </c>
      <c r="M152" s="127">
        <v>2850.58</v>
      </c>
      <c r="N152" s="127">
        <v>2848.5</v>
      </c>
      <c r="O152" s="127"/>
      <c r="P152" s="110">
        <f t="shared" si="8"/>
        <v>2.1999999999998181</v>
      </c>
      <c r="Q152" s="130">
        <f t="shared" si="9"/>
        <v>0.92000000000007276</v>
      </c>
    </row>
    <row r="153" spans="1:17" x14ac:dyDescent="0.25">
      <c r="B153" s="126"/>
      <c r="C153" s="127"/>
      <c r="D153" s="111"/>
      <c r="E153" s="111"/>
      <c r="F153" s="127"/>
      <c r="G153" s="127"/>
      <c r="H153" s="127"/>
      <c r="I153" s="127"/>
      <c r="J153" s="127"/>
      <c r="K153" s="127"/>
      <c r="L153" s="127"/>
      <c r="M153" s="127"/>
      <c r="N153" s="127"/>
      <c r="O153" s="127"/>
      <c r="P153" s="127"/>
      <c r="Q153" s="135"/>
    </row>
    <row r="154" spans="1:17" x14ac:dyDescent="0.25">
      <c r="B154" s="87"/>
      <c r="C154" s="87"/>
      <c r="D154" s="87"/>
      <c r="E154" s="87"/>
      <c r="F154" s="87"/>
      <c r="G154" s="87"/>
      <c r="H154" s="87"/>
      <c r="I154" s="87"/>
      <c r="J154" s="122"/>
      <c r="K154" s="120"/>
      <c r="L154" s="120"/>
      <c r="M154" s="120"/>
      <c r="N154" s="120"/>
      <c r="O154" s="122"/>
      <c r="P154" s="120"/>
      <c r="Q154" s="120"/>
    </row>
  </sheetData>
  <mergeCells count="5">
    <mergeCell ref="D2:E2"/>
    <mergeCell ref="P2:Q2"/>
    <mergeCell ref="M2:N2"/>
    <mergeCell ref="K2:L2"/>
    <mergeCell ref="F2:J2"/>
  </mergeCells>
  <dataValidations disablePrompts="1" count="1">
    <dataValidation type="list" allowBlank="1" showInputMessage="1" showErrorMessage="1" sqref="H40:H41" xr:uid="{6EB52752-4AE1-4418-A99A-01E7F0F8B9EA}">
      <formula1>$BK$12:$BK$37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11AE3-B9E4-4FD6-8986-CEA79DF902BD}">
  <dimension ref="A2:H54"/>
  <sheetViews>
    <sheetView topLeftCell="A34" zoomScaleNormal="100" workbookViewId="0">
      <selection activeCell="D54" sqref="D54"/>
    </sheetView>
  </sheetViews>
  <sheetFormatPr baseColWidth="10" defaultRowHeight="15" x14ac:dyDescent="0.25"/>
  <cols>
    <col min="3" max="4" width="14.85546875" customWidth="1"/>
    <col min="5" max="6" width="16.5703125" customWidth="1"/>
  </cols>
  <sheetData>
    <row r="2" spans="2:8" ht="15.75" thickBot="1" x14ac:dyDescent="0.3"/>
    <row r="3" spans="2:8" ht="45" x14ac:dyDescent="0.25">
      <c r="B3" s="98"/>
      <c r="C3" s="166" t="s">
        <v>3901</v>
      </c>
      <c r="D3" s="291" t="s">
        <v>3902</v>
      </c>
      <c r="E3" s="166" t="s">
        <v>3903</v>
      </c>
      <c r="F3" s="166" t="s">
        <v>3904</v>
      </c>
      <c r="G3" s="291" t="s">
        <v>3905</v>
      </c>
      <c r="H3" s="167" t="s">
        <v>3906</v>
      </c>
    </row>
    <row r="4" spans="2:8" x14ac:dyDescent="0.25">
      <c r="B4" s="99"/>
      <c r="C4" s="165" t="s">
        <v>3907</v>
      </c>
      <c r="D4" s="292"/>
      <c r="E4" s="165" t="s">
        <v>3908</v>
      </c>
      <c r="F4" s="165" t="s">
        <v>3908</v>
      </c>
      <c r="G4" s="292"/>
      <c r="H4" s="168" t="s">
        <v>3909</v>
      </c>
    </row>
    <row r="5" spans="2:8" x14ac:dyDescent="0.25">
      <c r="B5" s="99" t="s">
        <v>3899</v>
      </c>
      <c r="C5" s="100"/>
      <c r="D5" s="100"/>
      <c r="E5" s="100"/>
      <c r="F5" s="100"/>
      <c r="G5" s="100"/>
      <c r="H5" s="106"/>
    </row>
    <row r="6" spans="2:8" x14ac:dyDescent="0.25">
      <c r="B6" s="103">
        <v>1</v>
      </c>
      <c r="C6" s="100" t="s">
        <v>3771</v>
      </c>
      <c r="D6" s="100" t="s">
        <v>3910</v>
      </c>
      <c r="E6" s="100">
        <v>0.87</v>
      </c>
      <c r="F6" s="100">
        <v>0.1</v>
      </c>
      <c r="G6" s="100" t="s">
        <v>3911</v>
      </c>
      <c r="H6" s="102">
        <v>2</v>
      </c>
    </row>
    <row r="7" spans="2:8" x14ac:dyDescent="0.25">
      <c r="B7" s="103">
        <v>2</v>
      </c>
      <c r="C7" s="100" t="s">
        <v>3772</v>
      </c>
      <c r="D7" s="100" t="s">
        <v>3910</v>
      </c>
      <c r="E7" s="100">
        <v>0.87</v>
      </c>
      <c r="F7" s="100">
        <v>0.1</v>
      </c>
      <c r="G7" s="100" t="s">
        <v>3911</v>
      </c>
      <c r="H7" s="102">
        <v>3</v>
      </c>
    </row>
    <row r="8" spans="2:8" x14ac:dyDescent="0.25">
      <c r="B8" s="103">
        <v>3</v>
      </c>
      <c r="C8" s="100" t="s">
        <v>3753</v>
      </c>
      <c r="D8" s="100" t="s">
        <v>3910</v>
      </c>
      <c r="E8" s="100">
        <v>0.87</v>
      </c>
      <c r="F8" s="100">
        <v>0.1</v>
      </c>
      <c r="G8" s="100" t="s">
        <v>3911</v>
      </c>
      <c r="H8" s="102">
        <v>3</v>
      </c>
    </row>
    <row r="9" spans="2:8" x14ac:dyDescent="0.25">
      <c r="B9" s="103">
        <v>4</v>
      </c>
      <c r="C9" s="100" t="s">
        <v>3755</v>
      </c>
      <c r="D9" s="100" t="s">
        <v>3910</v>
      </c>
      <c r="E9" s="100">
        <v>0.87</v>
      </c>
      <c r="F9" s="100">
        <v>0.1</v>
      </c>
      <c r="G9" s="100" t="s">
        <v>3911</v>
      </c>
      <c r="H9" s="102">
        <v>3</v>
      </c>
    </row>
    <row r="10" spans="2:8" x14ac:dyDescent="0.25">
      <c r="B10" s="103">
        <v>5</v>
      </c>
      <c r="C10" s="100" t="s">
        <v>3757</v>
      </c>
      <c r="D10" s="100" t="s">
        <v>3910</v>
      </c>
      <c r="E10" s="100">
        <v>0.87</v>
      </c>
      <c r="F10" s="100">
        <v>0.1</v>
      </c>
      <c r="G10" s="100" t="s">
        <v>3911</v>
      </c>
      <c r="H10" s="102">
        <v>1</v>
      </c>
    </row>
    <row r="11" spans="2:8" x14ac:dyDescent="0.25">
      <c r="B11" s="103">
        <v>6</v>
      </c>
      <c r="C11" s="100" t="s">
        <v>3754</v>
      </c>
      <c r="D11" s="100" t="s">
        <v>3910</v>
      </c>
      <c r="E11" s="100">
        <v>0.87</v>
      </c>
      <c r="F11" s="100">
        <v>0.1</v>
      </c>
      <c r="G11" s="100" t="s">
        <v>3911</v>
      </c>
      <c r="H11" s="102">
        <v>2</v>
      </c>
    </row>
    <row r="12" spans="2:8" x14ac:dyDescent="0.25">
      <c r="B12" s="103">
        <v>7</v>
      </c>
      <c r="C12" s="100" t="s">
        <v>3756</v>
      </c>
      <c r="D12" s="100" t="s">
        <v>3910</v>
      </c>
      <c r="E12" s="100">
        <v>0.87</v>
      </c>
      <c r="F12" s="100">
        <v>0.1</v>
      </c>
      <c r="G12" s="100" t="s">
        <v>3911</v>
      </c>
      <c r="H12" s="102">
        <v>2</v>
      </c>
    </row>
    <row r="13" spans="2:8" x14ac:dyDescent="0.25">
      <c r="B13" s="103">
        <v>8</v>
      </c>
      <c r="C13" s="100" t="s">
        <v>3758</v>
      </c>
      <c r="D13" s="100" t="s">
        <v>3910</v>
      </c>
      <c r="E13" s="100">
        <v>0.87</v>
      </c>
      <c r="F13" s="100">
        <v>0.1</v>
      </c>
      <c r="G13" s="100" t="s">
        <v>3911</v>
      </c>
      <c r="H13" s="102">
        <v>1</v>
      </c>
    </row>
    <row r="14" spans="2:8" x14ac:dyDescent="0.25">
      <c r="B14" s="103">
        <v>9</v>
      </c>
      <c r="C14" s="100" t="s">
        <v>3759</v>
      </c>
      <c r="D14" s="100" t="s">
        <v>3910</v>
      </c>
      <c r="E14" s="100">
        <v>0.87</v>
      </c>
      <c r="F14" s="100">
        <v>0.1</v>
      </c>
      <c r="G14" s="100" t="s">
        <v>3911</v>
      </c>
      <c r="H14" s="102">
        <v>2</v>
      </c>
    </row>
    <row r="15" spans="2:8" x14ac:dyDescent="0.25">
      <c r="B15" s="103">
        <v>10</v>
      </c>
      <c r="C15" s="100" t="s">
        <v>3761</v>
      </c>
      <c r="D15" s="100" t="s">
        <v>3910</v>
      </c>
      <c r="E15" s="100">
        <v>0.87</v>
      </c>
      <c r="F15" s="100">
        <v>0.1</v>
      </c>
      <c r="G15" s="100" t="s">
        <v>3911</v>
      </c>
      <c r="H15" s="102">
        <v>2</v>
      </c>
    </row>
    <row r="16" spans="2:8" x14ac:dyDescent="0.25">
      <c r="B16" s="103">
        <v>11</v>
      </c>
      <c r="C16" s="100" t="s">
        <v>3763</v>
      </c>
      <c r="D16" s="100" t="s">
        <v>3910</v>
      </c>
      <c r="E16" s="100">
        <v>0.87</v>
      </c>
      <c r="F16" s="100">
        <v>0.1</v>
      </c>
      <c r="G16" s="100" t="s">
        <v>3911</v>
      </c>
      <c r="H16" s="102">
        <v>2</v>
      </c>
    </row>
    <row r="17" spans="2:8" x14ac:dyDescent="0.25">
      <c r="B17" s="103">
        <v>12</v>
      </c>
      <c r="C17" s="100" t="s">
        <v>3760</v>
      </c>
      <c r="D17" s="100" t="s">
        <v>3910</v>
      </c>
      <c r="E17" s="100">
        <v>0.87</v>
      </c>
      <c r="F17" s="100">
        <v>0.1</v>
      </c>
      <c r="G17" s="100" t="s">
        <v>3911</v>
      </c>
      <c r="H17" s="102">
        <v>2</v>
      </c>
    </row>
    <row r="18" spans="2:8" x14ac:dyDescent="0.25">
      <c r="B18" s="103">
        <v>13</v>
      </c>
      <c r="C18" s="100" t="s">
        <v>3762</v>
      </c>
      <c r="D18" s="100" t="s">
        <v>3910</v>
      </c>
      <c r="E18" s="100">
        <v>0.87</v>
      </c>
      <c r="F18" s="100">
        <v>0.1</v>
      </c>
      <c r="G18" s="100" t="s">
        <v>3911</v>
      </c>
      <c r="H18" s="102">
        <v>2</v>
      </c>
    </row>
    <row r="19" spans="2:8" x14ac:dyDescent="0.25">
      <c r="B19" s="103">
        <v>14</v>
      </c>
      <c r="C19" s="100" t="s">
        <v>3764</v>
      </c>
      <c r="D19" s="100" t="s">
        <v>3910</v>
      </c>
      <c r="E19" s="100">
        <v>0.87</v>
      </c>
      <c r="F19" s="100">
        <v>0.1</v>
      </c>
      <c r="G19" s="100" t="s">
        <v>3911</v>
      </c>
      <c r="H19" s="102">
        <v>1</v>
      </c>
    </row>
    <row r="20" spans="2:8" x14ac:dyDescent="0.25">
      <c r="B20" s="103">
        <v>15</v>
      </c>
      <c r="C20" s="100" t="s">
        <v>3766</v>
      </c>
      <c r="D20" s="100" t="s">
        <v>3910</v>
      </c>
      <c r="E20" s="100">
        <v>0.87</v>
      </c>
      <c r="F20" s="100">
        <v>0.1</v>
      </c>
      <c r="G20" s="100" t="s">
        <v>3911</v>
      </c>
      <c r="H20" s="102">
        <v>1</v>
      </c>
    </row>
    <row r="21" spans="2:8" x14ac:dyDescent="0.25">
      <c r="B21" s="103">
        <v>16</v>
      </c>
      <c r="C21" s="100" t="s">
        <v>3768</v>
      </c>
      <c r="D21" s="100" t="s">
        <v>3910</v>
      </c>
      <c r="E21" s="100">
        <v>0.87</v>
      </c>
      <c r="F21" s="100">
        <v>0.1</v>
      </c>
      <c r="G21" s="100" t="s">
        <v>3911</v>
      </c>
      <c r="H21" s="102">
        <v>2</v>
      </c>
    </row>
    <row r="22" spans="2:8" x14ac:dyDescent="0.25">
      <c r="B22" s="103">
        <v>17</v>
      </c>
      <c r="C22" s="100" t="s">
        <v>3765</v>
      </c>
      <c r="D22" s="100" t="s">
        <v>3910</v>
      </c>
      <c r="E22" s="100">
        <v>0.87</v>
      </c>
      <c r="F22" s="100">
        <v>0.1</v>
      </c>
      <c r="G22" s="100" t="s">
        <v>3911</v>
      </c>
      <c r="H22" s="102">
        <v>1</v>
      </c>
    </row>
    <row r="23" spans="2:8" x14ac:dyDescent="0.25">
      <c r="B23" s="103">
        <v>18</v>
      </c>
      <c r="C23" s="100" t="s">
        <v>3767</v>
      </c>
      <c r="D23" s="100" t="s">
        <v>3910</v>
      </c>
      <c r="E23" s="100">
        <v>0.87</v>
      </c>
      <c r="F23" s="100">
        <v>0.1</v>
      </c>
      <c r="G23" s="100" t="s">
        <v>3911</v>
      </c>
      <c r="H23" s="102">
        <v>1</v>
      </c>
    </row>
    <row r="24" spans="2:8" x14ac:dyDescent="0.25">
      <c r="B24" s="103"/>
      <c r="C24" s="104"/>
      <c r="D24" s="104"/>
      <c r="E24" s="104"/>
      <c r="F24" s="104"/>
      <c r="G24" s="101"/>
      <c r="H24" s="102"/>
    </row>
    <row r="25" spans="2:8" x14ac:dyDescent="0.25">
      <c r="B25" s="99" t="s">
        <v>3900</v>
      </c>
      <c r="C25" s="104"/>
      <c r="D25" s="104"/>
      <c r="E25" s="104"/>
      <c r="F25" s="104"/>
      <c r="G25" s="101"/>
      <c r="H25" s="102"/>
    </row>
    <row r="26" spans="2:8" x14ac:dyDescent="0.25">
      <c r="B26" s="103" t="s">
        <v>3907</v>
      </c>
      <c r="C26" s="104"/>
      <c r="D26" s="104"/>
      <c r="E26" s="104" t="s">
        <v>3908</v>
      </c>
      <c r="F26" s="104" t="s">
        <v>3908</v>
      </c>
      <c r="G26" s="101"/>
      <c r="H26" s="102" t="s">
        <v>3909</v>
      </c>
    </row>
    <row r="27" spans="2:8" x14ac:dyDescent="0.25">
      <c r="B27" s="103">
        <v>1</v>
      </c>
      <c r="C27" s="101" t="s">
        <v>3743</v>
      </c>
      <c r="D27" s="104" t="s">
        <v>3910</v>
      </c>
      <c r="E27" s="104">
        <v>0.87</v>
      </c>
      <c r="F27" s="104">
        <v>0.1</v>
      </c>
      <c r="G27" s="101" t="s">
        <v>3911</v>
      </c>
      <c r="H27" s="102">
        <v>3</v>
      </c>
    </row>
    <row r="28" spans="2:8" x14ac:dyDescent="0.25">
      <c r="B28" s="103">
        <v>2</v>
      </c>
      <c r="C28" s="101" t="s">
        <v>3745</v>
      </c>
      <c r="D28" s="104" t="s">
        <v>3910</v>
      </c>
      <c r="E28" s="104">
        <v>0.87</v>
      </c>
      <c r="F28" s="104">
        <v>0.1</v>
      </c>
      <c r="G28" s="101" t="s">
        <v>3911</v>
      </c>
      <c r="H28" s="102">
        <v>3</v>
      </c>
    </row>
    <row r="29" spans="2:8" x14ac:dyDescent="0.25">
      <c r="B29" s="103">
        <v>3</v>
      </c>
      <c r="C29" s="101" t="s">
        <v>3744</v>
      </c>
      <c r="D29" s="104" t="s">
        <v>3910</v>
      </c>
      <c r="E29" s="104">
        <v>0.87</v>
      </c>
      <c r="F29" s="104">
        <v>0.1</v>
      </c>
      <c r="G29" s="101" t="s">
        <v>3911</v>
      </c>
      <c r="H29" s="102">
        <v>3</v>
      </c>
    </row>
    <row r="30" spans="2:8" x14ac:dyDescent="0.25">
      <c r="B30" s="103">
        <v>4</v>
      </c>
      <c r="C30" s="101" t="s">
        <v>3746</v>
      </c>
      <c r="D30" s="104" t="s">
        <v>3910</v>
      </c>
      <c r="E30" s="104">
        <v>0.87</v>
      </c>
      <c r="F30" s="104">
        <v>0.1</v>
      </c>
      <c r="G30" s="101" t="s">
        <v>3911</v>
      </c>
      <c r="H30" s="102">
        <v>3</v>
      </c>
    </row>
    <row r="31" spans="2:8" x14ac:dyDescent="0.25">
      <c r="B31" s="103">
        <v>5</v>
      </c>
      <c r="C31" s="101" t="s">
        <v>3734</v>
      </c>
      <c r="D31" s="104" t="s">
        <v>3910</v>
      </c>
      <c r="E31" s="104">
        <v>0.87</v>
      </c>
      <c r="F31" s="104">
        <v>0.1</v>
      </c>
      <c r="G31" s="101" t="s">
        <v>3911</v>
      </c>
      <c r="H31" s="102">
        <v>2</v>
      </c>
    </row>
    <row r="32" spans="2:8" x14ac:dyDescent="0.25">
      <c r="B32" s="103">
        <v>6</v>
      </c>
      <c r="C32" s="101" t="s">
        <v>3736</v>
      </c>
      <c r="D32" s="104" t="s">
        <v>3910</v>
      </c>
      <c r="E32" s="104">
        <v>0.87</v>
      </c>
      <c r="F32" s="104">
        <v>0.1</v>
      </c>
      <c r="G32" s="101" t="s">
        <v>3911</v>
      </c>
      <c r="H32" s="102">
        <v>3</v>
      </c>
    </row>
    <row r="33" spans="1:8" x14ac:dyDescent="0.25">
      <c r="B33" s="103">
        <v>7</v>
      </c>
      <c r="C33" s="101" t="s">
        <v>3738</v>
      </c>
      <c r="D33" s="104" t="s">
        <v>3910</v>
      </c>
      <c r="E33" s="104">
        <v>0.87</v>
      </c>
      <c r="F33" s="104">
        <v>0.1</v>
      </c>
      <c r="G33" s="101" t="s">
        <v>3911</v>
      </c>
      <c r="H33" s="102">
        <v>3</v>
      </c>
    </row>
    <row r="34" spans="1:8" x14ac:dyDescent="0.25">
      <c r="B34" s="103">
        <v>8</v>
      </c>
      <c r="C34" s="101" t="s">
        <v>3735</v>
      </c>
      <c r="D34" s="104" t="s">
        <v>3910</v>
      </c>
      <c r="E34" s="104">
        <v>0.87</v>
      </c>
      <c r="F34" s="104">
        <v>0.1</v>
      </c>
      <c r="G34" s="101" t="s">
        <v>3911</v>
      </c>
      <c r="H34" s="102">
        <v>3</v>
      </c>
    </row>
    <row r="35" spans="1:8" x14ac:dyDescent="0.25">
      <c r="B35" s="103">
        <v>9</v>
      </c>
      <c r="C35" s="101" t="s">
        <v>3737</v>
      </c>
      <c r="D35" s="104" t="s">
        <v>3910</v>
      </c>
      <c r="E35" s="104">
        <v>0.87</v>
      </c>
      <c r="F35" s="104">
        <v>0.1</v>
      </c>
      <c r="G35" s="101" t="s">
        <v>3911</v>
      </c>
      <c r="H35" s="102">
        <v>3</v>
      </c>
    </row>
    <row r="36" spans="1:8" x14ac:dyDescent="0.25">
      <c r="B36" s="103">
        <v>10</v>
      </c>
      <c r="C36" s="101" t="s">
        <v>3739</v>
      </c>
      <c r="D36" s="104" t="s">
        <v>3910</v>
      </c>
      <c r="E36" s="104">
        <v>0.87</v>
      </c>
      <c r="F36" s="104">
        <v>0.1</v>
      </c>
      <c r="G36" s="101" t="s">
        <v>3911</v>
      </c>
      <c r="H36" s="102">
        <v>3</v>
      </c>
    </row>
    <row r="37" spans="1:8" x14ac:dyDescent="0.25">
      <c r="B37" s="103">
        <v>11</v>
      </c>
      <c r="C37" s="101" t="s">
        <v>3748</v>
      </c>
      <c r="D37" s="104" t="s">
        <v>3910</v>
      </c>
      <c r="E37" s="104">
        <v>0.87</v>
      </c>
      <c r="F37" s="104">
        <v>0.1</v>
      </c>
      <c r="G37" s="101" t="s">
        <v>3911</v>
      </c>
      <c r="H37" s="102">
        <v>2</v>
      </c>
    </row>
    <row r="38" spans="1:8" x14ac:dyDescent="0.25">
      <c r="B38" s="103">
        <v>12</v>
      </c>
      <c r="C38" s="101" t="s">
        <v>3761</v>
      </c>
      <c r="D38" s="104" t="s">
        <v>3910</v>
      </c>
      <c r="E38" s="104">
        <v>0.87</v>
      </c>
      <c r="F38" s="104">
        <v>0.1</v>
      </c>
      <c r="G38" s="101" t="s">
        <v>3911</v>
      </c>
      <c r="H38" s="102">
        <v>2</v>
      </c>
    </row>
    <row r="39" spans="1:8" x14ac:dyDescent="0.25">
      <c r="B39" s="103">
        <v>13</v>
      </c>
      <c r="C39" s="101" t="s">
        <v>3747</v>
      </c>
      <c r="D39" s="104" t="s">
        <v>3910</v>
      </c>
      <c r="E39" s="104">
        <v>0.87</v>
      </c>
      <c r="F39" s="104">
        <v>0.1</v>
      </c>
      <c r="G39" s="101" t="s">
        <v>3911</v>
      </c>
      <c r="H39" s="102">
        <v>2</v>
      </c>
    </row>
    <row r="40" spans="1:8" x14ac:dyDescent="0.25">
      <c r="B40" s="103">
        <v>14</v>
      </c>
      <c r="C40" s="101" t="s">
        <v>3749</v>
      </c>
      <c r="D40" s="104" t="s">
        <v>3910</v>
      </c>
      <c r="E40" s="104">
        <v>0.87</v>
      </c>
      <c r="F40" s="104">
        <v>0.1</v>
      </c>
      <c r="G40" s="101" t="s">
        <v>3911</v>
      </c>
      <c r="H40" s="102">
        <v>2</v>
      </c>
    </row>
    <row r="41" spans="1:8" x14ac:dyDescent="0.25">
      <c r="B41" s="99" t="s">
        <v>3877</v>
      </c>
      <c r="C41" s="104"/>
      <c r="D41" s="104"/>
      <c r="E41" s="104"/>
      <c r="F41" s="101"/>
      <c r="G41" s="101"/>
      <c r="H41" s="102"/>
    </row>
    <row r="42" spans="1:8" x14ac:dyDescent="0.25">
      <c r="B42" s="103">
        <v>1</v>
      </c>
      <c r="C42" s="101" t="s">
        <v>3753</v>
      </c>
      <c r="D42" s="104" t="s">
        <v>3912</v>
      </c>
      <c r="E42" s="104">
        <v>1.5</v>
      </c>
      <c r="F42" s="104">
        <v>0.1</v>
      </c>
      <c r="G42" s="101"/>
      <c r="H42" s="102"/>
    </row>
    <row r="43" spans="1:8" x14ac:dyDescent="0.25">
      <c r="B43" s="103">
        <v>2</v>
      </c>
      <c r="C43" s="101" t="s">
        <v>3754</v>
      </c>
      <c r="D43" s="104" t="s">
        <v>3912</v>
      </c>
      <c r="E43" s="104">
        <v>1.5</v>
      </c>
      <c r="F43" s="104">
        <v>0.1</v>
      </c>
      <c r="G43" s="101"/>
      <c r="H43" s="102"/>
    </row>
    <row r="44" spans="1:8" x14ac:dyDescent="0.25">
      <c r="B44" s="103">
        <v>3</v>
      </c>
      <c r="C44" s="101" t="s">
        <v>3755</v>
      </c>
      <c r="D44" s="104" t="s">
        <v>3912</v>
      </c>
      <c r="E44" s="104">
        <v>1.5</v>
      </c>
      <c r="F44" s="104">
        <v>0.1</v>
      </c>
      <c r="G44" s="101"/>
      <c r="H44" s="102"/>
    </row>
    <row r="45" spans="1:8" x14ac:dyDescent="0.25">
      <c r="B45" s="103">
        <v>4</v>
      </c>
      <c r="C45" s="101" t="s">
        <v>3756</v>
      </c>
      <c r="D45" s="104" t="s">
        <v>3912</v>
      </c>
      <c r="E45" s="104">
        <v>1.5</v>
      </c>
      <c r="F45" s="104">
        <v>0.1</v>
      </c>
      <c r="G45" s="101"/>
      <c r="H45" s="102"/>
    </row>
    <row r="46" spans="1:8" x14ac:dyDescent="0.25">
      <c r="B46" s="103">
        <v>5</v>
      </c>
      <c r="C46" s="101" t="s">
        <v>3757</v>
      </c>
      <c r="D46" s="104" t="s">
        <v>3912</v>
      </c>
      <c r="E46" s="104">
        <v>1.5</v>
      </c>
      <c r="F46" s="104">
        <v>0.1</v>
      </c>
      <c r="G46" s="101"/>
      <c r="H46" s="102"/>
    </row>
    <row r="47" spans="1:8" x14ac:dyDescent="0.25">
      <c r="B47" s="103"/>
      <c r="C47" s="104"/>
      <c r="D47" s="104"/>
      <c r="E47" s="104"/>
      <c r="F47" s="101"/>
      <c r="G47" s="101"/>
      <c r="H47" s="102"/>
    </row>
    <row r="48" spans="1:8" x14ac:dyDescent="0.25">
      <c r="A48" t="s">
        <v>3851</v>
      </c>
      <c r="B48" s="169" t="s">
        <v>3644</v>
      </c>
      <c r="C48" s="170" t="s">
        <v>3913</v>
      </c>
      <c r="D48" s="170">
        <f>+B40</f>
        <v>14</v>
      </c>
      <c r="E48" s="170"/>
      <c r="F48" s="170"/>
      <c r="G48" s="170"/>
      <c r="H48" s="171"/>
    </row>
    <row r="49" spans="2:8" x14ac:dyDescent="0.25">
      <c r="B49" s="169"/>
      <c r="C49" s="170" t="s">
        <v>3914</v>
      </c>
      <c r="D49" s="170">
        <f>+B46</f>
        <v>5</v>
      </c>
      <c r="E49" s="172"/>
      <c r="F49" s="172"/>
      <c r="G49" s="172"/>
      <c r="H49" s="173"/>
    </row>
    <row r="50" spans="2:8" x14ac:dyDescent="0.25">
      <c r="B50" s="169"/>
      <c r="C50" s="174" t="s">
        <v>3834</v>
      </c>
      <c r="D50" s="170"/>
      <c r="E50" s="170"/>
      <c r="F50" s="170"/>
      <c r="G50" s="170"/>
      <c r="H50" s="171">
        <f>SUM(H27:H40)</f>
        <v>37</v>
      </c>
    </row>
    <row r="51" spans="2:8" x14ac:dyDescent="0.25">
      <c r="B51" s="169"/>
      <c r="C51" s="242" t="s">
        <v>3941</v>
      </c>
      <c r="D51" s="243">
        <f>+(D48+D49)*2.1*2.1*2.5+H50*0.5*0.5</f>
        <v>218.72500000000002</v>
      </c>
      <c r="E51" s="170"/>
      <c r="F51" s="170"/>
      <c r="G51" s="170"/>
      <c r="H51" s="171"/>
    </row>
    <row r="52" spans="2:8" x14ac:dyDescent="0.25">
      <c r="B52" s="169" t="s">
        <v>3645</v>
      </c>
      <c r="C52" s="170" t="s">
        <v>3913</v>
      </c>
      <c r="D52" s="170">
        <f>+B23</f>
        <v>18</v>
      </c>
      <c r="E52" s="170"/>
      <c r="F52" s="170"/>
      <c r="G52" s="170"/>
      <c r="H52" s="171"/>
    </row>
    <row r="53" spans="2:8" x14ac:dyDescent="0.25">
      <c r="B53" s="169"/>
      <c r="C53" s="174" t="s">
        <v>3834</v>
      </c>
      <c r="D53" s="172"/>
      <c r="E53" s="170"/>
      <c r="F53" s="170"/>
      <c r="G53" s="170"/>
      <c r="H53" s="171">
        <f>SUM(H6:H23)</f>
        <v>33</v>
      </c>
    </row>
    <row r="54" spans="2:8" ht="15.75" thickBot="1" x14ac:dyDescent="0.3">
      <c r="B54" s="175"/>
      <c r="C54" s="242" t="s">
        <v>3941</v>
      </c>
      <c r="D54" s="243">
        <f>+(D52)*2.1*2.1*2.5+H53*0.5*0.5</f>
        <v>206.70000000000002</v>
      </c>
      <c r="E54" s="176"/>
      <c r="F54" s="176"/>
      <c r="G54" s="176"/>
      <c r="H54" s="177"/>
    </row>
  </sheetData>
  <mergeCells count="2">
    <mergeCell ref="D3:D4"/>
    <mergeCell ref="G3:G4"/>
  </mergeCells>
  <dataValidations count="1">
    <dataValidation allowBlank="1" showInputMessage="1" showErrorMessage="1" sqref="F3:G3 C3:E4 H3:H4" xr:uid="{FDDE7A4A-20DC-4366-AA06-924F39F0E297}"/>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9AC4E-BEEA-47E5-B54C-03BB8F3CFFC6}">
  <dimension ref="A2:X62"/>
  <sheetViews>
    <sheetView zoomScaleNormal="100" workbookViewId="0">
      <pane ySplit="2400" topLeftCell="A40" activePane="bottomLeft"/>
      <selection activeCell="Q4" sqref="Q4"/>
      <selection pane="bottomLeft" activeCell="E60" sqref="E60"/>
    </sheetView>
  </sheetViews>
  <sheetFormatPr baseColWidth="10" defaultRowHeight="15" x14ac:dyDescent="0.25"/>
  <cols>
    <col min="3" max="4" width="14.85546875" customWidth="1"/>
    <col min="5" max="6" width="16.5703125" customWidth="1"/>
    <col min="8" max="8" width="25.28515625" customWidth="1"/>
    <col min="11" max="11" width="16.140625" customWidth="1"/>
    <col min="12" max="12" width="16" customWidth="1"/>
    <col min="13" max="13" width="17.7109375" customWidth="1"/>
  </cols>
  <sheetData>
    <row r="2" spans="1:22" ht="15.75" thickBot="1" x14ac:dyDescent="0.3">
      <c r="B2" t="s">
        <v>3942</v>
      </c>
    </row>
    <row r="3" spans="1:22" s="178" customFormat="1" ht="21" customHeight="1" x14ac:dyDescent="0.25">
      <c r="B3" s="296" t="s">
        <v>3915</v>
      </c>
      <c r="C3" s="295"/>
      <c r="D3" s="295"/>
      <c r="E3" s="295"/>
      <c r="F3" s="295"/>
      <c r="G3" s="295"/>
      <c r="H3" s="295"/>
      <c r="I3" s="295"/>
      <c r="J3" s="295"/>
      <c r="K3" s="295" t="s">
        <v>3916</v>
      </c>
      <c r="L3" s="295"/>
      <c r="M3" s="295"/>
      <c r="N3" s="203" t="s">
        <v>3702</v>
      </c>
      <c r="O3" s="293" t="s">
        <v>3930</v>
      </c>
      <c r="P3" s="293"/>
      <c r="Q3" s="293"/>
      <c r="R3" s="293"/>
      <c r="S3" s="293"/>
      <c r="T3" s="293" t="s">
        <v>3937</v>
      </c>
      <c r="U3" s="293"/>
      <c r="V3" s="294"/>
    </row>
    <row r="4" spans="1:22" ht="45" x14ac:dyDescent="0.25">
      <c r="B4" s="179" t="s">
        <v>3917</v>
      </c>
      <c r="C4" s="185" t="s">
        <v>3918</v>
      </c>
      <c r="D4" s="185" t="s">
        <v>3919</v>
      </c>
      <c r="E4" s="185" t="s">
        <v>3920</v>
      </c>
      <c r="F4" s="185" t="s">
        <v>3921</v>
      </c>
      <c r="G4" s="185" t="s">
        <v>3922</v>
      </c>
      <c r="H4" s="185" t="s">
        <v>3833</v>
      </c>
      <c r="I4" s="185" t="s">
        <v>3923</v>
      </c>
      <c r="J4" s="185" t="s">
        <v>3924</v>
      </c>
      <c r="K4" s="185" t="s">
        <v>3830</v>
      </c>
      <c r="L4" s="185" t="s">
        <v>3831</v>
      </c>
      <c r="M4" s="185" t="s">
        <v>3925</v>
      </c>
      <c r="N4" s="157" t="s">
        <v>3647</v>
      </c>
      <c r="O4" s="186" t="s">
        <v>3932</v>
      </c>
      <c r="P4" s="186" t="s">
        <v>3920</v>
      </c>
      <c r="Q4" s="187" t="s">
        <v>3933</v>
      </c>
      <c r="R4" s="186" t="s">
        <v>3921</v>
      </c>
      <c r="S4" s="186" t="s">
        <v>3934</v>
      </c>
      <c r="T4" s="187" t="s">
        <v>3830</v>
      </c>
      <c r="U4" s="187" t="s">
        <v>3831</v>
      </c>
      <c r="V4" s="188" t="s">
        <v>3925</v>
      </c>
    </row>
    <row r="5" spans="1:22" x14ac:dyDescent="0.25">
      <c r="A5" t="s">
        <v>3644</v>
      </c>
      <c r="B5" s="103">
        <v>3</v>
      </c>
      <c r="C5" s="101">
        <v>2635.06</v>
      </c>
      <c r="D5" s="101">
        <v>0.33</v>
      </c>
      <c r="E5" s="101">
        <v>17.5</v>
      </c>
      <c r="F5" s="180">
        <v>9.7142857142898716E-3</v>
      </c>
      <c r="G5" s="101">
        <v>2634.89</v>
      </c>
      <c r="H5" s="101" t="s">
        <v>3834</v>
      </c>
      <c r="I5" s="101">
        <v>0.2</v>
      </c>
      <c r="J5" s="101">
        <v>0.33</v>
      </c>
      <c r="K5" s="101" t="s">
        <v>3774</v>
      </c>
      <c r="L5" s="101">
        <v>2634.89</v>
      </c>
      <c r="M5" s="101">
        <v>1</v>
      </c>
      <c r="N5" s="100">
        <v>2633.89</v>
      </c>
      <c r="O5" s="100"/>
      <c r="P5" s="100"/>
      <c r="Q5" s="100"/>
      <c r="R5" s="100"/>
      <c r="S5" s="100"/>
      <c r="T5" s="100"/>
      <c r="U5" s="100"/>
      <c r="V5" s="106"/>
    </row>
    <row r="6" spans="1:22" x14ac:dyDescent="0.25">
      <c r="A6" t="s">
        <v>3644</v>
      </c>
      <c r="B6" s="103">
        <v>3</v>
      </c>
      <c r="C6" s="101">
        <v>2635.12</v>
      </c>
      <c r="D6" s="101">
        <v>0.33</v>
      </c>
      <c r="E6" s="101">
        <v>6.5</v>
      </c>
      <c r="F6" s="180">
        <v>3.5384615384618186E-2</v>
      </c>
      <c r="G6" s="101">
        <v>2634.89</v>
      </c>
      <c r="H6" s="101" t="s">
        <v>3834</v>
      </c>
      <c r="I6" s="101">
        <v>0.2</v>
      </c>
      <c r="J6" s="101">
        <v>0.33</v>
      </c>
      <c r="K6" s="101" t="s">
        <v>3774</v>
      </c>
      <c r="L6" s="101">
        <v>2634.89</v>
      </c>
      <c r="M6" s="101"/>
      <c r="N6" s="100"/>
      <c r="O6" s="100"/>
      <c r="P6" s="100"/>
      <c r="Q6" s="100"/>
      <c r="R6" s="100"/>
      <c r="S6" s="100"/>
      <c r="T6" s="100"/>
      <c r="U6" s="100"/>
      <c r="V6" s="106"/>
    </row>
    <row r="7" spans="1:22" x14ac:dyDescent="0.25">
      <c r="A7" t="s">
        <v>3644</v>
      </c>
      <c r="B7" s="103">
        <v>4</v>
      </c>
      <c r="C7" s="101">
        <v>2656.7</v>
      </c>
      <c r="D7" s="101">
        <v>0.33</v>
      </c>
      <c r="E7" s="101">
        <v>11.5</v>
      </c>
      <c r="F7" s="180">
        <v>8.695652173905135E-3</v>
      </c>
      <c r="G7" s="101">
        <v>2656.6</v>
      </c>
      <c r="H7" s="101" t="s">
        <v>3834</v>
      </c>
      <c r="I7" s="101">
        <v>0.2</v>
      </c>
      <c r="J7" s="101">
        <v>0.33</v>
      </c>
      <c r="K7" s="101" t="s">
        <v>3775</v>
      </c>
      <c r="L7" s="101">
        <v>2656.6</v>
      </c>
      <c r="M7" s="101">
        <v>1.8000000000001819</v>
      </c>
      <c r="N7" s="100">
        <v>2654.7999999999997</v>
      </c>
      <c r="O7" s="100"/>
      <c r="P7" s="100"/>
      <c r="Q7" s="100"/>
      <c r="R7" s="100"/>
      <c r="S7" s="100"/>
      <c r="T7" s="100"/>
      <c r="U7" s="100"/>
      <c r="V7" s="106"/>
    </row>
    <row r="8" spans="1:22" x14ac:dyDescent="0.25">
      <c r="A8" t="s">
        <v>3644</v>
      </c>
      <c r="B8" s="103">
        <v>4</v>
      </c>
      <c r="C8" s="101">
        <v>2656.6</v>
      </c>
      <c r="D8" s="101">
        <v>0.33</v>
      </c>
      <c r="E8" s="101">
        <v>3</v>
      </c>
      <c r="F8" s="180">
        <v>3.0000000000000001E-3</v>
      </c>
      <c r="G8" s="101">
        <v>2656.6</v>
      </c>
      <c r="H8" s="101" t="s">
        <v>3834</v>
      </c>
      <c r="I8" s="101">
        <v>0.2</v>
      </c>
      <c r="J8" s="101">
        <v>0.33</v>
      </c>
      <c r="K8" s="101" t="s">
        <v>3775</v>
      </c>
      <c r="L8" s="101">
        <v>2656.6</v>
      </c>
      <c r="M8" s="101"/>
      <c r="N8" s="100"/>
      <c r="O8" s="100"/>
      <c r="P8" s="100"/>
      <c r="Q8" s="100"/>
      <c r="R8" s="100"/>
      <c r="S8" s="100"/>
      <c r="T8" s="100"/>
      <c r="U8" s="100"/>
      <c r="V8" s="106"/>
    </row>
    <row r="9" spans="1:22" x14ac:dyDescent="0.25">
      <c r="A9" t="s">
        <v>3644</v>
      </c>
      <c r="B9" s="103">
        <v>5</v>
      </c>
      <c r="C9" s="101">
        <v>2669.3</v>
      </c>
      <c r="D9" s="101">
        <v>0.33</v>
      </c>
      <c r="E9" s="101">
        <v>13</v>
      </c>
      <c r="F9" s="180">
        <v>1E-3</v>
      </c>
      <c r="G9" s="101">
        <v>2669.3</v>
      </c>
      <c r="H9" s="101" t="s">
        <v>3834</v>
      </c>
      <c r="I9" s="101">
        <v>0.2</v>
      </c>
      <c r="J9" s="101">
        <v>0.33</v>
      </c>
      <c r="K9" s="101" t="s">
        <v>3776</v>
      </c>
      <c r="L9" s="101">
        <v>2669.3</v>
      </c>
      <c r="M9" s="101">
        <v>0.59000000000014552</v>
      </c>
      <c r="N9" s="100">
        <v>2668.71</v>
      </c>
      <c r="O9" s="100"/>
      <c r="P9" s="100"/>
      <c r="Q9" s="100"/>
      <c r="R9" s="100"/>
      <c r="S9" s="100"/>
      <c r="T9" s="100"/>
      <c r="U9" s="100"/>
      <c r="V9" s="106"/>
    </row>
    <row r="10" spans="1:22" x14ac:dyDescent="0.25">
      <c r="A10" t="s">
        <v>3644</v>
      </c>
      <c r="B10" s="103">
        <v>5</v>
      </c>
      <c r="C10" s="101">
        <v>2669.3</v>
      </c>
      <c r="D10" s="101">
        <v>0.33</v>
      </c>
      <c r="E10" s="101">
        <v>2.5</v>
      </c>
      <c r="F10" s="180">
        <v>1E-3</v>
      </c>
      <c r="G10" s="101">
        <v>2669.3</v>
      </c>
      <c r="H10" s="101" t="s">
        <v>3834</v>
      </c>
      <c r="I10" s="101">
        <v>0.2</v>
      </c>
      <c r="J10" s="101">
        <v>0.33</v>
      </c>
      <c r="K10" s="101" t="s">
        <v>3776</v>
      </c>
      <c r="L10" s="101">
        <v>2669.3</v>
      </c>
      <c r="M10" s="101"/>
      <c r="N10" s="100"/>
      <c r="O10" s="100"/>
      <c r="P10" s="100"/>
      <c r="Q10" s="100"/>
      <c r="R10" s="100"/>
      <c r="S10" s="100"/>
      <c r="T10" s="100"/>
      <c r="U10" s="100"/>
      <c r="V10" s="106"/>
    </row>
    <row r="11" spans="1:22" x14ac:dyDescent="0.25">
      <c r="A11" t="s">
        <v>3644</v>
      </c>
      <c r="B11" s="103">
        <v>6</v>
      </c>
      <c r="C11" s="101">
        <v>2667.3</v>
      </c>
      <c r="D11" s="101">
        <v>0.33</v>
      </c>
      <c r="E11" s="101">
        <v>4.7</v>
      </c>
      <c r="F11" s="180">
        <v>1E-3</v>
      </c>
      <c r="G11" s="101">
        <v>2667.3</v>
      </c>
      <c r="H11" s="101" t="s">
        <v>3834</v>
      </c>
      <c r="I11" s="101">
        <v>0.2</v>
      </c>
      <c r="J11" s="101">
        <v>0.33</v>
      </c>
      <c r="K11" s="101" t="s">
        <v>3777</v>
      </c>
      <c r="L11" s="101">
        <v>2667.3</v>
      </c>
      <c r="M11" s="101">
        <v>2.1200000000003456</v>
      </c>
      <c r="N11" s="100">
        <v>2665.18</v>
      </c>
      <c r="O11" s="100"/>
      <c r="P11" s="100"/>
      <c r="Q11" s="100"/>
      <c r="R11" s="100"/>
      <c r="S11" s="100"/>
      <c r="T11" s="100"/>
      <c r="U11" s="100"/>
      <c r="V11" s="106"/>
    </row>
    <row r="12" spans="1:22" x14ac:dyDescent="0.25">
      <c r="A12" t="s">
        <v>3644</v>
      </c>
      <c r="B12" s="103">
        <v>6</v>
      </c>
      <c r="C12" s="101">
        <v>2669.65</v>
      </c>
      <c r="D12" s="101">
        <v>0.33</v>
      </c>
      <c r="E12" s="101">
        <v>4.7</v>
      </c>
      <c r="F12" s="180">
        <v>1E-3</v>
      </c>
      <c r="G12" s="101">
        <v>2669.65</v>
      </c>
      <c r="H12" s="101" t="s">
        <v>3834</v>
      </c>
      <c r="I12" s="101">
        <v>0.2</v>
      </c>
      <c r="J12" s="101">
        <v>0.33</v>
      </c>
      <c r="K12" s="101" t="s">
        <v>3779</v>
      </c>
      <c r="L12" s="101">
        <v>2669.65</v>
      </c>
      <c r="M12" s="101">
        <v>1.5799999999999272</v>
      </c>
      <c r="N12" s="100">
        <v>2668.07</v>
      </c>
      <c r="O12" s="100"/>
      <c r="P12" s="100"/>
      <c r="Q12" s="100"/>
      <c r="R12" s="100"/>
      <c r="S12" s="100"/>
      <c r="T12" s="100"/>
      <c r="U12" s="100"/>
      <c r="V12" s="106"/>
    </row>
    <row r="13" spans="1:22" x14ac:dyDescent="0.25">
      <c r="A13" t="s">
        <v>3644</v>
      </c>
      <c r="B13" s="103">
        <v>8</v>
      </c>
      <c r="C13" s="101">
        <v>2740.24</v>
      </c>
      <c r="D13" s="101">
        <v>0.33</v>
      </c>
      <c r="E13" s="101">
        <v>3.5</v>
      </c>
      <c r="F13" s="180">
        <v>1E-3</v>
      </c>
      <c r="G13" s="101">
        <v>2740.24</v>
      </c>
      <c r="H13" s="101" t="s">
        <v>3834</v>
      </c>
      <c r="I13" s="101">
        <v>0.2</v>
      </c>
      <c r="J13" s="101">
        <v>0.33</v>
      </c>
      <c r="K13" s="101" t="s">
        <v>3782</v>
      </c>
      <c r="L13" s="101">
        <v>2740.24</v>
      </c>
      <c r="M13" s="101">
        <v>1</v>
      </c>
      <c r="N13" s="100">
        <v>2739.24</v>
      </c>
      <c r="O13" s="100"/>
      <c r="P13" s="100"/>
      <c r="Q13" s="100"/>
      <c r="R13" s="100"/>
      <c r="S13" s="100"/>
      <c r="T13" s="100"/>
      <c r="U13" s="100"/>
      <c r="V13" s="106"/>
    </row>
    <row r="14" spans="1:22" x14ac:dyDescent="0.25">
      <c r="A14" t="s">
        <v>3644</v>
      </c>
      <c r="B14" s="103">
        <v>8</v>
      </c>
      <c r="C14" s="101">
        <v>2740.24</v>
      </c>
      <c r="D14" s="101">
        <v>0.33</v>
      </c>
      <c r="E14" s="101">
        <v>3</v>
      </c>
      <c r="F14" s="180">
        <v>1E-3</v>
      </c>
      <c r="G14" s="101">
        <v>2740.24</v>
      </c>
      <c r="H14" s="101" t="s">
        <v>3834</v>
      </c>
      <c r="I14" s="101">
        <v>0.2</v>
      </c>
      <c r="J14" s="101">
        <v>0.33</v>
      </c>
      <c r="K14" s="101" t="s">
        <v>3782</v>
      </c>
      <c r="L14" s="101">
        <v>2740.24</v>
      </c>
      <c r="M14" s="101"/>
      <c r="N14" s="100"/>
      <c r="O14" s="100"/>
      <c r="P14" s="100"/>
      <c r="Q14" s="100"/>
      <c r="R14" s="100"/>
      <c r="S14" s="100"/>
      <c r="T14" s="100"/>
      <c r="U14" s="100"/>
      <c r="V14" s="106"/>
    </row>
    <row r="15" spans="1:22" x14ac:dyDescent="0.25">
      <c r="A15" t="s">
        <v>3644</v>
      </c>
      <c r="B15" s="103">
        <v>8</v>
      </c>
      <c r="C15" s="101">
        <v>2742.17</v>
      </c>
      <c r="D15" s="101">
        <v>0.33</v>
      </c>
      <c r="E15" s="101">
        <v>3.5</v>
      </c>
      <c r="F15" s="180">
        <v>1E-3</v>
      </c>
      <c r="G15" s="101">
        <v>2742.17</v>
      </c>
      <c r="H15" s="101" t="s">
        <v>3834</v>
      </c>
      <c r="I15" s="101">
        <v>0.2</v>
      </c>
      <c r="J15" s="101">
        <v>0.33</v>
      </c>
      <c r="K15" s="101" t="s">
        <v>3780</v>
      </c>
      <c r="L15" s="101">
        <v>2742.17</v>
      </c>
      <c r="M15" s="101">
        <v>1.4000000000000909</v>
      </c>
      <c r="N15" s="100">
        <v>2740.77</v>
      </c>
      <c r="O15" s="100"/>
      <c r="P15" s="100"/>
      <c r="Q15" s="100"/>
      <c r="R15" s="100"/>
      <c r="S15" s="100"/>
      <c r="T15" s="100"/>
      <c r="U15" s="100"/>
      <c r="V15" s="106"/>
    </row>
    <row r="16" spans="1:22" x14ac:dyDescent="0.25">
      <c r="A16" t="s">
        <v>3644</v>
      </c>
      <c r="B16" s="103">
        <v>8</v>
      </c>
      <c r="C16" s="101">
        <v>2740.33</v>
      </c>
      <c r="D16" s="101">
        <v>0.33</v>
      </c>
      <c r="E16" s="101">
        <v>3</v>
      </c>
      <c r="F16" s="180">
        <v>1E-3</v>
      </c>
      <c r="G16" s="101">
        <v>2740.33</v>
      </c>
      <c r="H16" s="101" t="s">
        <v>3834</v>
      </c>
      <c r="I16" s="101">
        <v>0.2</v>
      </c>
      <c r="J16" s="101">
        <v>0.33</v>
      </c>
      <c r="K16" s="101" t="s">
        <v>3781</v>
      </c>
      <c r="L16" s="101">
        <v>2740.33</v>
      </c>
      <c r="M16" s="101">
        <v>1.2399999999997817</v>
      </c>
      <c r="N16" s="100">
        <v>2739.09</v>
      </c>
      <c r="O16" s="100"/>
      <c r="P16" s="100"/>
      <c r="Q16" s="100"/>
      <c r="R16" s="100"/>
      <c r="S16" s="100"/>
      <c r="T16" s="100"/>
      <c r="U16" s="100"/>
      <c r="V16" s="106"/>
    </row>
    <row r="17" spans="1:23" x14ac:dyDescent="0.25">
      <c r="A17" t="s">
        <v>3644</v>
      </c>
      <c r="B17" s="103">
        <v>9</v>
      </c>
      <c r="C17" s="101">
        <v>2740.24</v>
      </c>
      <c r="D17" s="101">
        <v>0.33</v>
      </c>
      <c r="E17" s="101">
        <v>5.3</v>
      </c>
      <c r="F17" s="180">
        <v>1E-3</v>
      </c>
      <c r="G17" s="101">
        <v>2740.24</v>
      </c>
      <c r="H17" s="101" t="s">
        <v>3834</v>
      </c>
      <c r="I17" s="101">
        <v>0.2</v>
      </c>
      <c r="J17" s="101">
        <v>0.33</v>
      </c>
      <c r="K17" s="101" t="s">
        <v>3835</v>
      </c>
      <c r="L17" s="101">
        <v>2740.24</v>
      </c>
      <c r="M17" s="101">
        <v>0.5</v>
      </c>
      <c r="N17" s="100">
        <v>2739.74</v>
      </c>
      <c r="O17" s="100"/>
      <c r="P17" s="100"/>
      <c r="Q17" s="100"/>
      <c r="R17" s="100"/>
      <c r="S17" s="100"/>
      <c r="T17" s="100"/>
      <c r="U17" s="100"/>
      <c r="V17" s="106"/>
    </row>
    <row r="18" spans="1:23" x14ac:dyDescent="0.25">
      <c r="A18" t="s">
        <v>3644</v>
      </c>
      <c r="B18" s="103">
        <v>9</v>
      </c>
      <c r="C18" s="101">
        <v>2740.24</v>
      </c>
      <c r="D18" s="101">
        <v>0.33</v>
      </c>
      <c r="E18" s="101">
        <v>11.5</v>
      </c>
      <c r="F18" s="180">
        <v>1E-3</v>
      </c>
      <c r="G18" s="101">
        <v>2740.24</v>
      </c>
      <c r="H18" s="101" t="s">
        <v>3834</v>
      </c>
      <c r="I18" s="101">
        <v>0.2</v>
      </c>
      <c r="J18" s="101">
        <v>0.33</v>
      </c>
      <c r="K18" s="101" t="s">
        <v>3836</v>
      </c>
      <c r="L18" s="101">
        <v>2740.24</v>
      </c>
      <c r="M18" s="101">
        <v>0.5</v>
      </c>
      <c r="N18" s="100">
        <v>2739.74</v>
      </c>
      <c r="O18" s="100"/>
      <c r="P18" s="100"/>
      <c r="Q18" s="100"/>
      <c r="R18" s="100"/>
      <c r="S18" s="100"/>
      <c r="T18" s="100"/>
      <c r="U18" s="100"/>
      <c r="V18" s="106"/>
    </row>
    <row r="19" spans="1:23" x14ac:dyDescent="0.25">
      <c r="A19" t="s">
        <v>3644</v>
      </c>
      <c r="B19" s="103">
        <v>9</v>
      </c>
      <c r="C19" s="101">
        <v>2740.24</v>
      </c>
      <c r="D19" s="101">
        <v>0.33</v>
      </c>
      <c r="E19" s="101">
        <v>10</v>
      </c>
      <c r="F19" s="180">
        <v>1E-3</v>
      </c>
      <c r="G19" s="101">
        <v>2740.24</v>
      </c>
      <c r="H19" s="101" t="s">
        <v>3834</v>
      </c>
      <c r="I19" s="101">
        <v>0.2</v>
      </c>
      <c r="J19" s="101">
        <v>0.33</v>
      </c>
      <c r="K19" s="101" t="s">
        <v>3836</v>
      </c>
      <c r="L19" s="101">
        <v>2740.24</v>
      </c>
      <c r="M19" s="101"/>
      <c r="N19" s="100"/>
      <c r="O19" s="100"/>
      <c r="P19" s="100"/>
      <c r="Q19" s="100"/>
      <c r="R19" s="100"/>
      <c r="S19" s="100"/>
      <c r="T19" s="100"/>
      <c r="U19" s="100"/>
      <c r="V19" s="106"/>
    </row>
    <row r="20" spans="1:23" s="191" customFormat="1" x14ac:dyDescent="0.25">
      <c r="A20" s="191" t="s">
        <v>3645</v>
      </c>
      <c r="B20" s="192">
        <v>15</v>
      </c>
      <c r="C20" s="193">
        <v>2752.98</v>
      </c>
      <c r="D20" s="193">
        <v>0.33</v>
      </c>
      <c r="E20" s="193">
        <v>37</v>
      </c>
      <c r="F20" s="194">
        <v>7.0000000000003934E-2</v>
      </c>
      <c r="G20" s="193">
        <v>2750.39</v>
      </c>
      <c r="H20" s="193" t="s">
        <v>3834</v>
      </c>
      <c r="I20" s="193">
        <v>0.2</v>
      </c>
      <c r="J20" s="193">
        <v>0.33</v>
      </c>
      <c r="K20" s="193" t="s">
        <v>3794</v>
      </c>
      <c r="L20" s="193">
        <v>2750.39</v>
      </c>
      <c r="M20" s="193">
        <v>1.2999999999997272</v>
      </c>
      <c r="N20" s="195">
        <v>2749.09</v>
      </c>
      <c r="O20" s="195"/>
      <c r="P20" s="195"/>
      <c r="Q20" s="195"/>
      <c r="R20" s="195"/>
      <c r="S20" s="195"/>
      <c r="T20" s="195"/>
      <c r="U20" s="195"/>
      <c r="V20" s="196"/>
    </row>
    <row r="21" spans="1:23" s="191" customFormat="1" x14ac:dyDescent="0.25">
      <c r="A21" s="191" t="s">
        <v>3645</v>
      </c>
      <c r="B21" s="192">
        <v>17</v>
      </c>
      <c r="C21" s="193">
        <v>2801.6</v>
      </c>
      <c r="D21" s="193"/>
      <c r="E21" s="193">
        <v>11.5</v>
      </c>
      <c r="F21" s="194">
        <v>1.9130434782591296E-2</v>
      </c>
      <c r="G21" s="193">
        <v>2801.38</v>
      </c>
      <c r="H21" s="193" t="s">
        <v>3926</v>
      </c>
      <c r="I21" s="193"/>
      <c r="J21" s="193"/>
      <c r="K21" s="193"/>
      <c r="L21" s="193"/>
      <c r="M21" s="193"/>
      <c r="N21" s="195"/>
      <c r="O21" s="195"/>
      <c r="P21" s="195"/>
      <c r="Q21" s="195"/>
      <c r="R21" s="195"/>
      <c r="S21" s="195"/>
      <c r="T21" s="195"/>
      <c r="U21" s="195"/>
      <c r="V21" s="196"/>
    </row>
    <row r="22" spans="1:23" s="191" customFormat="1" x14ac:dyDescent="0.25">
      <c r="A22" s="191" t="s">
        <v>3645</v>
      </c>
      <c r="B22" s="192">
        <v>18</v>
      </c>
      <c r="C22" s="193">
        <v>2821.13</v>
      </c>
      <c r="D22" s="193"/>
      <c r="E22" s="193">
        <v>2.5</v>
      </c>
      <c r="F22" s="194">
        <v>1.2000000000080035E-2</v>
      </c>
      <c r="G22" s="193">
        <v>2821.1</v>
      </c>
      <c r="H22" s="193" t="s">
        <v>3926</v>
      </c>
      <c r="I22" s="193"/>
      <c r="J22" s="193"/>
      <c r="K22" s="193"/>
      <c r="L22" s="193"/>
      <c r="M22" s="193"/>
      <c r="N22" s="195"/>
      <c r="O22" s="195"/>
      <c r="P22" s="195"/>
      <c r="Q22" s="195"/>
      <c r="R22" s="195"/>
      <c r="S22" s="195"/>
      <c r="T22" s="195"/>
      <c r="U22" s="195"/>
      <c r="V22" s="196"/>
    </row>
    <row r="23" spans="1:23" s="191" customFormat="1" x14ac:dyDescent="0.25">
      <c r="A23" s="191" t="s">
        <v>3645</v>
      </c>
      <c r="B23" s="192">
        <v>18</v>
      </c>
      <c r="C23" s="193">
        <v>2820.05</v>
      </c>
      <c r="D23" s="193">
        <v>0</v>
      </c>
      <c r="E23" s="193">
        <v>4</v>
      </c>
      <c r="F23" s="194">
        <v>1.2500000000045475E-2</v>
      </c>
      <c r="G23" s="193">
        <v>2820</v>
      </c>
      <c r="H23" s="193" t="s">
        <v>3926</v>
      </c>
      <c r="I23" s="193"/>
      <c r="J23" s="193"/>
      <c r="K23" s="193" t="s">
        <v>3786</v>
      </c>
      <c r="L23" s="193">
        <v>2820</v>
      </c>
      <c r="M23" s="193">
        <v>1.1500000000000909</v>
      </c>
      <c r="N23" s="195">
        <v>2818.85</v>
      </c>
      <c r="O23" s="195"/>
      <c r="P23" s="195"/>
      <c r="Q23" s="195"/>
      <c r="R23" s="195"/>
      <c r="S23" s="195"/>
      <c r="T23" s="195"/>
      <c r="U23" s="195"/>
      <c r="V23" s="196"/>
    </row>
    <row r="24" spans="1:23" s="191" customFormat="1" x14ac:dyDescent="0.25">
      <c r="A24" s="191" t="s">
        <v>3645</v>
      </c>
      <c r="B24" s="192">
        <v>19</v>
      </c>
      <c r="C24" s="193">
        <v>2839.97</v>
      </c>
      <c r="D24" s="193">
        <v>0.33</v>
      </c>
      <c r="E24" s="193">
        <v>12.6</v>
      </c>
      <c r="F24" s="194">
        <v>0.10873015873015007</v>
      </c>
      <c r="G24" s="193">
        <v>2838.6</v>
      </c>
      <c r="H24" s="193" t="s">
        <v>3834</v>
      </c>
      <c r="I24" s="193">
        <v>0.2</v>
      </c>
      <c r="J24" s="193">
        <v>0.33</v>
      </c>
      <c r="K24" s="193" t="s">
        <v>3789</v>
      </c>
      <c r="L24" s="193">
        <v>2838.6</v>
      </c>
      <c r="M24" s="193">
        <v>0.8000000000001819</v>
      </c>
      <c r="N24" s="195">
        <v>2837.7999999999997</v>
      </c>
      <c r="O24" s="195"/>
      <c r="P24" s="195"/>
      <c r="Q24" s="195"/>
      <c r="R24" s="195"/>
      <c r="S24" s="195"/>
      <c r="T24" s="195"/>
      <c r="U24" s="195"/>
      <c r="V24" s="196"/>
    </row>
    <row r="25" spans="1:23" s="191" customFormat="1" x14ac:dyDescent="0.25">
      <c r="A25" s="191" t="s">
        <v>3645</v>
      </c>
      <c r="B25" s="192">
        <v>20</v>
      </c>
      <c r="C25" s="193">
        <v>2850.78</v>
      </c>
      <c r="D25" s="193">
        <v>0.33</v>
      </c>
      <c r="E25" s="193">
        <v>8.6999999999999993</v>
      </c>
      <c r="F25" s="194">
        <v>2.29885057471578E-2</v>
      </c>
      <c r="G25" s="193">
        <v>2850.58</v>
      </c>
      <c r="H25" s="193" t="s">
        <v>3834</v>
      </c>
      <c r="I25" s="193">
        <v>0.2</v>
      </c>
      <c r="J25" s="193">
        <v>0.33</v>
      </c>
      <c r="K25" s="193" t="s">
        <v>3795</v>
      </c>
      <c r="L25" s="193">
        <v>2850.58</v>
      </c>
      <c r="M25" s="193">
        <v>2.1999999999998181</v>
      </c>
      <c r="N25" s="195">
        <v>2848.38</v>
      </c>
      <c r="O25" s="195"/>
      <c r="P25" s="195"/>
      <c r="Q25" s="195"/>
      <c r="R25" s="195"/>
      <c r="S25" s="195"/>
      <c r="T25" s="195"/>
      <c r="U25" s="195"/>
      <c r="V25" s="196"/>
    </row>
    <row r="26" spans="1:23" s="191" customFormat="1" x14ac:dyDescent="0.25">
      <c r="A26" s="191" t="s">
        <v>3645</v>
      </c>
      <c r="B26" s="192">
        <v>21</v>
      </c>
      <c r="C26" s="193">
        <v>2864.86</v>
      </c>
      <c r="D26" s="193">
        <v>0.33</v>
      </c>
      <c r="E26" s="193">
        <v>30.5</v>
      </c>
      <c r="F26" s="194">
        <v>9.8360655737764549E-3</v>
      </c>
      <c r="G26" s="193">
        <v>2864.56</v>
      </c>
      <c r="H26" s="193" t="s">
        <v>3837</v>
      </c>
      <c r="I26" s="193">
        <v>0.2</v>
      </c>
      <c r="J26" s="193">
        <v>0.33</v>
      </c>
      <c r="K26" s="193" t="s">
        <v>3791</v>
      </c>
      <c r="L26" s="193">
        <v>2864.56</v>
      </c>
      <c r="M26" s="193">
        <v>1.6999999999998181</v>
      </c>
      <c r="N26" s="195">
        <v>2862.86</v>
      </c>
      <c r="O26" s="195"/>
      <c r="P26" s="195"/>
      <c r="Q26" s="195"/>
      <c r="R26" s="195"/>
      <c r="S26" s="195"/>
      <c r="T26" s="195"/>
      <c r="U26" s="195"/>
      <c r="V26" s="196"/>
    </row>
    <row r="27" spans="1:23" s="191" customFormat="1" x14ac:dyDescent="0.25">
      <c r="B27" s="197"/>
      <c r="C27" s="193"/>
      <c r="D27" s="193"/>
      <c r="E27" s="193"/>
      <c r="F27" s="193"/>
      <c r="G27" s="193"/>
      <c r="H27" s="193"/>
      <c r="I27" s="193"/>
      <c r="J27" s="193"/>
      <c r="K27" s="193"/>
      <c r="L27" s="193"/>
      <c r="M27" s="193"/>
      <c r="N27" s="195"/>
      <c r="O27" s="195"/>
      <c r="P27" s="195"/>
      <c r="Q27" s="195"/>
      <c r="R27" s="195"/>
      <c r="S27" s="195"/>
      <c r="T27" s="195"/>
      <c r="U27" s="195"/>
      <c r="V27" s="196"/>
    </row>
    <row r="28" spans="1:23" s="191" customFormat="1" x14ac:dyDescent="0.25">
      <c r="B28" s="197" t="s">
        <v>3927</v>
      </c>
      <c r="C28" s="193"/>
      <c r="D28" s="193"/>
      <c r="E28" s="193"/>
      <c r="F28" s="193"/>
      <c r="G28" s="193"/>
      <c r="H28" s="193"/>
      <c r="I28" s="193"/>
      <c r="J28" s="193"/>
      <c r="K28" s="193"/>
      <c r="L28" s="193"/>
      <c r="M28" s="193"/>
      <c r="N28" s="195"/>
      <c r="O28" s="195"/>
      <c r="P28" s="195"/>
      <c r="Q28" s="195"/>
      <c r="R28" s="195"/>
      <c r="S28" s="195"/>
      <c r="T28" s="195"/>
      <c r="U28" s="195"/>
      <c r="V28" s="196"/>
    </row>
    <row r="29" spans="1:23" s="191" customFormat="1" x14ac:dyDescent="0.25">
      <c r="A29" s="191" t="s">
        <v>3645</v>
      </c>
      <c r="B29" s="197"/>
      <c r="C29" s="198">
        <v>2872.4</v>
      </c>
      <c r="D29" s="193">
        <v>0.3</v>
      </c>
      <c r="E29" s="193">
        <v>8.4</v>
      </c>
      <c r="F29" s="193">
        <v>1E-3</v>
      </c>
      <c r="G29" s="193">
        <v>2871.9915999999998</v>
      </c>
      <c r="H29" s="193" t="s">
        <v>3834</v>
      </c>
      <c r="I29" s="193"/>
      <c r="J29" s="193"/>
      <c r="K29" s="193" t="s">
        <v>3847</v>
      </c>
      <c r="L29" s="193">
        <v>2872.4</v>
      </c>
      <c r="M29" s="199">
        <f>+L29-O29</f>
        <v>0.80840000000034706</v>
      </c>
      <c r="N29" s="195"/>
      <c r="O29" s="198">
        <v>2871.5915999999997</v>
      </c>
      <c r="P29" s="200">
        <v>2</v>
      </c>
      <c r="Q29" s="200">
        <v>10</v>
      </c>
      <c r="R29" s="200">
        <v>2</v>
      </c>
      <c r="S29" s="198">
        <f>+O29-P29*R29/100</f>
        <v>2871.5515999999998</v>
      </c>
      <c r="T29" s="200" t="s">
        <v>3792</v>
      </c>
      <c r="U29" s="200">
        <v>2872.4</v>
      </c>
      <c r="V29" s="201">
        <f>+U29-S29</f>
        <v>0.84840000000031068</v>
      </c>
      <c r="W29" s="202"/>
    </row>
    <row r="30" spans="1:23" s="191" customFormat="1" x14ac:dyDescent="0.25">
      <c r="A30" s="191" t="s">
        <v>3645</v>
      </c>
      <c r="B30" s="197"/>
      <c r="C30" s="198">
        <v>2879.57</v>
      </c>
      <c r="D30" s="193">
        <v>0.3</v>
      </c>
      <c r="E30" s="193">
        <v>29.4</v>
      </c>
      <c r="F30" s="193">
        <v>6.7000000000000002E-4</v>
      </c>
      <c r="G30" s="193">
        <v>2877.2002000000002</v>
      </c>
      <c r="H30" s="193" t="s">
        <v>3834</v>
      </c>
      <c r="I30" s="193"/>
      <c r="J30" s="193"/>
      <c r="K30" s="193" t="s">
        <v>3849</v>
      </c>
      <c r="L30" s="193">
        <v>2877.6</v>
      </c>
      <c r="M30" s="199">
        <f t="shared" ref="M30:M31" si="0">+L30-O30</f>
        <v>0.99979999999959546</v>
      </c>
      <c r="N30" s="195"/>
      <c r="O30" s="198">
        <v>2876.6002000000003</v>
      </c>
      <c r="P30" s="200">
        <v>1.5</v>
      </c>
      <c r="Q30" s="200">
        <v>10</v>
      </c>
      <c r="R30" s="200">
        <v>2</v>
      </c>
      <c r="S30" s="198">
        <f>+O30-P30*R30/100</f>
        <v>2876.5702000000001</v>
      </c>
      <c r="T30" s="200" t="s">
        <v>3850</v>
      </c>
      <c r="U30" s="200">
        <v>2877.6</v>
      </c>
      <c r="V30" s="201">
        <f t="shared" ref="V30:V31" si="1">+U30-S30</f>
        <v>1.0297999999997955</v>
      </c>
    </row>
    <row r="31" spans="1:23" s="191" customFormat="1" x14ac:dyDescent="0.25">
      <c r="A31" s="191" t="s">
        <v>3645</v>
      </c>
      <c r="B31" s="197"/>
      <c r="C31" s="198">
        <v>2876.92</v>
      </c>
      <c r="D31" s="193">
        <v>0.3</v>
      </c>
      <c r="E31" s="193">
        <v>9</v>
      </c>
      <c r="F31" s="193">
        <v>5.0000000000000001E-3</v>
      </c>
      <c r="G31" s="193">
        <v>2876.07</v>
      </c>
      <c r="H31" s="193" t="s">
        <v>3834</v>
      </c>
      <c r="I31" s="193"/>
      <c r="J31" s="193"/>
      <c r="K31" s="193" t="s">
        <v>3848</v>
      </c>
      <c r="L31" s="193">
        <v>2876.47</v>
      </c>
      <c r="M31" s="199">
        <f t="shared" si="0"/>
        <v>0.99999999999954525</v>
      </c>
      <c r="N31" s="195"/>
      <c r="O31" s="198">
        <v>2875.4700000000003</v>
      </c>
      <c r="P31" s="200">
        <v>1.2</v>
      </c>
      <c r="Q31" s="200">
        <v>10</v>
      </c>
      <c r="R31" s="200">
        <v>2</v>
      </c>
      <c r="S31" s="198">
        <f>+O31-P31*R31/100</f>
        <v>2875.4460000000004</v>
      </c>
      <c r="T31" s="200" t="s">
        <v>3839</v>
      </c>
      <c r="U31" s="200">
        <v>2876.47</v>
      </c>
      <c r="V31" s="201">
        <f t="shared" si="1"/>
        <v>1.0239999999994325</v>
      </c>
    </row>
    <row r="32" spans="1:23" x14ac:dyDescent="0.25">
      <c r="B32" s="99"/>
      <c r="C32" s="101"/>
      <c r="D32" s="101"/>
      <c r="E32" s="101"/>
      <c r="F32" s="101"/>
      <c r="G32" s="101"/>
      <c r="H32" s="101"/>
      <c r="I32" s="101"/>
      <c r="J32" s="101"/>
      <c r="K32" s="101"/>
      <c r="L32" s="101"/>
      <c r="M32" s="101"/>
      <c r="N32" s="100"/>
      <c r="O32" s="100"/>
      <c r="P32" s="100"/>
      <c r="Q32" s="100"/>
      <c r="R32" s="100"/>
      <c r="S32" s="100"/>
      <c r="T32" s="100"/>
      <c r="U32" s="100"/>
      <c r="V32" s="106"/>
    </row>
    <row r="33" spans="1:24" x14ac:dyDescent="0.25">
      <c r="B33" s="99" t="s">
        <v>3900</v>
      </c>
      <c r="C33" s="101"/>
      <c r="D33" s="101"/>
      <c r="E33" s="101"/>
      <c r="F33" s="101"/>
      <c r="G33" s="101"/>
      <c r="H33" s="101"/>
      <c r="I33" s="101"/>
      <c r="J33" s="101"/>
      <c r="K33" s="101"/>
      <c r="L33" s="101"/>
      <c r="M33" s="101"/>
      <c r="N33" s="100"/>
      <c r="O33" s="100"/>
      <c r="P33" s="100"/>
      <c r="Q33" s="100"/>
      <c r="R33" s="100"/>
      <c r="S33" s="100"/>
      <c r="T33" s="100"/>
      <c r="U33" s="100"/>
      <c r="V33" s="106"/>
    </row>
    <row r="34" spans="1:24" x14ac:dyDescent="0.25">
      <c r="A34" t="s">
        <v>3644</v>
      </c>
      <c r="B34" s="99"/>
      <c r="C34" s="101">
        <v>2733.4</v>
      </c>
      <c r="D34" s="101">
        <v>0.3</v>
      </c>
      <c r="E34" s="101">
        <v>30.9</v>
      </c>
      <c r="F34" s="101">
        <v>0.115115</v>
      </c>
      <c r="G34" s="101">
        <v>2729.4465</v>
      </c>
      <c r="H34" s="101" t="s">
        <v>3834</v>
      </c>
      <c r="I34" s="101"/>
      <c r="J34" s="101"/>
      <c r="K34" s="101" t="s">
        <v>3838</v>
      </c>
      <c r="L34" s="101">
        <v>2729.9</v>
      </c>
      <c r="M34" s="105">
        <f t="shared" ref="M34:M41" si="2">+L34-O34</f>
        <v>1.0534999999999854</v>
      </c>
      <c r="N34" s="100"/>
      <c r="O34" s="181">
        <v>2728.8465000000001</v>
      </c>
      <c r="P34" s="183">
        <v>3.7</v>
      </c>
      <c r="Q34" s="183">
        <v>10</v>
      </c>
      <c r="R34" s="183">
        <v>2</v>
      </c>
      <c r="S34" s="181">
        <f>+O34-P34*R34/100</f>
        <v>2728.7725</v>
      </c>
      <c r="T34" s="183" t="s">
        <v>3844</v>
      </c>
      <c r="U34" s="183">
        <v>2729.95</v>
      </c>
      <c r="V34" s="189">
        <f t="shared" ref="V34:V35" si="3">+U34-S34</f>
        <v>1.1774999999997817</v>
      </c>
    </row>
    <row r="35" spans="1:24" x14ac:dyDescent="0.25">
      <c r="A35" t="s">
        <v>3644</v>
      </c>
      <c r="B35" s="99"/>
      <c r="C35" s="101">
        <v>2729.9</v>
      </c>
      <c r="D35" s="101">
        <v>0.3</v>
      </c>
      <c r="E35" s="101">
        <v>34.5</v>
      </c>
      <c r="F35" s="101">
        <v>7.0000000000000001E-3</v>
      </c>
      <c r="G35" s="101">
        <v>2729.2584999999999</v>
      </c>
      <c r="H35" s="101" t="s">
        <v>3834</v>
      </c>
      <c r="I35" s="101"/>
      <c r="J35" s="101"/>
      <c r="K35" s="101" t="s">
        <v>3840</v>
      </c>
      <c r="L35" s="101">
        <v>2729.9</v>
      </c>
      <c r="M35" s="105">
        <f t="shared" si="2"/>
        <v>1.1415000000001783</v>
      </c>
      <c r="N35" s="100"/>
      <c r="O35" s="181">
        <v>2728.7584999999999</v>
      </c>
      <c r="P35" s="183">
        <v>4.4000000000000004</v>
      </c>
      <c r="Q35" s="183">
        <v>10</v>
      </c>
      <c r="R35" s="183">
        <v>2</v>
      </c>
      <c r="S35" s="181">
        <f>+O35-P35*R35/100</f>
        <v>2728.6704999999997</v>
      </c>
      <c r="T35" s="183" t="s">
        <v>3844</v>
      </c>
      <c r="U35" s="183">
        <v>2729.95</v>
      </c>
      <c r="V35" s="189">
        <f t="shared" si="3"/>
        <v>1.2795000000000982</v>
      </c>
    </row>
    <row r="36" spans="1:24" x14ac:dyDescent="0.25">
      <c r="A36" t="s">
        <v>3644</v>
      </c>
      <c r="B36" s="99"/>
      <c r="C36" s="101">
        <v>2741.86</v>
      </c>
      <c r="D36" s="101">
        <v>0.3</v>
      </c>
      <c r="E36" s="101">
        <v>19.8</v>
      </c>
      <c r="F36" s="101">
        <v>5.0000000000000001E-3</v>
      </c>
      <c r="G36" s="101">
        <v>2741.3609999999999</v>
      </c>
      <c r="H36" s="101" t="s">
        <v>3834</v>
      </c>
      <c r="I36" s="101"/>
      <c r="J36" s="101"/>
      <c r="K36" s="101" t="s">
        <v>3841</v>
      </c>
      <c r="L36" s="101">
        <v>2741.86</v>
      </c>
      <c r="M36" s="105">
        <v>1</v>
      </c>
      <c r="N36" s="100"/>
      <c r="O36" s="181"/>
      <c r="P36" s="183"/>
      <c r="Q36" s="183"/>
      <c r="R36" s="183"/>
      <c r="S36" s="181"/>
      <c r="T36" s="183"/>
      <c r="U36" s="183"/>
      <c r="V36" s="189"/>
    </row>
    <row r="37" spans="1:24" x14ac:dyDescent="0.25">
      <c r="A37" t="s">
        <v>3644</v>
      </c>
      <c r="B37" s="99"/>
      <c r="C37" s="101">
        <v>2741.86</v>
      </c>
      <c r="D37" s="101">
        <v>0.3</v>
      </c>
      <c r="E37" s="101">
        <v>8</v>
      </c>
      <c r="F37" s="101">
        <v>7.0999999999999994E-2</v>
      </c>
      <c r="G37" s="101">
        <v>2740.8919999999998</v>
      </c>
      <c r="H37" s="101" t="s">
        <v>3834</v>
      </c>
      <c r="I37" s="101"/>
      <c r="J37" s="101"/>
      <c r="K37" s="101" t="s">
        <v>3842</v>
      </c>
      <c r="L37" s="101">
        <v>2741.47</v>
      </c>
      <c r="M37" s="105">
        <v>1</v>
      </c>
      <c r="N37" s="100"/>
      <c r="O37" s="181"/>
      <c r="P37" s="183"/>
      <c r="Q37" s="183"/>
      <c r="R37" s="183"/>
      <c r="S37" s="181"/>
      <c r="T37" s="183"/>
      <c r="U37" s="183"/>
      <c r="V37" s="189"/>
    </row>
    <row r="38" spans="1:24" x14ac:dyDescent="0.25">
      <c r="A38" t="s">
        <v>3644</v>
      </c>
      <c r="B38" s="99"/>
      <c r="C38" s="101">
        <v>2741.47</v>
      </c>
      <c r="D38" s="101">
        <v>0.3</v>
      </c>
      <c r="E38" s="101">
        <v>10.4</v>
      </c>
      <c r="F38" s="101">
        <v>0.03</v>
      </c>
      <c r="G38" s="101">
        <v>2740.7579999999998</v>
      </c>
      <c r="H38" s="101" t="s">
        <v>3834</v>
      </c>
      <c r="I38" s="101"/>
      <c r="J38" s="101"/>
      <c r="K38" s="101" t="s">
        <v>3843</v>
      </c>
      <c r="L38" s="101">
        <v>2741.23</v>
      </c>
      <c r="M38" s="105">
        <f t="shared" si="2"/>
        <v>1.6720000000000255</v>
      </c>
      <c r="N38" s="100"/>
      <c r="O38" s="181">
        <v>2739.558</v>
      </c>
      <c r="P38" s="183">
        <v>11.9</v>
      </c>
      <c r="Q38" s="183">
        <v>10</v>
      </c>
      <c r="R38" s="183">
        <v>2</v>
      </c>
      <c r="S38" s="181">
        <f>+O38-P38*R38/100</f>
        <v>2739.32</v>
      </c>
      <c r="T38" s="183" t="s">
        <v>3846</v>
      </c>
      <c r="U38" s="183">
        <v>2740.63</v>
      </c>
      <c r="V38" s="189">
        <f t="shared" ref="V38:V41" si="4">+U38-S38</f>
        <v>1.3099999999999454</v>
      </c>
    </row>
    <row r="39" spans="1:24" x14ac:dyDescent="0.25">
      <c r="A39" t="s">
        <v>3644</v>
      </c>
      <c r="B39" s="99"/>
      <c r="C39" s="101">
        <v>2738.8</v>
      </c>
      <c r="D39" s="101">
        <v>0.3</v>
      </c>
      <c r="E39" s="101">
        <v>29.4</v>
      </c>
      <c r="F39" s="101">
        <v>0.08</v>
      </c>
      <c r="G39" s="101">
        <v>2736.0480000000002</v>
      </c>
      <c r="H39" s="101" t="s">
        <v>3834</v>
      </c>
      <c r="I39" s="101"/>
      <c r="J39" s="101"/>
      <c r="K39" s="101" t="s">
        <v>3928</v>
      </c>
      <c r="L39" s="101">
        <v>2736.6</v>
      </c>
      <c r="M39" s="105">
        <f t="shared" si="2"/>
        <v>1.1519999999995889</v>
      </c>
      <c r="N39" s="100"/>
      <c r="O39" s="181">
        <v>2735.4480000000003</v>
      </c>
      <c r="P39" s="183">
        <v>4.8</v>
      </c>
      <c r="Q39" s="183">
        <v>10</v>
      </c>
      <c r="R39" s="183">
        <v>2</v>
      </c>
      <c r="S39" s="181">
        <f>+O39-P39*R39/100</f>
        <v>2735.3520000000003</v>
      </c>
      <c r="T39" s="183" t="s">
        <v>3869</v>
      </c>
      <c r="U39" s="183">
        <v>2736.2</v>
      </c>
      <c r="V39" s="189">
        <f t="shared" si="4"/>
        <v>0.8479999999995016</v>
      </c>
    </row>
    <row r="40" spans="1:24" x14ac:dyDescent="0.25">
      <c r="A40" t="s">
        <v>3644</v>
      </c>
      <c r="B40" s="99"/>
      <c r="C40" s="101">
        <v>2736.47</v>
      </c>
      <c r="D40" s="101">
        <v>0.3</v>
      </c>
      <c r="E40" s="101">
        <v>10.199999999999999</v>
      </c>
      <c r="F40" s="101">
        <v>1E-3</v>
      </c>
      <c r="G40" s="101">
        <v>2736.0597999999995</v>
      </c>
      <c r="H40" s="101" t="s">
        <v>3834</v>
      </c>
      <c r="I40" s="101"/>
      <c r="J40" s="101"/>
      <c r="K40" s="101" t="s">
        <v>3845</v>
      </c>
      <c r="L40" s="101">
        <v>2736.47</v>
      </c>
      <c r="M40" s="105">
        <f t="shared" si="2"/>
        <v>0.61020000000007713</v>
      </c>
      <c r="N40" s="100"/>
      <c r="O40" s="181">
        <v>2735.8597999999997</v>
      </c>
      <c r="P40" s="183">
        <v>1.5</v>
      </c>
      <c r="Q40" s="183">
        <v>10</v>
      </c>
      <c r="R40" s="183">
        <v>2</v>
      </c>
      <c r="S40" s="181">
        <f>+O40-P40*R40/100</f>
        <v>2735.8297999999995</v>
      </c>
      <c r="T40" s="183" t="s">
        <v>3931</v>
      </c>
      <c r="U40" s="183">
        <v>2736.6</v>
      </c>
      <c r="V40" s="189">
        <f t="shared" si="4"/>
        <v>0.77020000000038635</v>
      </c>
    </row>
    <row r="41" spans="1:24" x14ac:dyDescent="0.25">
      <c r="A41" t="s">
        <v>3644</v>
      </c>
      <c r="B41" s="99"/>
      <c r="C41" s="101">
        <v>2742.16</v>
      </c>
      <c r="D41" s="101">
        <v>0.3</v>
      </c>
      <c r="E41" s="101">
        <v>33</v>
      </c>
      <c r="F41" s="101">
        <v>0.04</v>
      </c>
      <c r="G41" s="101">
        <v>2740.4399999999996</v>
      </c>
      <c r="H41" s="101" t="s">
        <v>3834</v>
      </c>
      <c r="I41" s="101"/>
      <c r="J41" s="101"/>
      <c r="K41" s="101" t="s">
        <v>3929</v>
      </c>
      <c r="L41" s="101">
        <v>2741</v>
      </c>
      <c r="M41" s="105">
        <f t="shared" si="2"/>
        <v>1.1999999999998181</v>
      </c>
      <c r="N41" s="100"/>
      <c r="O41" s="181">
        <v>2739.8</v>
      </c>
      <c r="P41" s="183">
        <v>2</v>
      </c>
      <c r="Q41" s="183">
        <v>10</v>
      </c>
      <c r="R41" s="183">
        <v>2</v>
      </c>
      <c r="S41" s="181">
        <f>+O41-P41*R41/100</f>
        <v>2739.76</v>
      </c>
      <c r="T41" s="183" t="s">
        <v>3870</v>
      </c>
      <c r="U41" s="183">
        <v>2740.8</v>
      </c>
      <c r="V41" s="189">
        <f t="shared" si="4"/>
        <v>1.0399999999999636</v>
      </c>
    </row>
    <row r="42" spans="1:24" ht="15.75" thickBot="1" x14ac:dyDescent="0.3">
      <c r="B42" s="99"/>
      <c r="C42" s="100"/>
      <c r="D42" s="100"/>
      <c r="E42" s="219"/>
      <c r="F42" s="100"/>
      <c r="G42" s="100"/>
      <c r="H42" s="100"/>
      <c r="I42" s="100"/>
      <c r="J42" s="100"/>
      <c r="K42" s="100"/>
      <c r="L42" s="100"/>
      <c r="M42" s="100"/>
      <c r="N42" s="100"/>
      <c r="O42" s="100"/>
      <c r="P42" s="100"/>
      <c r="Q42" s="100"/>
      <c r="R42" s="100"/>
      <c r="S42" s="100"/>
      <c r="T42" s="100"/>
      <c r="U42" s="100"/>
      <c r="V42" s="106"/>
    </row>
    <row r="43" spans="1:24" x14ac:dyDescent="0.25">
      <c r="A43" t="s">
        <v>3851</v>
      </c>
      <c r="B43" s="197" t="s">
        <v>3644</v>
      </c>
      <c r="C43" s="100"/>
      <c r="D43" s="216"/>
      <c r="E43" s="220" t="s">
        <v>3940</v>
      </c>
      <c r="F43" s="207"/>
      <c r="G43" s="100"/>
      <c r="H43" s="100"/>
      <c r="I43" s="100"/>
      <c r="J43" s="100"/>
      <c r="K43" s="100"/>
      <c r="L43" s="100"/>
      <c r="M43" s="100"/>
      <c r="N43" s="100"/>
      <c r="O43" s="100"/>
      <c r="R43" s="100"/>
      <c r="S43" s="100"/>
      <c r="T43" s="204"/>
      <c r="U43" s="100"/>
      <c r="V43" s="106"/>
    </row>
    <row r="44" spans="1:24" x14ac:dyDescent="0.25">
      <c r="B44" s="134" t="s">
        <v>3938</v>
      </c>
      <c r="C44" s="127"/>
      <c r="D44" s="88"/>
      <c r="E44" s="221">
        <f>+P44</f>
        <v>28.3</v>
      </c>
      <c r="F44" s="207"/>
      <c r="G44" s="100"/>
      <c r="H44" s="100"/>
      <c r="I44" s="100"/>
      <c r="J44" s="100"/>
      <c r="K44" s="100"/>
      <c r="L44" s="100"/>
      <c r="M44" s="100"/>
      <c r="N44" s="100"/>
      <c r="O44" s="100"/>
      <c r="P44" s="101">
        <f>SUM(P5:P19)+SUM(P34:P41)</f>
        <v>28.3</v>
      </c>
      <c r="Q44" s="101"/>
      <c r="R44" s="100"/>
      <c r="S44" s="100"/>
      <c r="T44" s="204"/>
      <c r="U44" s="100"/>
      <c r="V44" s="106"/>
    </row>
    <row r="45" spans="1:24" x14ac:dyDescent="0.25">
      <c r="B45" s="208" t="s">
        <v>3834</v>
      </c>
      <c r="C45" s="209"/>
      <c r="D45" s="212"/>
      <c r="E45" s="221">
        <f>SUM(E5:E19)+SUM(E34:E41)</f>
        <v>279.39999999999998</v>
      </c>
      <c r="F45" s="207"/>
      <c r="G45" s="100"/>
      <c r="H45" s="101"/>
      <c r="I45" s="100"/>
      <c r="J45" s="101"/>
      <c r="K45" s="100"/>
      <c r="L45" s="100"/>
      <c r="M45" s="101"/>
      <c r="N45" s="100"/>
      <c r="O45" s="100"/>
    </row>
    <row r="46" spans="1:24" x14ac:dyDescent="0.25">
      <c r="B46" s="208" t="s">
        <v>3837</v>
      </c>
      <c r="C46" s="209"/>
      <c r="D46" s="212"/>
      <c r="E46" s="221">
        <v>0</v>
      </c>
      <c r="F46" s="207"/>
      <c r="G46" s="100"/>
      <c r="H46" s="101"/>
      <c r="I46" s="100"/>
      <c r="J46" s="100"/>
      <c r="K46" s="100"/>
      <c r="N46" s="100"/>
      <c r="O46" s="100"/>
    </row>
    <row r="47" spans="1:24" x14ac:dyDescent="0.25">
      <c r="B47" s="208" t="s">
        <v>3946</v>
      </c>
      <c r="C47" s="209"/>
      <c r="D47" s="212"/>
      <c r="E47" s="221"/>
      <c r="F47" s="207"/>
      <c r="G47" s="100"/>
      <c r="H47" s="101"/>
      <c r="I47" s="100"/>
      <c r="J47" s="100"/>
      <c r="K47" s="100"/>
      <c r="N47" s="100"/>
      <c r="O47" s="100"/>
    </row>
    <row r="48" spans="1:24" s="191" customFormat="1" x14ac:dyDescent="0.25">
      <c r="A48"/>
      <c r="B48" s="210" t="s">
        <v>3936</v>
      </c>
      <c r="C48" s="209"/>
      <c r="D48" s="212"/>
      <c r="E48" s="221">
        <f>+M48</f>
        <v>15</v>
      </c>
      <c r="F48" s="206"/>
      <c r="G48" s="195"/>
      <c r="H48" s="195"/>
      <c r="I48" s="195"/>
      <c r="J48" s="195"/>
      <c r="K48" s="195"/>
      <c r="L48" s="195"/>
      <c r="M48" s="101">
        <v>15</v>
      </c>
      <c r="N48" s="195"/>
      <c r="O48" s="195"/>
      <c r="R48" s="101"/>
      <c r="S48" s="101"/>
      <c r="T48"/>
      <c r="U48" s="101"/>
      <c r="V48" s="106"/>
      <c r="W48"/>
      <c r="X48"/>
    </row>
    <row r="49" spans="1:22" x14ac:dyDescent="0.25">
      <c r="B49" s="210" t="s">
        <v>3935</v>
      </c>
      <c r="C49" s="209"/>
      <c r="D49" s="212"/>
      <c r="E49" s="221">
        <f>+M49</f>
        <v>3</v>
      </c>
      <c r="F49" s="207"/>
      <c r="G49" s="100"/>
      <c r="H49" s="100"/>
      <c r="I49" s="100"/>
      <c r="J49" s="100"/>
      <c r="K49" s="100"/>
      <c r="L49" s="100"/>
      <c r="M49" s="101">
        <v>3</v>
      </c>
      <c r="N49" s="100"/>
      <c r="O49" s="100"/>
      <c r="P49" s="101"/>
      <c r="Q49" s="101"/>
      <c r="R49" s="101"/>
      <c r="S49" s="101"/>
      <c r="U49" s="101"/>
      <c r="V49" s="106"/>
    </row>
    <row r="50" spans="1:22" x14ac:dyDescent="0.25">
      <c r="B50" s="211" t="s">
        <v>3939</v>
      </c>
      <c r="C50" s="209"/>
      <c r="D50" s="212"/>
      <c r="E50" s="221">
        <f>+T50</f>
        <v>6</v>
      </c>
      <c r="F50" s="207"/>
      <c r="G50" s="100"/>
      <c r="H50" s="101"/>
      <c r="I50" s="100"/>
      <c r="J50" s="100"/>
      <c r="K50" s="100"/>
      <c r="M50" s="101"/>
      <c r="N50" s="100"/>
      <c r="O50" s="100"/>
      <c r="T50" s="101">
        <v>6</v>
      </c>
    </row>
    <row r="51" spans="1:22" x14ac:dyDescent="0.25">
      <c r="B51" s="211" t="s">
        <v>3941</v>
      </c>
      <c r="C51" s="209"/>
      <c r="D51" s="212"/>
      <c r="E51" s="221">
        <f>+E48*1.2*0.12*1.25+1.6*1.6*1.75*E49+E50*1*1*1+(E45+E46)*0.5*0.6</f>
        <v>105.96</v>
      </c>
      <c r="F51" s="207"/>
      <c r="G51" s="100"/>
      <c r="H51" s="101"/>
      <c r="I51" s="100"/>
      <c r="J51" s="100"/>
      <c r="K51" s="100"/>
      <c r="M51" s="101"/>
      <c r="N51" s="100"/>
      <c r="O51" s="100"/>
      <c r="T51" s="224"/>
    </row>
    <row r="52" spans="1:22" x14ac:dyDescent="0.25">
      <c r="B52" s="223" t="s">
        <v>3645</v>
      </c>
      <c r="C52" s="209"/>
      <c r="D52" s="212"/>
      <c r="E52" s="221"/>
      <c r="F52" s="207"/>
      <c r="G52" s="100"/>
      <c r="H52" s="101"/>
      <c r="I52" s="100"/>
      <c r="J52" s="100"/>
      <c r="K52" s="100"/>
      <c r="M52" s="101"/>
      <c r="N52" s="100"/>
      <c r="O52" s="100"/>
    </row>
    <row r="53" spans="1:22" s="191" customFormat="1" x14ac:dyDescent="0.25">
      <c r="A53"/>
      <c r="B53" s="210" t="s">
        <v>3938</v>
      </c>
      <c r="C53" s="212"/>
      <c r="D53" s="209"/>
      <c r="E53" s="221">
        <f>+P53</f>
        <v>4.7</v>
      </c>
      <c r="F53" s="206"/>
      <c r="G53" s="195"/>
      <c r="H53" s="193"/>
      <c r="I53" s="195"/>
      <c r="J53" s="195"/>
      <c r="K53" s="195"/>
      <c r="M53" s="193"/>
      <c r="N53" s="195"/>
      <c r="O53" s="195"/>
      <c r="P53" s="205">
        <f>SUM(P29:P31)</f>
        <v>4.7</v>
      </c>
    </row>
    <row r="54" spans="1:22" x14ac:dyDescent="0.25">
      <c r="B54" s="208" t="s">
        <v>3834</v>
      </c>
      <c r="C54" s="212"/>
      <c r="D54" s="209"/>
      <c r="E54" s="221">
        <f>SUM(E20:E31)-E55</f>
        <v>123.1</v>
      </c>
      <c r="F54" s="207"/>
      <c r="G54" s="100"/>
      <c r="H54" s="101"/>
      <c r="I54" s="100"/>
      <c r="J54" s="101"/>
      <c r="K54" s="100"/>
      <c r="L54" s="190"/>
      <c r="N54" s="100"/>
      <c r="O54" s="100"/>
      <c r="P54" s="101"/>
      <c r="Q54" s="101"/>
      <c r="R54" s="101"/>
      <c r="S54" s="101"/>
      <c r="T54" s="101">
        <v>3</v>
      </c>
      <c r="U54" s="101"/>
      <c r="V54" s="106"/>
    </row>
    <row r="55" spans="1:22" x14ac:dyDescent="0.25">
      <c r="B55" s="208" t="s">
        <v>3837</v>
      </c>
      <c r="C55" s="212"/>
      <c r="D55" s="209"/>
      <c r="E55" s="221">
        <f>+E26</f>
        <v>30.5</v>
      </c>
      <c r="F55" s="207"/>
      <c r="G55" s="100"/>
      <c r="H55" s="101"/>
      <c r="I55" s="100"/>
      <c r="J55" s="100"/>
      <c r="K55" s="100"/>
      <c r="L55" s="190"/>
      <c r="N55" s="100"/>
      <c r="O55" s="100"/>
      <c r="P55" s="101"/>
      <c r="Q55" s="101"/>
      <c r="R55" s="101"/>
      <c r="S55" s="101"/>
      <c r="T55" s="101"/>
      <c r="U55" s="101"/>
      <c r="V55" s="106"/>
    </row>
    <row r="56" spans="1:22" x14ac:dyDescent="0.25">
      <c r="B56" s="208" t="s">
        <v>3946</v>
      </c>
      <c r="C56" s="212"/>
      <c r="D56" s="209"/>
      <c r="E56" s="221">
        <f>SUM(E21:E23)</f>
        <v>18</v>
      </c>
      <c r="F56" s="207"/>
      <c r="G56" s="100"/>
      <c r="H56" s="101"/>
      <c r="I56" s="100"/>
      <c r="J56" s="100"/>
      <c r="K56" s="100"/>
      <c r="L56" s="190"/>
      <c r="N56" s="100"/>
      <c r="O56" s="100"/>
      <c r="P56" s="101"/>
      <c r="Q56" s="101"/>
      <c r="R56" s="101"/>
      <c r="S56" s="101"/>
      <c r="T56" s="224"/>
      <c r="U56" s="101"/>
      <c r="V56" s="106"/>
    </row>
    <row r="57" spans="1:22" x14ac:dyDescent="0.25">
      <c r="B57" s="210" t="s">
        <v>3936</v>
      </c>
      <c r="C57" s="212"/>
      <c r="D57" s="209"/>
      <c r="E57" s="221">
        <f>+M57</f>
        <v>6</v>
      </c>
      <c r="F57" s="207"/>
      <c r="G57" s="100"/>
      <c r="H57" s="100"/>
      <c r="I57" s="100"/>
      <c r="J57" s="100"/>
      <c r="K57" s="100"/>
      <c r="L57" s="100"/>
      <c r="M57" s="101">
        <v>6</v>
      </c>
      <c r="N57" s="100"/>
      <c r="O57" s="100"/>
      <c r="P57" s="100"/>
      <c r="Q57" s="100"/>
      <c r="R57" s="100"/>
      <c r="S57" s="100"/>
      <c r="T57" s="204"/>
      <c r="U57" s="100"/>
      <c r="V57" s="106"/>
    </row>
    <row r="58" spans="1:22" x14ac:dyDescent="0.25">
      <c r="B58" s="210" t="s">
        <v>3935</v>
      </c>
      <c r="C58" s="213"/>
      <c r="D58" s="209"/>
      <c r="E58" s="221">
        <f>+M58</f>
        <v>2</v>
      </c>
      <c r="F58" s="207"/>
      <c r="G58" s="100"/>
      <c r="H58" s="100"/>
      <c r="I58" s="100"/>
      <c r="J58" s="100"/>
      <c r="K58" s="100"/>
      <c r="L58" s="100"/>
      <c r="M58" s="101">
        <v>2</v>
      </c>
      <c r="N58" s="100"/>
      <c r="O58" s="100"/>
      <c r="P58" s="100"/>
      <c r="Q58" s="100"/>
      <c r="R58" s="100"/>
      <c r="S58" s="100"/>
      <c r="T58" s="204"/>
      <c r="U58" s="100"/>
      <c r="V58" s="106"/>
    </row>
    <row r="59" spans="1:22" ht="15.75" thickBot="1" x14ac:dyDescent="0.3">
      <c r="B59" s="214" t="s">
        <v>3939</v>
      </c>
      <c r="C59" s="215"/>
      <c r="D59" s="217"/>
      <c r="E59" s="222">
        <f>+T59</f>
        <v>0</v>
      </c>
      <c r="F59" s="218"/>
      <c r="G59" s="108"/>
      <c r="H59" s="108"/>
      <c r="I59" s="108"/>
      <c r="J59" s="108"/>
      <c r="K59" s="108"/>
      <c r="L59" s="108"/>
      <c r="M59" s="108"/>
      <c r="N59" s="108"/>
      <c r="O59" s="108"/>
      <c r="P59" s="107"/>
      <c r="Q59" s="107"/>
      <c r="R59" s="107"/>
      <c r="S59" s="107"/>
      <c r="T59" s="107"/>
      <c r="U59" s="107"/>
      <c r="V59" s="112"/>
    </row>
    <row r="60" spans="1:22" x14ac:dyDescent="0.25">
      <c r="B60" s="211" t="s">
        <v>3941</v>
      </c>
      <c r="C60" s="209"/>
      <c r="D60" s="212"/>
      <c r="E60" s="221">
        <f>+E57*1.2*0.12*1.25+1.6*1.6*1.75*E58+E59*1*1*1+(E54+E55)*0.5*0.6</f>
        <v>56.12</v>
      </c>
      <c r="P60" s="162"/>
      <c r="Q60" s="162"/>
      <c r="R60" s="162"/>
      <c r="S60" s="162"/>
      <c r="T60" s="162"/>
      <c r="U60" s="162"/>
    </row>
    <row r="61" spans="1:22" x14ac:dyDescent="0.25">
      <c r="E61" s="162"/>
      <c r="M61" s="162"/>
      <c r="P61" s="162"/>
      <c r="Q61" s="162"/>
      <c r="R61" s="162"/>
      <c r="S61" s="162"/>
      <c r="T61" s="162"/>
      <c r="U61" s="162"/>
    </row>
    <row r="62" spans="1:22" x14ac:dyDescent="0.25">
      <c r="P62" s="162"/>
      <c r="Q62" s="162"/>
      <c r="R62" s="162"/>
      <c r="S62" s="162"/>
      <c r="T62" s="162"/>
      <c r="U62" s="162"/>
    </row>
  </sheetData>
  <mergeCells count="4">
    <mergeCell ref="O3:S3"/>
    <mergeCell ref="T3:V3"/>
    <mergeCell ref="K3:M3"/>
    <mergeCell ref="B3:J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3E07A-FA18-4DDE-87CC-20F82D781809}">
  <dimension ref="A1:F21"/>
  <sheetViews>
    <sheetView zoomScale="89" zoomScaleNormal="89" workbookViewId="0">
      <selection activeCell="I9" sqref="I9"/>
    </sheetView>
  </sheetViews>
  <sheetFormatPr baseColWidth="10" defaultRowHeight="15" x14ac:dyDescent="0.25"/>
  <cols>
    <col min="2" max="2" width="9" customWidth="1"/>
    <col min="3" max="3" width="67.5703125" customWidth="1"/>
    <col min="4" max="4" width="14.28515625" customWidth="1"/>
    <col min="5" max="5" width="12.140625" customWidth="1"/>
    <col min="6" max="6" width="13.5703125" style="162" customWidth="1"/>
  </cols>
  <sheetData>
    <row r="1" spans="1:6" ht="28.5" customHeight="1" thickBot="1" x14ac:dyDescent="0.3">
      <c r="C1" s="297" t="s">
        <v>3954</v>
      </c>
      <c r="D1" s="297"/>
      <c r="E1" s="297"/>
      <c r="F1" s="297"/>
    </row>
    <row r="2" spans="1:6" ht="30" x14ac:dyDescent="0.25">
      <c r="B2" s="228" t="s">
        <v>3</v>
      </c>
      <c r="C2" s="229" t="s">
        <v>3886</v>
      </c>
      <c r="D2" s="230" t="s">
        <v>5</v>
      </c>
      <c r="E2" s="230" t="s">
        <v>3897</v>
      </c>
      <c r="F2" s="231" t="s">
        <v>3895</v>
      </c>
    </row>
    <row r="3" spans="1:6" ht="60" x14ac:dyDescent="0.25">
      <c r="B3" s="184"/>
      <c r="C3" s="241" t="s">
        <v>3887</v>
      </c>
      <c r="D3" s="186" t="s">
        <v>14</v>
      </c>
      <c r="E3" s="186"/>
      <c r="F3" s="233">
        <f>1.2*3.24*0.2</f>
        <v>0.77760000000000007</v>
      </c>
    </row>
    <row r="4" spans="1:6" ht="45" x14ac:dyDescent="0.25">
      <c r="B4" s="184"/>
      <c r="C4" s="241" t="s">
        <v>3896</v>
      </c>
      <c r="D4" s="186" t="s">
        <v>14</v>
      </c>
      <c r="E4" s="186"/>
      <c r="F4" s="233">
        <f>(3.24*1.2-3*1)*2</f>
        <v>1.7759999999999998</v>
      </c>
    </row>
    <row r="5" spans="1:6" ht="45" x14ac:dyDescent="0.25">
      <c r="B5" s="184"/>
      <c r="C5" s="241" t="s">
        <v>3894</v>
      </c>
      <c r="D5" s="186" t="s">
        <v>3888</v>
      </c>
      <c r="E5" s="186"/>
      <c r="F5" s="233">
        <v>1</v>
      </c>
    </row>
    <row r="6" spans="1:6" ht="90" x14ac:dyDescent="0.25">
      <c r="B6" s="184">
        <v>3708</v>
      </c>
      <c r="C6" s="241" t="s">
        <v>955</v>
      </c>
      <c r="D6" s="186" t="s">
        <v>17</v>
      </c>
      <c r="E6" s="186">
        <v>3948</v>
      </c>
      <c r="F6" s="233">
        <f>+(F3+F4)*110</f>
        <v>280.89599999999996</v>
      </c>
    </row>
    <row r="7" spans="1:6" ht="60" x14ac:dyDescent="0.25">
      <c r="B7" s="184"/>
      <c r="C7" s="241" t="s">
        <v>3889</v>
      </c>
      <c r="D7" s="234" t="s">
        <v>14</v>
      </c>
      <c r="E7" s="234"/>
      <c r="F7" s="233">
        <f>3*0.96*1</f>
        <v>2.88</v>
      </c>
    </row>
    <row r="8" spans="1:6" ht="30" x14ac:dyDescent="0.25">
      <c r="B8" s="184">
        <v>3903</v>
      </c>
      <c r="C8" s="241" t="s">
        <v>1034</v>
      </c>
      <c r="D8" s="186" t="s">
        <v>15</v>
      </c>
      <c r="E8" s="186">
        <v>48631</v>
      </c>
      <c r="F8" s="233">
        <v>3.24</v>
      </c>
    </row>
    <row r="9" spans="1:6" ht="30" x14ac:dyDescent="0.25">
      <c r="B9" s="232">
        <v>3042</v>
      </c>
      <c r="C9" s="241" t="s">
        <v>599</v>
      </c>
      <c r="D9" s="186" t="s">
        <v>15</v>
      </c>
      <c r="E9" s="186">
        <v>39218</v>
      </c>
      <c r="F9" s="233">
        <v>2</v>
      </c>
    </row>
    <row r="10" spans="1:6" x14ac:dyDescent="0.25">
      <c r="B10" s="232">
        <v>8793</v>
      </c>
      <c r="C10" s="241" t="s">
        <v>3470</v>
      </c>
      <c r="D10" s="186" t="s">
        <v>16</v>
      </c>
      <c r="E10" s="186">
        <v>160216</v>
      </c>
      <c r="F10" s="233">
        <v>2</v>
      </c>
    </row>
    <row r="11" spans="1:6" ht="45" x14ac:dyDescent="0.25">
      <c r="B11" s="184"/>
      <c r="C11" s="241" t="s">
        <v>3890</v>
      </c>
      <c r="D11" s="186" t="s">
        <v>14</v>
      </c>
      <c r="E11" s="186"/>
      <c r="F11" s="227">
        <f>3*0.96*0.4-6*3.1416*0.075*0.075</f>
        <v>1.045971</v>
      </c>
    </row>
    <row r="12" spans="1:6" ht="30" x14ac:dyDescent="0.25">
      <c r="B12" s="232">
        <v>8780</v>
      </c>
      <c r="C12" s="241" t="s">
        <v>3458</v>
      </c>
      <c r="D12" s="186" t="s">
        <v>14</v>
      </c>
      <c r="E12" s="186">
        <v>52385</v>
      </c>
      <c r="F12" s="233">
        <f>0.6*0.6*0.1</f>
        <v>3.5999999999999997E-2</v>
      </c>
    </row>
    <row r="13" spans="1:6" ht="30" x14ac:dyDescent="0.25">
      <c r="A13" s="225"/>
      <c r="B13" s="232"/>
      <c r="C13" s="241" t="s">
        <v>3891</v>
      </c>
      <c r="D13" s="186" t="s">
        <v>16</v>
      </c>
      <c r="E13" s="186"/>
      <c r="F13" s="233">
        <v>1</v>
      </c>
    </row>
    <row r="14" spans="1:6" ht="30" x14ac:dyDescent="0.25">
      <c r="A14" s="225"/>
      <c r="B14" s="232"/>
      <c r="C14" s="235" t="s">
        <v>3892</v>
      </c>
      <c r="D14" s="186" t="s">
        <v>16</v>
      </c>
      <c r="E14" s="186"/>
      <c r="F14" s="233">
        <v>1</v>
      </c>
    </row>
    <row r="15" spans="1:6" ht="30" x14ac:dyDescent="0.25">
      <c r="A15" s="225"/>
      <c r="B15" s="232">
        <v>7744</v>
      </c>
      <c r="C15" s="235" t="s">
        <v>2687</v>
      </c>
      <c r="D15" s="186" t="s">
        <v>16</v>
      </c>
      <c r="E15" s="186">
        <v>105642</v>
      </c>
      <c r="F15" s="233">
        <v>4</v>
      </c>
    </row>
    <row r="16" spans="1:6" x14ac:dyDescent="0.25">
      <c r="A16" s="225"/>
      <c r="B16" s="232">
        <v>4417</v>
      </c>
      <c r="C16" s="235" t="s">
        <v>1310</v>
      </c>
      <c r="D16" s="186" t="s">
        <v>16</v>
      </c>
      <c r="E16" s="186">
        <v>147244</v>
      </c>
      <c r="F16" s="233">
        <v>1</v>
      </c>
    </row>
    <row r="17" spans="1:6" x14ac:dyDescent="0.25">
      <c r="A17" s="225"/>
      <c r="B17" s="232"/>
      <c r="C17" s="235" t="s">
        <v>3893</v>
      </c>
      <c r="D17" s="186" t="s">
        <v>16</v>
      </c>
      <c r="E17" s="186"/>
      <c r="F17" s="233">
        <v>1</v>
      </c>
    </row>
    <row r="18" spans="1:6" ht="30" x14ac:dyDescent="0.25">
      <c r="A18" s="225"/>
      <c r="B18" s="232">
        <v>4009</v>
      </c>
      <c r="C18" s="235" t="s">
        <v>1121</v>
      </c>
      <c r="D18" s="186" t="s">
        <v>13</v>
      </c>
      <c r="E18" s="186">
        <v>8662</v>
      </c>
      <c r="F18" s="233">
        <f>3*0.5</f>
        <v>1.5</v>
      </c>
    </row>
    <row r="19" spans="1:6" x14ac:dyDescent="0.25">
      <c r="A19" s="225"/>
      <c r="B19" s="232">
        <v>7775</v>
      </c>
      <c r="C19" s="235" t="s">
        <v>2700</v>
      </c>
      <c r="D19" s="186" t="s">
        <v>13</v>
      </c>
      <c r="E19" s="186">
        <v>9328</v>
      </c>
      <c r="F19" s="233">
        <f>3*0.96+2*0.96+2*0.96+3*1+3*1</f>
        <v>12.719999999999999</v>
      </c>
    </row>
    <row r="20" spans="1:6" ht="15.75" thickBot="1" x14ac:dyDescent="0.3">
      <c r="A20" s="225"/>
      <c r="B20" s="236"/>
      <c r="C20" s="237"/>
      <c r="D20" s="238"/>
      <c r="E20" s="239"/>
      <c r="F20" s="240"/>
    </row>
    <row r="21" spans="1:6" x14ac:dyDescent="0.25">
      <c r="A21" s="90"/>
      <c r="B21" s="226"/>
      <c r="E21" s="182"/>
    </row>
  </sheetData>
  <mergeCells count="1">
    <mergeCell ref="C1:F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H3464"/>
  <sheetViews>
    <sheetView view="pageBreakPreview" topLeftCell="A425" zoomScale="73" zoomScaleNormal="100" zoomScaleSheetLayoutView="73" workbookViewId="0">
      <selection activeCell="E857" activeCellId="21" sqref="E1:E9 E46:E47 E242:E244 E259:E266 E363:E364 E1:E9 E46:E47 E242:E244 E259:E266 E363:E364 E1:E9 E46:E47 E242:E244 E259:E266 E363:E364 E366:E368 E385 E410:E431 E440:E441 E660:E661 E850:E853 E857 E1195:E1205 E1233 E1275:E1283 E1329:E1330 E1391:E1393 E1418:E1419 E1427:E1435 E1512:E1513 E1723:E1725 E1912 E2038:E2039 E2062:E2064 E2082 E2107 E2156:E2159 E2174 E2182 E2227 E2340:E2342 E2398 E2451 E2476 E2484 E2488:E2489 E2531 E2549 E2619 E2621 E2629 E2638 E2641 E2708:E2709 E2711 E2753:E2754 E2797 E2800 E2804 E2826 E2896 E2907 E2916:E2917 E2927 E2930 E2947 E2961 E2965 E3135 E3167:E3168 E3173 E3249 E3266 E3271:E3272 E3305:E3306 E3465:E1048576 E385 E410:E431 E440:E441 E660:E661 E850:E853 E857 E1195:E1205 E1233 E1275:E1283 E1329:E1330 E1391:E1393 E1418:E1419 E1427:E1435 E1512:E1513 E1723:E1725 E1912 E2038:E2039 E2062:E2064 E2082 E2107 E2156:E2159 E2174 E2182 E2227 E2340:E2342 E2398 E2451 E2476 E2484 E2488:E2489 E2531 E2549 E2619 E2621 E2629 E2638 E2641 E2708:E2709 E2711 E2753:E2754 E2797 E2800 E2804 E2826 E2896 E2907 E2916:E2917 E2927 E2930 E2947 E2961 E2965 E3135 E3167:E3168 E3173 E3249 E3266 E3271:E3272 E3305:E3306 E3465:E1048576 E385 E410:E431 E440:E441 E660:E661 E850:E853 E857 E1195:E1205 E1233 E1275:E1283 E1329:E1330 E1391:E1393 E1418:E1419 E1427:E1435 E1512:E1513 E1723:E1725 E1912 E2038:E2039 E2062:E2064 E2082 E2107 E2156:E2159 E2174 E2182 E2227 E2340:E2342 E2398 E2451 E2476 E2484 E2488:E2489 E2531 E2549 E2619 E2621 E2629 E2638 E2641 E2708:E2709 E2711 E2753:E2754 E2797 E2800 E2804 E2826 E2896 E2907 E2916:E2917 E2927 E2930 E2947 E2961 E2965 E3135 E3167:E3168 E3173 E3249 E3266 E3271:E3272 E3305:E3306 E3465:E1048576"/>
    </sheetView>
  </sheetViews>
  <sheetFormatPr baseColWidth="10" defaultColWidth="11.42578125" defaultRowHeight="15.75" x14ac:dyDescent="0.25"/>
  <cols>
    <col min="1" max="1" width="11.42578125" style="4"/>
    <col min="2" max="2" width="39.7109375" style="4" customWidth="1"/>
    <col min="3" max="3" width="64.7109375" style="4" customWidth="1"/>
    <col min="4" max="4" width="14.42578125" style="4" customWidth="1"/>
    <col min="5" max="5" width="74.7109375" style="4" customWidth="1"/>
    <col min="6" max="6" width="17.28515625" style="4" bestFit="1" customWidth="1"/>
    <col min="7" max="7" width="16.42578125" style="4" customWidth="1"/>
    <col min="8" max="8" width="35.7109375" style="4" customWidth="1"/>
    <col min="9" max="16384" width="11.42578125" style="4"/>
  </cols>
  <sheetData>
    <row r="1" spans="1:8" ht="25.5" x14ac:dyDescent="0.25">
      <c r="A1" s="298" t="s">
        <v>3633</v>
      </c>
      <c r="B1" s="298"/>
      <c r="C1" s="298"/>
      <c r="D1" s="298"/>
      <c r="E1" s="298"/>
      <c r="F1" s="298"/>
      <c r="G1" s="298"/>
    </row>
    <row r="2" spans="1:8" x14ac:dyDescent="0.25">
      <c r="A2" s="5"/>
    </row>
    <row r="3" spans="1:8" s="5" customFormat="1" x14ac:dyDescent="0.25">
      <c r="A3" s="5" t="s">
        <v>3637</v>
      </c>
    </row>
    <row r="4" spans="1:8" s="5" customFormat="1" x14ac:dyDescent="0.25">
      <c r="A4" s="5" t="s">
        <v>3634</v>
      </c>
    </row>
    <row r="5" spans="1:8" s="5" customFormat="1" x14ac:dyDescent="0.25">
      <c r="A5" s="5" t="s">
        <v>3635</v>
      </c>
    </row>
    <row r="6" spans="1:8" s="5" customFormat="1" x14ac:dyDescent="0.25">
      <c r="A6" s="5" t="s">
        <v>3636</v>
      </c>
    </row>
    <row r="9" spans="1:8" ht="31.5" x14ac:dyDescent="0.25">
      <c r="A9" s="20" t="s">
        <v>566</v>
      </c>
      <c r="B9" s="21" t="s">
        <v>567</v>
      </c>
      <c r="C9" s="21" t="s">
        <v>568</v>
      </c>
      <c r="D9" s="21" t="s">
        <v>569</v>
      </c>
      <c r="E9" s="22" t="s">
        <v>570</v>
      </c>
      <c r="F9" s="23" t="s">
        <v>10</v>
      </c>
      <c r="G9" s="24" t="s">
        <v>571</v>
      </c>
      <c r="H9" s="25" t="s">
        <v>572</v>
      </c>
    </row>
    <row r="10" spans="1:8" hidden="1" x14ac:dyDescent="0.25">
      <c r="A10" s="26" t="s">
        <v>11</v>
      </c>
      <c r="B10" s="27" t="s">
        <v>573</v>
      </c>
      <c r="C10" s="27" t="s">
        <v>574</v>
      </c>
      <c r="D10" s="28">
        <v>3007</v>
      </c>
      <c r="E10" s="27" t="s">
        <v>12</v>
      </c>
      <c r="F10" s="26" t="s">
        <v>13</v>
      </c>
      <c r="G10" s="29">
        <v>678</v>
      </c>
      <c r="H10" s="30" t="s">
        <v>575</v>
      </c>
    </row>
    <row r="11" spans="1:8" ht="31.5" hidden="1" x14ac:dyDescent="0.25">
      <c r="A11" s="26" t="s">
        <v>11</v>
      </c>
      <c r="B11" s="27" t="s">
        <v>573</v>
      </c>
      <c r="C11" s="27" t="s">
        <v>576</v>
      </c>
      <c r="D11" s="28">
        <v>3009</v>
      </c>
      <c r="E11" s="27" t="s">
        <v>577</v>
      </c>
      <c r="F11" s="26" t="s">
        <v>14</v>
      </c>
      <c r="G11" s="29">
        <v>29108</v>
      </c>
      <c r="H11" s="30" t="s">
        <v>575</v>
      </c>
    </row>
    <row r="12" spans="1:8" ht="31.5" hidden="1" x14ac:dyDescent="0.25">
      <c r="A12" s="26" t="s">
        <v>11</v>
      </c>
      <c r="B12" s="27" t="s">
        <v>578</v>
      </c>
      <c r="C12" s="27" t="s">
        <v>578</v>
      </c>
      <c r="D12" s="28">
        <v>3010</v>
      </c>
      <c r="E12" s="27" t="s">
        <v>579</v>
      </c>
      <c r="F12" s="26" t="s">
        <v>14</v>
      </c>
      <c r="G12" s="29">
        <v>30471</v>
      </c>
      <c r="H12" s="30" t="s">
        <v>575</v>
      </c>
    </row>
    <row r="13" spans="1:8" ht="31.5" hidden="1" x14ac:dyDescent="0.25">
      <c r="A13" s="26" t="s">
        <v>11</v>
      </c>
      <c r="B13" s="27" t="s">
        <v>578</v>
      </c>
      <c r="C13" s="27" t="s">
        <v>578</v>
      </c>
      <c r="D13" s="28">
        <v>3011</v>
      </c>
      <c r="E13" s="27" t="s">
        <v>580</v>
      </c>
      <c r="F13" s="26" t="s">
        <v>15</v>
      </c>
      <c r="G13" s="29">
        <v>4163</v>
      </c>
      <c r="H13" s="30" t="s">
        <v>575</v>
      </c>
    </row>
    <row r="14" spans="1:8" ht="47.25" hidden="1" x14ac:dyDescent="0.25">
      <c r="A14" s="26" t="s">
        <v>11</v>
      </c>
      <c r="B14" s="27" t="s">
        <v>578</v>
      </c>
      <c r="C14" s="27" t="s">
        <v>578</v>
      </c>
      <c r="D14" s="28">
        <v>3012</v>
      </c>
      <c r="E14" s="27" t="s">
        <v>581</v>
      </c>
      <c r="F14" s="26" t="s">
        <v>13</v>
      </c>
      <c r="G14" s="29">
        <v>6206</v>
      </c>
      <c r="H14" s="30" t="s">
        <v>575</v>
      </c>
    </row>
    <row r="15" spans="1:8" ht="31.5" hidden="1" x14ac:dyDescent="0.25">
      <c r="A15" s="26" t="s">
        <v>11</v>
      </c>
      <c r="B15" s="27" t="s">
        <v>582</v>
      </c>
      <c r="C15" s="27" t="s">
        <v>583</v>
      </c>
      <c r="D15" s="28">
        <v>3015</v>
      </c>
      <c r="E15" s="27" t="s">
        <v>584</v>
      </c>
      <c r="F15" s="26" t="s">
        <v>16</v>
      </c>
      <c r="G15" s="29">
        <v>244296</v>
      </c>
      <c r="H15" s="30" t="s">
        <v>575</v>
      </c>
    </row>
    <row r="16" spans="1:8" ht="63" hidden="1" x14ac:dyDescent="0.25">
      <c r="A16" s="26" t="s">
        <v>11</v>
      </c>
      <c r="B16" s="27" t="s">
        <v>585</v>
      </c>
      <c r="C16" s="27" t="s">
        <v>585</v>
      </c>
      <c r="D16" s="28">
        <v>3017</v>
      </c>
      <c r="E16" s="27" t="s">
        <v>586</v>
      </c>
      <c r="F16" s="26" t="s">
        <v>14</v>
      </c>
      <c r="G16" s="29">
        <v>34829</v>
      </c>
      <c r="H16" s="30" t="s">
        <v>575</v>
      </c>
    </row>
    <row r="17" spans="1:8" ht="31.5" hidden="1" x14ac:dyDescent="0.25">
      <c r="A17" s="26" t="s">
        <v>11</v>
      </c>
      <c r="B17" s="27" t="s">
        <v>587</v>
      </c>
      <c r="C17" s="27" t="s">
        <v>588</v>
      </c>
      <c r="D17" s="28">
        <v>3018</v>
      </c>
      <c r="E17" s="27" t="s">
        <v>589</v>
      </c>
      <c r="F17" s="26" t="s">
        <v>14</v>
      </c>
      <c r="G17" s="29">
        <v>52941</v>
      </c>
      <c r="H17" s="30" t="s">
        <v>575</v>
      </c>
    </row>
    <row r="18" spans="1:8" ht="47.25" hidden="1" x14ac:dyDescent="0.25">
      <c r="A18" s="26" t="s">
        <v>11</v>
      </c>
      <c r="B18" s="27" t="s">
        <v>578</v>
      </c>
      <c r="C18" s="27" t="s">
        <v>578</v>
      </c>
      <c r="D18" s="28">
        <v>3021</v>
      </c>
      <c r="E18" s="27" t="s">
        <v>590</v>
      </c>
      <c r="F18" s="26" t="s">
        <v>13</v>
      </c>
      <c r="G18" s="29">
        <v>5598</v>
      </c>
      <c r="H18" s="30" t="s">
        <v>575</v>
      </c>
    </row>
    <row r="19" spans="1:8" ht="31.5" hidden="1" x14ac:dyDescent="0.25">
      <c r="A19" s="26" t="s">
        <v>11</v>
      </c>
      <c r="B19" s="27" t="s">
        <v>578</v>
      </c>
      <c r="C19" s="27" t="s">
        <v>578</v>
      </c>
      <c r="D19" s="28">
        <v>3022</v>
      </c>
      <c r="E19" s="27" t="s">
        <v>591</v>
      </c>
      <c r="F19" s="26" t="s">
        <v>14</v>
      </c>
      <c r="G19" s="29">
        <v>46598</v>
      </c>
      <c r="H19" s="30" t="s">
        <v>575</v>
      </c>
    </row>
    <row r="20" spans="1:8" ht="31.5" hidden="1" x14ac:dyDescent="0.25">
      <c r="A20" s="26" t="s">
        <v>11</v>
      </c>
      <c r="B20" s="27" t="s">
        <v>587</v>
      </c>
      <c r="C20" s="27" t="s">
        <v>592</v>
      </c>
      <c r="D20" s="28">
        <v>3024</v>
      </c>
      <c r="E20" s="27" t="s">
        <v>593</v>
      </c>
      <c r="F20" s="26" t="s">
        <v>14</v>
      </c>
      <c r="G20" s="29">
        <v>99570</v>
      </c>
      <c r="H20" s="30" t="s">
        <v>575</v>
      </c>
    </row>
    <row r="21" spans="1:8" ht="31.5" hidden="1" x14ac:dyDescent="0.25">
      <c r="A21" s="26" t="s">
        <v>11</v>
      </c>
      <c r="B21" s="27" t="s">
        <v>594</v>
      </c>
      <c r="C21" s="27" t="s">
        <v>595</v>
      </c>
      <c r="D21" s="28">
        <v>3027</v>
      </c>
      <c r="E21" s="27" t="s">
        <v>596</v>
      </c>
      <c r="F21" s="26" t="s">
        <v>15</v>
      </c>
      <c r="G21" s="29">
        <v>50986</v>
      </c>
      <c r="H21" s="30" t="s">
        <v>575</v>
      </c>
    </row>
    <row r="22" spans="1:8" ht="31.5" hidden="1" x14ac:dyDescent="0.25">
      <c r="A22" s="26" t="s">
        <v>11</v>
      </c>
      <c r="B22" s="27" t="s">
        <v>597</v>
      </c>
      <c r="C22" s="27" t="s">
        <v>597</v>
      </c>
      <c r="D22" s="28">
        <v>3041</v>
      </c>
      <c r="E22" s="27" t="s">
        <v>598</v>
      </c>
      <c r="F22" s="26" t="s">
        <v>15</v>
      </c>
      <c r="G22" s="29">
        <v>22643</v>
      </c>
      <c r="H22" s="30" t="s">
        <v>575</v>
      </c>
    </row>
    <row r="23" spans="1:8" ht="31.5" hidden="1" x14ac:dyDescent="0.25">
      <c r="A23" s="26" t="s">
        <v>11</v>
      </c>
      <c r="B23" s="27" t="s">
        <v>597</v>
      </c>
      <c r="C23" s="27" t="s">
        <v>597</v>
      </c>
      <c r="D23" s="28">
        <v>3042</v>
      </c>
      <c r="E23" s="27" t="s">
        <v>599</v>
      </c>
      <c r="F23" s="26" t="s">
        <v>15</v>
      </c>
      <c r="G23" s="29">
        <v>39218</v>
      </c>
      <c r="H23" s="30" t="s">
        <v>575</v>
      </c>
    </row>
    <row r="24" spans="1:8" ht="31.5" hidden="1" x14ac:dyDescent="0.25">
      <c r="A24" s="26" t="s">
        <v>11</v>
      </c>
      <c r="B24" s="27" t="s">
        <v>597</v>
      </c>
      <c r="C24" s="27" t="s">
        <v>597</v>
      </c>
      <c r="D24" s="28">
        <v>3043</v>
      </c>
      <c r="E24" s="27" t="s">
        <v>600</v>
      </c>
      <c r="F24" s="26" t="s">
        <v>15</v>
      </c>
      <c r="G24" s="29">
        <v>52129</v>
      </c>
      <c r="H24" s="30" t="s">
        <v>575</v>
      </c>
    </row>
    <row r="25" spans="1:8" ht="31.5" hidden="1" x14ac:dyDescent="0.25">
      <c r="A25" s="26" t="s">
        <v>11</v>
      </c>
      <c r="B25" s="27" t="s">
        <v>597</v>
      </c>
      <c r="C25" s="27" t="s">
        <v>597</v>
      </c>
      <c r="D25" s="28">
        <v>3044</v>
      </c>
      <c r="E25" s="27" t="s">
        <v>601</v>
      </c>
      <c r="F25" s="26" t="s">
        <v>15</v>
      </c>
      <c r="G25" s="29">
        <v>73712</v>
      </c>
      <c r="H25" s="30" t="s">
        <v>575</v>
      </c>
    </row>
    <row r="26" spans="1:8" ht="31.5" hidden="1" x14ac:dyDescent="0.25">
      <c r="A26" s="26" t="s">
        <v>11</v>
      </c>
      <c r="B26" s="27" t="s">
        <v>597</v>
      </c>
      <c r="C26" s="27" t="s">
        <v>597</v>
      </c>
      <c r="D26" s="28">
        <v>3045</v>
      </c>
      <c r="E26" s="27" t="s">
        <v>602</v>
      </c>
      <c r="F26" s="26" t="s">
        <v>15</v>
      </c>
      <c r="G26" s="29">
        <v>105662</v>
      </c>
      <c r="H26" s="30" t="s">
        <v>575</v>
      </c>
    </row>
    <row r="27" spans="1:8" ht="31.5" hidden="1" x14ac:dyDescent="0.25">
      <c r="A27" s="26" t="s">
        <v>11</v>
      </c>
      <c r="B27" s="27" t="s">
        <v>597</v>
      </c>
      <c r="C27" s="27" t="s">
        <v>597</v>
      </c>
      <c r="D27" s="28">
        <v>3046</v>
      </c>
      <c r="E27" s="27" t="s">
        <v>603</v>
      </c>
      <c r="F27" s="26" t="s">
        <v>15</v>
      </c>
      <c r="G27" s="29">
        <v>179565</v>
      </c>
      <c r="H27" s="30" t="s">
        <v>575</v>
      </c>
    </row>
    <row r="28" spans="1:8" ht="31.5" hidden="1" x14ac:dyDescent="0.25">
      <c r="A28" s="26" t="s">
        <v>11</v>
      </c>
      <c r="B28" s="27" t="s">
        <v>597</v>
      </c>
      <c r="C28" s="27" t="s">
        <v>597</v>
      </c>
      <c r="D28" s="28">
        <v>3047</v>
      </c>
      <c r="E28" s="27" t="s">
        <v>604</v>
      </c>
      <c r="F28" s="26" t="s">
        <v>15</v>
      </c>
      <c r="G28" s="29">
        <v>229777</v>
      </c>
      <c r="H28" s="30" t="s">
        <v>575</v>
      </c>
    </row>
    <row r="29" spans="1:8" ht="31.5" hidden="1" x14ac:dyDescent="0.25">
      <c r="A29" s="26" t="s">
        <v>11</v>
      </c>
      <c r="B29" s="27" t="s">
        <v>597</v>
      </c>
      <c r="C29" s="27" t="s">
        <v>597</v>
      </c>
      <c r="D29" s="28">
        <v>3048</v>
      </c>
      <c r="E29" s="27" t="s">
        <v>605</v>
      </c>
      <c r="F29" s="26" t="s">
        <v>15</v>
      </c>
      <c r="G29" s="29">
        <v>297059</v>
      </c>
      <c r="H29" s="30" t="s">
        <v>575</v>
      </c>
    </row>
    <row r="30" spans="1:8" ht="47.25" hidden="1" x14ac:dyDescent="0.25">
      <c r="A30" s="26" t="s">
        <v>11</v>
      </c>
      <c r="B30" s="27" t="s">
        <v>587</v>
      </c>
      <c r="C30" s="27" t="s">
        <v>592</v>
      </c>
      <c r="D30" s="28">
        <v>3050</v>
      </c>
      <c r="E30" s="27" t="s">
        <v>606</v>
      </c>
      <c r="F30" s="26" t="s">
        <v>14</v>
      </c>
      <c r="G30" s="29">
        <v>25485</v>
      </c>
      <c r="H30" s="30" t="s">
        <v>575</v>
      </c>
    </row>
    <row r="31" spans="1:8" ht="47.25" hidden="1" x14ac:dyDescent="0.25">
      <c r="A31" s="26" t="s">
        <v>11</v>
      </c>
      <c r="B31" s="27" t="s">
        <v>587</v>
      </c>
      <c r="C31" s="27" t="s">
        <v>592</v>
      </c>
      <c r="D31" s="28">
        <v>3052</v>
      </c>
      <c r="E31" s="27" t="s">
        <v>607</v>
      </c>
      <c r="F31" s="26" t="s">
        <v>14</v>
      </c>
      <c r="G31" s="29">
        <v>82086</v>
      </c>
      <c r="H31" s="30" t="s">
        <v>575</v>
      </c>
    </row>
    <row r="32" spans="1:8" ht="31.5" hidden="1" x14ac:dyDescent="0.25">
      <c r="A32" s="26" t="s">
        <v>11</v>
      </c>
      <c r="B32" s="27" t="s">
        <v>608</v>
      </c>
      <c r="C32" s="27" t="s">
        <v>609</v>
      </c>
      <c r="D32" s="28">
        <v>3055</v>
      </c>
      <c r="E32" s="27" t="s">
        <v>610</v>
      </c>
      <c r="F32" s="26" t="s">
        <v>15</v>
      </c>
      <c r="G32" s="29">
        <v>208024</v>
      </c>
      <c r="H32" s="30" t="s">
        <v>575</v>
      </c>
    </row>
    <row r="33" spans="1:8" ht="31.5" hidden="1" x14ac:dyDescent="0.25">
      <c r="A33" s="26" t="s">
        <v>11</v>
      </c>
      <c r="B33" s="27" t="s">
        <v>608</v>
      </c>
      <c r="C33" s="27" t="s">
        <v>609</v>
      </c>
      <c r="D33" s="28">
        <v>3056</v>
      </c>
      <c r="E33" s="27" t="s">
        <v>611</v>
      </c>
      <c r="F33" s="26" t="s">
        <v>15</v>
      </c>
      <c r="G33" s="29">
        <v>275955</v>
      </c>
      <c r="H33" s="30" t="s">
        <v>575</v>
      </c>
    </row>
    <row r="34" spans="1:8" ht="31.5" hidden="1" x14ac:dyDescent="0.25">
      <c r="A34" s="26" t="s">
        <v>11</v>
      </c>
      <c r="B34" s="27" t="s">
        <v>608</v>
      </c>
      <c r="C34" s="27" t="s">
        <v>609</v>
      </c>
      <c r="D34" s="28">
        <v>3057</v>
      </c>
      <c r="E34" s="27" t="s">
        <v>612</v>
      </c>
      <c r="F34" s="26" t="s">
        <v>16</v>
      </c>
      <c r="G34" s="29">
        <v>3331392</v>
      </c>
      <c r="H34" s="30" t="s">
        <v>575</v>
      </c>
    </row>
    <row r="35" spans="1:8" ht="31.5" hidden="1" x14ac:dyDescent="0.25">
      <c r="A35" s="26" t="s">
        <v>11</v>
      </c>
      <c r="B35" s="27" t="s">
        <v>608</v>
      </c>
      <c r="C35" s="27" t="s">
        <v>609</v>
      </c>
      <c r="D35" s="28">
        <v>3058</v>
      </c>
      <c r="E35" s="27" t="s">
        <v>613</v>
      </c>
      <c r="F35" s="26" t="s">
        <v>16</v>
      </c>
      <c r="G35" s="29">
        <v>5576457</v>
      </c>
      <c r="H35" s="30" t="s">
        <v>575</v>
      </c>
    </row>
    <row r="36" spans="1:8" ht="31.5" hidden="1" x14ac:dyDescent="0.25">
      <c r="A36" s="26" t="s">
        <v>11</v>
      </c>
      <c r="B36" s="27" t="s">
        <v>608</v>
      </c>
      <c r="C36" s="27" t="s">
        <v>609</v>
      </c>
      <c r="D36" s="28">
        <v>3059</v>
      </c>
      <c r="E36" s="27" t="s">
        <v>614</v>
      </c>
      <c r="F36" s="26" t="s">
        <v>16</v>
      </c>
      <c r="G36" s="29">
        <v>3297177</v>
      </c>
      <c r="H36" s="30" t="s">
        <v>575</v>
      </c>
    </row>
    <row r="37" spans="1:8" ht="47.25" hidden="1" x14ac:dyDescent="0.25">
      <c r="A37" s="26" t="s">
        <v>11</v>
      </c>
      <c r="B37" s="27" t="s">
        <v>594</v>
      </c>
      <c r="C37" s="27" t="s">
        <v>615</v>
      </c>
      <c r="D37" s="28">
        <v>3062</v>
      </c>
      <c r="E37" s="27" t="s">
        <v>616</v>
      </c>
      <c r="F37" s="26" t="s">
        <v>13</v>
      </c>
      <c r="G37" s="29">
        <v>62165</v>
      </c>
      <c r="H37" s="30" t="s">
        <v>575</v>
      </c>
    </row>
    <row r="38" spans="1:8" ht="31.5" hidden="1" x14ac:dyDescent="0.25">
      <c r="A38" s="26" t="s">
        <v>11</v>
      </c>
      <c r="B38" s="27" t="s">
        <v>597</v>
      </c>
      <c r="C38" s="27" t="s">
        <v>597</v>
      </c>
      <c r="D38" s="28">
        <v>3064</v>
      </c>
      <c r="E38" s="27" t="s">
        <v>617</v>
      </c>
      <c r="F38" s="26" t="s">
        <v>15</v>
      </c>
      <c r="G38" s="29">
        <v>59616</v>
      </c>
      <c r="H38" s="30" t="s">
        <v>575</v>
      </c>
    </row>
    <row r="39" spans="1:8" ht="31.5" hidden="1" x14ac:dyDescent="0.25">
      <c r="A39" s="26" t="s">
        <v>11</v>
      </c>
      <c r="B39" s="27" t="s">
        <v>597</v>
      </c>
      <c r="C39" s="27" t="s">
        <v>597</v>
      </c>
      <c r="D39" s="28">
        <v>3065</v>
      </c>
      <c r="E39" s="27" t="s">
        <v>618</v>
      </c>
      <c r="F39" s="26" t="s">
        <v>15</v>
      </c>
      <c r="G39" s="29">
        <v>71267</v>
      </c>
      <c r="H39" s="30" t="s">
        <v>575</v>
      </c>
    </row>
    <row r="40" spans="1:8" ht="31.5" hidden="1" x14ac:dyDescent="0.25">
      <c r="A40" s="26" t="s">
        <v>11</v>
      </c>
      <c r="B40" s="27" t="s">
        <v>597</v>
      </c>
      <c r="C40" s="27" t="s">
        <v>597</v>
      </c>
      <c r="D40" s="28">
        <v>3066</v>
      </c>
      <c r="E40" s="27" t="s">
        <v>619</v>
      </c>
      <c r="F40" s="26" t="s">
        <v>15</v>
      </c>
      <c r="G40" s="29">
        <v>99103</v>
      </c>
      <c r="H40" s="30" t="s">
        <v>575</v>
      </c>
    </row>
    <row r="41" spans="1:8" ht="31.5" hidden="1" x14ac:dyDescent="0.25">
      <c r="A41" s="26" t="s">
        <v>11</v>
      </c>
      <c r="B41" s="27" t="s">
        <v>597</v>
      </c>
      <c r="C41" s="27" t="s">
        <v>597</v>
      </c>
      <c r="D41" s="28">
        <v>3067</v>
      </c>
      <c r="E41" s="27" t="s">
        <v>620</v>
      </c>
      <c r="F41" s="26" t="s">
        <v>15</v>
      </c>
      <c r="G41" s="29">
        <v>117450</v>
      </c>
      <c r="H41" s="30" t="s">
        <v>575</v>
      </c>
    </row>
    <row r="42" spans="1:8" ht="31.5" hidden="1" x14ac:dyDescent="0.25">
      <c r="A42" s="26" t="s">
        <v>11</v>
      </c>
      <c r="B42" s="27" t="s">
        <v>597</v>
      </c>
      <c r="C42" s="27" t="s">
        <v>597</v>
      </c>
      <c r="D42" s="28">
        <v>3068</v>
      </c>
      <c r="E42" s="27" t="s">
        <v>621</v>
      </c>
      <c r="F42" s="26" t="s">
        <v>15</v>
      </c>
      <c r="G42" s="29">
        <v>150388</v>
      </c>
      <c r="H42" s="30" t="s">
        <v>575</v>
      </c>
    </row>
    <row r="43" spans="1:8" ht="31.5" hidden="1" x14ac:dyDescent="0.25">
      <c r="A43" s="26" t="s">
        <v>11</v>
      </c>
      <c r="B43" s="27" t="s">
        <v>597</v>
      </c>
      <c r="C43" s="27" t="s">
        <v>597</v>
      </c>
      <c r="D43" s="28">
        <v>3069</v>
      </c>
      <c r="E43" s="27" t="s">
        <v>622</v>
      </c>
      <c r="F43" s="26" t="s">
        <v>15</v>
      </c>
      <c r="G43" s="29">
        <v>188737</v>
      </c>
      <c r="H43" s="30" t="s">
        <v>575</v>
      </c>
    </row>
    <row r="44" spans="1:8" ht="31.5" hidden="1" x14ac:dyDescent="0.25">
      <c r="A44" s="26" t="s">
        <v>11</v>
      </c>
      <c r="B44" s="27" t="s">
        <v>597</v>
      </c>
      <c r="C44" s="27" t="s">
        <v>597</v>
      </c>
      <c r="D44" s="28">
        <v>3070</v>
      </c>
      <c r="E44" s="27" t="s">
        <v>623</v>
      </c>
      <c r="F44" s="26" t="s">
        <v>15</v>
      </c>
      <c r="G44" s="29">
        <v>241311</v>
      </c>
      <c r="H44" s="30" t="s">
        <v>575</v>
      </c>
    </row>
    <row r="45" spans="1:8" ht="31.5" hidden="1" x14ac:dyDescent="0.25">
      <c r="A45" s="26" t="s">
        <v>11</v>
      </c>
      <c r="B45" s="27" t="s">
        <v>597</v>
      </c>
      <c r="C45" s="27" t="s">
        <v>597</v>
      </c>
      <c r="D45" s="28">
        <v>3071</v>
      </c>
      <c r="E45" s="27" t="s">
        <v>624</v>
      </c>
      <c r="F45" s="26" t="s">
        <v>15</v>
      </c>
      <c r="G45" s="29">
        <v>347427</v>
      </c>
      <c r="H45" s="30" t="s">
        <v>575</v>
      </c>
    </row>
    <row r="46" spans="1:8" ht="47.25" x14ac:dyDescent="0.25">
      <c r="A46" s="26" t="s">
        <v>11</v>
      </c>
      <c r="B46" s="27" t="s">
        <v>597</v>
      </c>
      <c r="C46" s="27" t="s">
        <v>597</v>
      </c>
      <c r="D46" s="28">
        <v>3151</v>
      </c>
      <c r="E46" s="27" t="s">
        <v>625</v>
      </c>
      <c r="F46" s="26" t="s">
        <v>16</v>
      </c>
      <c r="G46" s="29">
        <v>1776141</v>
      </c>
      <c r="H46" s="30" t="s">
        <v>575</v>
      </c>
    </row>
    <row r="47" spans="1:8" ht="31.5" x14ac:dyDescent="0.25">
      <c r="A47" s="26" t="s">
        <v>11</v>
      </c>
      <c r="B47" s="27" t="s">
        <v>597</v>
      </c>
      <c r="C47" s="27" t="s">
        <v>597</v>
      </c>
      <c r="D47" s="28">
        <v>3155</v>
      </c>
      <c r="E47" s="27" t="s">
        <v>626</v>
      </c>
      <c r="F47" s="26" t="s">
        <v>16</v>
      </c>
      <c r="G47" s="29">
        <v>157967</v>
      </c>
      <c r="H47" s="30" t="s">
        <v>575</v>
      </c>
    </row>
    <row r="48" spans="1:8" ht="31.5" hidden="1" x14ac:dyDescent="0.25">
      <c r="A48" s="26" t="s">
        <v>11</v>
      </c>
      <c r="B48" s="27" t="s">
        <v>582</v>
      </c>
      <c r="C48" s="27" t="s">
        <v>583</v>
      </c>
      <c r="D48" s="28">
        <v>3159</v>
      </c>
      <c r="E48" s="27" t="s">
        <v>627</v>
      </c>
      <c r="F48" s="26" t="s">
        <v>15</v>
      </c>
      <c r="G48" s="29">
        <v>23933</v>
      </c>
      <c r="H48" s="30" t="s">
        <v>575</v>
      </c>
    </row>
    <row r="49" spans="1:8" ht="47.25" hidden="1" x14ac:dyDescent="0.25">
      <c r="A49" s="26" t="s">
        <v>11</v>
      </c>
      <c r="B49" s="27" t="s">
        <v>594</v>
      </c>
      <c r="C49" s="27" t="s">
        <v>595</v>
      </c>
      <c r="D49" s="28">
        <v>3163</v>
      </c>
      <c r="E49" s="27" t="s">
        <v>628</v>
      </c>
      <c r="F49" s="26" t="s">
        <v>15</v>
      </c>
      <c r="G49" s="29">
        <v>250229</v>
      </c>
      <c r="H49" s="30" t="s">
        <v>575</v>
      </c>
    </row>
    <row r="50" spans="1:8" ht="31.5" hidden="1" x14ac:dyDescent="0.25">
      <c r="A50" s="26" t="s">
        <v>11</v>
      </c>
      <c r="B50" s="27" t="s">
        <v>629</v>
      </c>
      <c r="C50" s="27" t="s">
        <v>630</v>
      </c>
      <c r="D50" s="28">
        <v>3172</v>
      </c>
      <c r="E50" s="27" t="s">
        <v>631</v>
      </c>
      <c r="F50" s="26" t="s">
        <v>13</v>
      </c>
      <c r="G50" s="29">
        <v>10270</v>
      </c>
      <c r="H50" s="30" t="s">
        <v>575</v>
      </c>
    </row>
    <row r="51" spans="1:8" ht="47.25" hidden="1" x14ac:dyDescent="0.25">
      <c r="A51" s="26" t="s">
        <v>11</v>
      </c>
      <c r="B51" s="27" t="s">
        <v>632</v>
      </c>
      <c r="C51" s="27" t="s">
        <v>633</v>
      </c>
      <c r="D51" s="28">
        <v>3178</v>
      </c>
      <c r="E51" s="27" t="s">
        <v>634</v>
      </c>
      <c r="F51" s="26" t="s">
        <v>13</v>
      </c>
      <c r="G51" s="29">
        <v>28560</v>
      </c>
      <c r="H51" s="30" t="s">
        <v>575</v>
      </c>
    </row>
    <row r="52" spans="1:8" ht="47.25" hidden="1" x14ac:dyDescent="0.25">
      <c r="A52" s="26" t="s">
        <v>11</v>
      </c>
      <c r="B52" s="27" t="s">
        <v>632</v>
      </c>
      <c r="C52" s="27" t="s">
        <v>633</v>
      </c>
      <c r="D52" s="28">
        <v>3180</v>
      </c>
      <c r="E52" s="27" t="s">
        <v>635</v>
      </c>
      <c r="F52" s="26" t="s">
        <v>15</v>
      </c>
      <c r="G52" s="29">
        <v>1299</v>
      </c>
      <c r="H52" s="30" t="s">
        <v>575</v>
      </c>
    </row>
    <row r="53" spans="1:8" ht="47.25" hidden="1" x14ac:dyDescent="0.25">
      <c r="A53" s="26" t="s">
        <v>11</v>
      </c>
      <c r="B53" s="27" t="s">
        <v>582</v>
      </c>
      <c r="C53" s="27" t="s">
        <v>583</v>
      </c>
      <c r="D53" s="28">
        <v>3189</v>
      </c>
      <c r="E53" s="27" t="s">
        <v>636</v>
      </c>
      <c r="F53" s="26" t="s">
        <v>15</v>
      </c>
      <c r="G53" s="29">
        <v>219598</v>
      </c>
      <c r="H53" s="30" t="s">
        <v>575</v>
      </c>
    </row>
    <row r="54" spans="1:8" ht="31.5" hidden="1" x14ac:dyDescent="0.25">
      <c r="A54" s="26" t="s">
        <v>11</v>
      </c>
      <c r="B54" s="27" t="s">
        <v>608</v>
      </c>
      <c r="C54" s="27" t="s">
        <v>609</v>
      </c>
      <c r="D54" s="28">
        <v>3194</v>
      </c>
      <c r="E54" s="27" t="s">
        <v>637</v>
      </c>
      <c r="F54" s="26" t="s">
        <v>15</v>
      </c>
      <c r="G54" s="29">
        <v>85078</v>
      </c>
      <c r="H54" s="30" t="s">
        <v>575</v>
      </c>
    </row>
    <row r="55" spans="1:8" ht="31.5" hidden="1" x14ac:dyDescent="0.25">
      <c r="A55" s="26" t="s">
        <v>11</v>
      </c>
      <c r="B55" s="27" t="s">
        <v>608</v>
      </c>
      <c r="C55" s="27" t="s">
        <v>609</v>
      </c>
      <c r="D55" s="28">
        <v>3195</v>
      </c>
      <c r="E55" s="27" t="s">
        <v>638</v>
      </c>
      <c r="F55" s="26" t="s">
        <v>15</v>
      </c>
      <c r="G55" s="29">
        <v>36800</v>
      </c>
      <c r="H55" s="30" t="s">
        <v>575</v>
      </c>
    </row>
    <row r="56" spans="1:8" hidden="1" x14ac:dyDescent="0.25">
      <c r="A56" s="26" t="s">
        <v>11</v>
      </c>
      <c r="B56" s="27" t="s">
        <v>639</v>
      </c>
      <c r="C56" s="27" t="s">
        <v>639</v>
      </c>
      <c r="D56" s="28">
        <v>3196</v>
      </c>
      <c r="E56" s="27" t="s">
        <v>640</v>
      </c>
      <c r="F56" s="26" t="s">
        <v>16</v>
      </c>
      <c r="G56" s="29">
        <v>118797</v>
      </c>
      <c r="H56" s="30" t="s">
        <v>575</v>
      </c>
    </row>
    <row r="57" spans="1:8" hidden="1" x14ac:dyDescent="0.25">
      <c r="A57" s="26" t="s">
        <v>11</v>
      </c>
      <c r="B57" s="27" t="s">
        <v>639</v>
      </c>
      <c r="C57" s="27" t="s">
        <v>639</v>
      </c>
      <c r="D57" s="28">
        <v>3197</v>
      </c>
      <c r="E57" s="27" t="s">
        <v>641</v>
      </c>
      <c r="F57" s="26" t="s">
        <v>16</v>
      </c>
      <c r="G57" s="29">
        <v>144971</v>
      </c>
      <c r="H57" s="30" t="s">
        <v>575</v>
      </c>
    </row>
    <row r="58" spans="1:8" hidden="1" x14ac:dyDescent="0.25">
      <c r="A58" s="26" t="s">
        <v>11</v>
      </c>
      <c r="B58" s="27" t="s">
        <v>639</v>
      </c>
      <c r="C58" s="27" t="s">
        <v>639</v>
      </c>
      <c r="D58" s="28">
        <v>3198</v>
      </c>
      <c r="E58" s="27" t="s">
        <v>642</v>
      </c>
      <c r="F58" s="26" t="s">
        <v>16</v>
      </c>
      <c r="G58" s="29">
        <v>252071</v>
      </c>
      <c r="H58" s="30" t="s">
        <v>575</v>
      </c>
    </row>
    <row r="59" spans="1:8" hidden="1" x14ac:dyDescent="0.25">
      <c r="A59" s="26" t="s">
        <v>11</v>
      </c>
      <c r="B59" s="27" t="s">
        <v>639</v>
      </c>
      <c r="C59" s="27" t="s">
        <v>639</v>
      </c>
      <c r="D59" s="28">
        <v>3199</v>
      </c>
      <c r="E59" s="27" t="s">
        <v>643</v>
      </c>
      <c r="F59" s="26" t="s">
        <v>16</v>
      </c>
      <c r="G59" s="29">
        <v>302044</v>
      </c>
      <c r="H59" s="30" t="s">
        <v>575</v>
      </c>
    </row>
    <row r="60" spans="1:8" hidden="1" x14ac:dyDescent="0.25">
      <c r="A60" s="26" t="s">
        <v>11</v>
      </c>
      <c r="B60" s="27" t="s">
        <v>639</v>
      </c>
      <c r="C60" s="27" t="s">
        <v>639</v>
      </c>
      <c r="D60" s="28">
        <v>3200</v>
      </c>
      <c r="E60" s="27" t="s">
        <v>644</v>
      </c>
      <c r="F60" s="26" t="s">
        <v>16</v>
      </c>
      <c r="G60" s="29">
        <v>510571</v>
      </c>
      <c r="H60" s="30" t="s">
        <v>575</v>
      </c>
    </row>
    <row r="61" spans="1:8" hidden="1" x14ac:dyDescent="0.25">
      <c r="A61" s="26" t="s">
        <v>11</v>
      </c>
      <c r="B61" s="27" t="s">
        <v>639</v>
      </c>
      <c r="C61" s="27" t="s">
        <v>639</v>
      </c>
      <c r="D61" s="28">
        <v>3201</v>
      </c>
      <c r="E61" s="27" t="s">
        <v>645</v>
      </c>
      <c r="F61" s="26" t="s">
        <v>16</v>
      </c>
      <c r="G61" s="29">
        <v>726331</v>
      </c>
      <c r="H61" s="30" t="s">
        <v>575</v>
      </c>
    </row>
    <row r="62" spans="1:8" ht="31.5" hidden="1" x14ac:dyDescent="0.25">
      <c r="A62" s="26" t="s">
        <v>11</v>
      </c>
      <c r="B62" s="27" t="s">
        <v>646</v>
      </c>
      <c r="C62" s="27" t="s">
        <v>647</v>
      </c>
      <c r="D62" s="28">
        <v>3202</v>
      </c>
      <c r="E62" s="27" t="s">
        <v>648</v>
      </c>
      <c r="F62" s="26" t="s">
        <v>14</v>
      </c>
      <c r="G62" s="29">
        <v>478509</v>
      </c>
      <c r="H62" s="30" t="s">
        <v>575</v>
      </c>
    </row>
    <row r="63" spans="1:8" ht="31.5" hidden="1" x14ac:dyDescent="0.25">
      <c r="A63" s="26" t="s">
        <v>11</v>
      </c>
      <c r="B63" s="27" t="s">
        <v>646</v>
      </c>
      <c r="C63" s="27" t="s">
        <v>647</v>
      </c>
      <c r="D63" s="28">
        <v>3203</v>
      </c>
      <c r="E63" s="27" t="s">
        <v>649</v>
      </c>
      <c r="F63" s="26" t="s">
        <v>14</v>
      </c>
      <c r="G63" s="29">
        <v>406808</v>
      </c>
      <c r="H63" s="30" t="s">
        <v>575</v>
      </c>
    </row>
    <row r="64" spans="1:8" ht="47.25" hidden="1" x14ac:dyDescent="0.25">
      <c r="A64" s="26" t="s">
        <v>11</v>
      </c>
      <c r="B64" s="27" t="s">
        <v>650</v>
      </c>
      <c r="C64" s="27" t="s">
        <v>651</v>
      </c>
      <c r="D64" s="28">
        <v>3204</v>
      </c>
      <c r="E64" s="27" t="s">
        <v>652</v>
      </c>
      <c r="F64" s="26" t="s">
        <v>14</v>
      </c>
      <c r="G64" s="29">
        <v>516221</v>
      </c>
      <c r="H64" s="30" t="s">
        <v>575</v>
      </c>
    </row>
    <row r="65" spans="1:8" ht="31.5" hidden="1" x14ac:dyDescent="0.25">
      <c r="A65" s="26" t="s">
        <v>11</v>
      </c>
      <c r="B65" s="27" t="s">
        <v>594</v>
      </c>
      <c r="C65" s="27" t="s">
        <v>595</v>
      </c>
      <c r="D65" s="28">
        <v>3207</v>
      </c>
      <c r="E65" s="27" t="s">
        <v>653</v>
      </c>
      <c r="F65" s="26" t="s">
        <v>16</v>
      </c>
      <c r="G65" s="29">
        <v>37128</v>
      </c>
      <c r="H65" s="30" t="s">
        <v>575</v>
      </c>
    </row>
    <row r="66" spans="1:8" ht="31.5" hidden="1" x14ac:dyDescent="0.25">
      <c r="A66" s="26" t="s">
        <v>11</v>
      </c>
      <c r="B66" s="27" t="s">
        <v>594</v>
      </c>
      <c r="C66" s="27" t="s">
        <v>595</v>
      </c>
      <c r="D66" s="28">
        <v>3209</v>
      </c>
      <c r="E66" s="27" t="s">
        <v>654</v>
      </c>
      <c r="F66" s="26" t="s">
        <v>15</v>
      </c>
      <c r="G66" s="29">
        <v>192804</v>
      </c>
      <c r="H66" s="30" t="s">
        <v>575</v>
      </c>
    </row>
    <row r="67" spans="1:8" ht="31.5" hidden="1" x14ac:dyDescent="0.25">
      <c r="A67" s="26" t="s">
        <v>11</v>
      </c>
      <c r="B67" s="27" t="s">
        <v>594</v>
      </c>
      <c r="C67" s="27" t="s">
        <v>595</v>
      </c>
      <c r="D67" s="28">
        <v>3210</v>
      </c>
      <c r="E67" s="27" t="s">
        <v>655</v>
      </c>
      <c r="F67" s="26" t="s">
        <v>15</v>
      </c>
      <c r="G67" s="29">
        <v>43092</v>
      </c>
      <c r="H67" s="30" t="s">
        <v>575</v>
      </c>
    </row>
    <row r="68" spans="1:8" ht="63" hidden="1" x14ac:dyDescent="0.25">
      <c r="A68" s="26" t="s">
        <v>11</v>
      </c>
      <c r="B68" s="27" t="s">
        <v>582</v>
      </c>
      <c r="C68" s="27" t="s">
        <v>583</v>
      </c>
      <c r="D68" s="28">
        <v>3221</v>
      </c>
      <c r="E68" s="27" t="s">
        <v>656</v>
      </c>
      <c r="F68" s="26" t="s">
        <v>16</v>
      </c>
      <c r="G68" s="29">
        <v>428963</v>
      </c>
      <c r="H68" s="30" t="s">
        <v>575</v>
      </c>
    </row>
    <row r="69" spans="1:8" ht="31.5" hidden="1" x14ac:dyDescent="0.25">
      <c r="A69" s="26" t="s">
        <v>11</v>
      </c>
      <c r="B69" s="27" t="s">
        <v>639</v>
      </c>
      <c r="C69" s="27" t="s">
        <v>639</v>
      </c>
      <c r="D69" s="28">
        <v>3223</v>
      </c>
      <c r="E69" s="27" t="s">
        <v>657</v>
      </c>
      <c r="F69" s="26" t="s">
        <v>15</v>
      </c>
      <c r="G69" s="29">
        <v>14190</v>
      </c>
      <c r="H69" s="30" t="s">
        <v>575</v>
      </c>
    </row>
    <row r="70" spans="1:8" ht="31.5" hidden="1" x14ac:dyDescent="0.25">
      <c r="A70" s="26" t="s">
        <v>11</v>
      </c>
      <c r="B70" s="27" t="s">
        <v>639</v>
      </c>
      <c r="C70" s="27" t="s">
        <v>639</v>
      </c>
      <c r="D70" s="28">
        <v>3224</v>
      </c>
      <c r="E70" s="27" t="s">
        <v>658</v>
      </c>
      <c r="F70" s="26" t="s">
        <v>15</v>
      </c>
      <c r="G70" s="29">
        <v>19124</v>
      </c>
      <c r="H70" s="30" t="s">
        <v>575</v>
      </c>
    </row>
    <row r="71" spans="1:8" ht="31.5" hidden="1" x14ac:dyDescent="0.25">
      <c r="A71" s="26" t="s">
        <v>11</v>
      </c>
      <c r="B71" s="27" t="s">
        <v>639</v>
      </c>
      <c r="C71" s="27" t="s">
        <v>639</v>
      </c>
      <c r="D71" s="28">
        <v>3225</v>
      </c>
      <c r="E71" s="27" t="s">
        <v>659</v>
      </c>
      <c r="F71" s="26" t="s">
        <v>15</v>
      </c>
      <c r="G71" s="29">
        <v>26974</v>
      </c>
      <c r="H71" s="30" t="s">
        <v>575</v>
      </c>
    </row>
    <row r="72" spans="1:8" ht="31.5" hidden="1" x14ac:dyDescent="0.25">
      <c r="A72" s="26" t="s">
        <v>11</v>
      </c>
      <c r="B72" s="27" t="s">
        <v>639</v>
      </c>
      <c r="C72" s="27" t="s">
        <v>639</v>
      </c>
      <c r="D72" s="28">
        <v>3226</v>
      </c>
      <c r="E72" s="27" t="s">
        <v>660</v>
      </c>
      <c r="F72" s="26" t="s">
        <v>15</v>
      </c>
      <c r="G72" s="29">
        <v>43084</v>
      </c>
      <c r="H72" s="30" t="s">
        <v>575</v>
      </c>
    </row>
    <row r="73" spans="1:8" ht="31.5" hidden="1" x14ac:dyDescent="0.25">
      <c r="A73" s="26" t="s">
        <v>11</v>
      </c>
      <c r="B73" s="27" t="s">
        <v>639</v>
      </c>
      <c r="C73" s="27" t="s">
        <v>639</v>
      </c>
      <c r="D73" s="28">
        <v>3227</v>
      </c>
      <c r="E73" s="27" t="s">
        <v>661</v>
      </c>
      <c r="F73" s="26" t="s">
        <v>15</v>
      </c>
      <c r="G73" s="29">
        <v>90669</v>
      </c>
      <c r="H73" s="30" t="s">
        <v>575</v>
      </c>
    </row>
    <row r="74" spans="1:8" ht="31.5" hidden="1" x14ac:dyDescent="0.25">
      <c r="A74" s="26" t="s">
        <v>11</v>
      </c>
      <c r="B74" s="27" t="s">
        <v>639</v>
      </c>
      <c r="C74" s="27" t="s">
        <v>639</v>
      </c>
      <c r="D74" s="28">
        <v>3228</v>
      </c>
      <c r="E74" s="27" t="s">
        <v>662</v>
      </c>
      <c r="F74" s="26" t="s">
        <v>15</v>
      </c>
      <c r="G74" s="29">
        <v>150084</v>
      </c>
      <c r="H74" s="30" t="s">
        <v>575</v>
      </c>
    </row>
    <row r="75" spans="1:8" ht="31.5" hidden="1" x14ac:dyDescent="0.25">
      <c r="A75" s="26" t="s">
        <v>11</v>
      </c>
      <c r="B75" s="27" t="s">
        <v>639</v>
      </c>
      <c r="C75" s="27" t="s">
        <v>639</v>
      </c>
      <c r="D75" s="28">
        <v>3229</v>
      </c>
      <c r="E75" s="27" t="s">
        <v>663</v>
      </c>
      <c r="F75" s="26" t="s">
        <v>15</v>
      </c>
      <c r="G75" s="29">
        <v>233798</v>
      </c>
      <c r="H75" s="30" t="s">
        <v>575</v>
      </c>
    </row>
    <row r="76" spans="1:8" ht="31.5" hidden="1" x14ac:dyDescent="0.25">
      <c r="A76" s="26" t="s">
        <v>11</v>
      </c>
      <c r="B76" s="27" t="s">
        <v>639</v>
      </c>
      <c r="C76" s="27" t="s">
        <v>639</v>
      </c>
      <c r="D76" s="28">
        <v>3230</v>
      </c>
      <c r="E76" s="27" t="s">
        <v>664</v>
      </c>
      <c r="F76" s="26" t="s">
        <v>15</v>
      </c>
      <c r="G76" s="29">
        <v>320898</v>
      </c>
      <c r="H76" s="30" t="s">
        <v>575</v>
      </c>
    </row>
    <row r="77" spans="1:8" ht="31.5" hidden="1" x14ac:dyDescent="0.25">
      <c r="A77" s="26" t="s">
        <v>11</v>
      </c>
      <c r="B77" s="27" t="s">
        <v>639</v>
      </c>
      <c r="C77" s="27" t="s">
        <v>639</v>
      </c>
      <c r="D77" s="28">
        <v>3231</v>
      </c>
      <c r="E77" s="27" t="s">
        <v>665</v>
      </c>
      <c r="F77" s="26" t="s">
        <v>15</v>
      </c>
      <c r="G77" s="29">
        <v>12396</v>
      </c>
      <c r="H77" s="30" t="s">
        <v>575</v>
      </c>
    </row>
    <row r="78" spans="1:8" ht="31.5" hidden="1" x14ac:dyDescent="0.25">
      <c r="A78" s="26" t="s">
        <v>11</v>
      </c>
      <c r="B78" s="27" t="s">
        <v>639</v>
      </c>
      <c r="C78" s="27" t="s">
        <v>639</v>
      </c>
      <c r="D78" s="28">
        <v>3232</v>
      </c>
      <c r="E78" s="27" t="s">
        <v>666</v>
      </c>
      <c r="F78" s="26" t="s">
        <v>15</v>
      </c>
      <c r="G78" s="29">
        <v>16576</v>
      </c>
      <c r="H78" s="30" t="s">
        <v>575</v>
      </c>
    </row>
    <row r="79" spans="1:8" ht="31.5" hidden="1" x14ac:dyDescent="0.25">
      <c r="A79" s="26" t="s">
        <v>11</v>
      </c>
      <c r="B79" s="27" t="s">
        <v>639</v>
      </c>
      <c r="C79" s="27" t="s">
        <v>639</v>
      </c>
      <c r="D79" s="28">
        <v>3233</v>
      </c>
      <c r="E79" s="27" t="s">
        <v>667</v>
      </c>
      <c r="F79" s="26" t="s">
        <v>15</v>
      </c>
      <c r="G79" s="29">
        <v>23146</v>
      </c>
      <c r="H79" s="30" t="s">
        <v>575</v>
      </c>
    </row>
    <row r="80" spans="1:8" ht="31.5" hidden="1" x14ac:dyDescent="0.25">
      <c r="A80" s="26" t="s">
        <v>11</v>
      </c>
      <c r="B80" s="27" t="s">
        <v>639</v>
      </c>
      <c r="C80" s="27" t="s">
        <v>639</v>
      </c>
      <c r="D80" s="28">
        <v>3234</v>
      </c>
      <c r="E80" s="27" t="s">
        <v>668</v>
      </c>
      <c r="F80" s="26" t="s">
        <v>15</v>
      </c>
      <c r="G80" s="29">
        <v>36798</v>
      </c>
      <c r="H80" s="30" t="s">
        <v>575</v>
      </c>
    </row>
    <row r="81" spans="1:8" ht="31.5" hidden="1" x14ac:dyDescent="0.25">
      <c r="A81" s="26" t="s">
        <v>11</v>
      </c>
      <c r="B81" s="27" t="s">
        <v>639</v>
      </c>
      <c r="C81" s="27" t="s">
        <v>639</v>
      </c>
      <c r="D81" s="28">
        <v>3235</v>
      </c>
      <c r="E81" s="27" t="s">
        <v>669</v>
      </c>
      <c r="F81" s="26" t="s">
        <v>15</v>
      </c>
      <c r="G81" s="29">
        <v>75632</v>
      </c>
      <c r="H81" s="30" t="s">
        <v>575</v>
      </c>
    </row>
    <row r="82" spans="1:8" ht="31.5" hidden="1" x14ac:dyDescent="0.25">
      <c r="A82" s="26" t="s">
        <v>11</v>
      </c>
      <c r="B82" s="27" t="s">
        <v>639</v>
      </c>
      <c r="C82" s="27" t="s">
        <v>639</v>
      </c>
      <c r="D82" s="28">
        <v>3236</v>
      </c>
      <c r="E82" s="27" t="s">
        <v>670</v>
      </c>
      <c r="F82" s="26" t="s">
        <v>15</v>
      </c>
      <c r="G82" s="29">
        <v>125113</v>
      </c>
      <c r="H82" s="30" t="s">
        <v>575</v>
      </c>
    </row>
    <row r="83" spans="1:8" ht="31.5" hidden="1" x14ac:dyDescent="0.25">
      <c r="A83" s="26" t="s">
        <v>11</v>
      </c>
      <c r="B83" s="27" t="s">
        <v>639</v>
      </c>
      <c r="C83" s="27" t="s">
        <v>639</v>
      </c>
      <c r="D83" s="28">
        <v>3237</v>
      </c>
      <c r="E83" s="27" t="s">
        <v>671</v>
      </c>
      <c r="F83" s="26" t="s">
        <v>15</v>
      </c>
      <c r="G83" s="29">
        <v>192442</v>
      </c>
      <c r="H83" s="30" t="s">
        <v>575</v>
      </c>
    </row>
    <row r="84" spans="1:8" ht="31.5" hidden="1" x14ac:dyDescent="0.25">
      <c r="A84" s="26" t="s">
        <v>11</v>
      </c>
      <c r="B84" s="27" t="s">
        <v>639</v>
      </c>
      <c r="C84" s="27" t="s">
        <v>639</v>
      </c>
      <c r="D84" s="28">
        <v>3238</v>
      </c>
      <c r="E84" s="27" t="s">
        <v>672</v>
      </c>
      <c r="F84" s="26" t="s">
        <v>15</v>
      </c>
      <c r="G84" s="29">
        <v>264918</v>
      </c>
      <c r="H84" s="30" t="s">
        <v>575</v>
      </c>
    </row>
    <row r="85" spans="1:8" ht="31.5" hidden="1" x14ac:dyDescent="0.25">
      <c r="A85" s="26" t="s">
        <v>11</v>
      </c>
      <c r="B85" s="27" t="s">
        <v>639</v>
      </c>
      <c r="C85" s="27" t="s">
        <v>639</v>
      </c>
      <c r="D85" s="28">
        <v>3239</v>
      </c>
      <c r="E85" s="27" t="s">
        <v>673</v>
      </c>
      <c r="F85" s="26" t="s">
        <v>15</v>
      </c>
      <c r="G85" s="29">
        <v>19363</v>
      </c>
      <c r="H85" s="30" t="s">
        <v>575</v>
      </c>
    </row>
    <row r="86" spans="1:8" ht="31.5" hidden="1" x14ac:dyDescent="0.25">
      <c r="A86" s="26" t="s">
        <v>11</v>
      </c>
      <c r="B86" s="27" t="s">
        <v>639</v>
      </c>
      <c r="C86" s="27" t="s">
        <v>639</v>
      </c>
      <c r="D86" s="28">
        <v>3240</v>
      </c>
      <c r="E86" s="27" t="s">
        <v>674</v>
      </c>
      <c r="F86" s="26" t="s">
        <v>15</v>
      </c>
      <c r="G86" s="29">
        <v>30502</v>
      </c>
      <c r="H86" s="30" t="s">
        <v>575</v>
      </c>
    </row>
    <row r="87" spans="1:8" ht="31.5" hidden="1" x14ac:dyDescent="0.25">
      <c r="A87" s="26" t="s">
        <v>11</v>
      </c>
      <c r="B87" s="27" t="s">
        <v>639</v>
      </c>
      <c r="C87" s="27" t="s">
        <v>639</v>
      </c>
      <c r="D87" s="28">
        <v>3241</v>
      </c>
      <c r="E87" s="27" t="s">
        <v>675</v>
      </c>
      <c r="F87" s="26" t="s">
        <v>15</v>
      </c>
      <c r="G87" s="29">
        <v>63102</v>
      </c>
      <c r="H87" s="30" t="s">
        <v>575</v>
      </c>
    </row>
    <row r="88" spans="1:8" ht="31.5" hidden="1" x14ac:dyDescent="0.25">
      <c r="A88" s="26" t="s">
        <v>11</v>
      </c>
      <c r="B88" s="27" t="s">
        <v>639</v>
      </c>
      <c r="C88" s="27" t="s">
        <v>639</v>
      </c>
      <c r="D88" s="28">
        <v>3242</v>
      </c>
      <c r="E88" s="27" t="s">
        <v>676</v>
      </c>
      <c r="F88" s="26" t="s">
        <v>15</v>
      </c>
      <c r="G88" s="29">
        <v>103815</v>
      </c>
      <c r="H88" s="30" t="s">
        <v>575</v>
      </c>
    </row>
    <row r="89" spans="1:8" ht="31.5" hidden="1" x14ac:dyDescent="0.25">
      <c r="A89" s="26" t="s">
        <v>11</v>
      </c>
      <c r="B89" s="27" t="s">
        <v>639</v>
      </c>
      <c r="C89" s="27" t="s">
        <v>639</v>
      </c>
      <c r="D89" s="28">
        <v>3243</v>
      </c>
      <c r="E89" s="27" t="s">
        <v>677</v>
      </c>
      <c r="F89" s="26" t="s">
        <v>15</v>
      </c>
      <c r="G89" s="29">
        <v>159916</v>
      </c>
      <c r="H89" s="30" t="s">
        <v>575</v>
      </c>
    </row>
    <row r="90" spans="1:8" ht="31.5" hidden="1" x14ac:dyDescent="0.25">
      <c r="A90" s="26" t="s">
        <v>11</v>
      </c>
      <c r="B90" s="27" t="s">
        <v>639</v>
      </c>
      <c r="C90" s="27" t="s">
        <v>639</v>
      </c>
      <c r="D90" s="28">
        <v>3245</v>
      </c>
      <c r="E90" s="27" t="s">
        <v>678</v>
      </c>
      <c r="F90" s="26" t="s">
        <v>15</v>
      </c>
      <c r="G90" s="29">
        <v>218934</v>
      </c>
      <c r="H90" s="30" t="s">
        <v>575</v>
      </c>
    </row>
    <row r="91" spans="1:8" ht="31.5" hidden="1" x14ac:dyDescent="0.25">
      <c r="A91" s="26" t="s">
        <v>11</v>
      </c>
      <c r="B91" s="27" t="s">
        <v>639</v>
      </c>
      <c r="C91" s="27" t="s">
        <v>639</v>
      </c>
      <c r="D91" s="28">
        <v>3246</v>
      </c>
      <c r="E91" s="27" t="s">
        <v>679</v>
      </c>
      <c r="F91" s="26" t="s">
        <v>15</v>
      </c>
      <c r="G91" s="29">
        <v>26140</v>
      </c>
      <c r="H91" s="30" t="s">
        <v>575</v>
      </c>
    </row>
    <row r="92" spans="1:8" ht="31.5" hidden="1" x14ac:dyDescent="0.25">
      <c r="A92" s="26" t="s">
        <v>11</v>
      </c>
      <c r="B92" s="27" t="s">
        <v>639</v>
      </c>
      <c r="C92" s="27" t="s">
        <v>639</v>
      </c>
      <c r="D92" s="28">
        <v>3247</v>
      </c>
      <c r="E92" s="27" t="s">
        <v>680</v>
      </c>
      <c r="F92" s="26" t="s">
        <v>15</v>
      </c>
      <c r="G92" s="29">
        <v>52332</v>
      </c>
      <c r="H92" s="30" t="s">
        <v>575</v>
      </c>
    </row>
    <row r="93" spans="1:8" ht="31.5" hidden="1" x14ac:dyDescent="0.25">
      <c r="A93" s="26" t="s">
        <v>11</v>
      </c>
      <c r="B93" s="27" t="s">
        <v>639</v>
      </c>
      <c r="C93" s="27" t="s">
        <v>639</v>
      </c>
      <c r="D93" s="28">
        <v>3248</v>
      </c>
      <c r="E93" s="27" t="s">
        <v>681</v>
      </c>
      <c r="F93" s="26" t="s">
        <v>15</v>
      </c>
      <c r="G93" s="29">
        <v>84930</v>
      </c>
      <c r="H93" s="30" t="s">
        <v>575</v>
      </c>
    </row>
    <row r="94" spans="1:8" ht="31.5" hidden="1" x14ac:dyDescent="0.25">
      <c r="A94" s="26" t="s">
        <v>11</v>
      </c>
      <c r="B94" s="27" t="s">
        <v>639</v>
      </c>
      <c r="C94" s="27" t="s">
        <v>639</v>
      </c>
      <c r="D94" s="28">
        <v>3249</v>
      </c>
      <c r="E94" s="27" t="s">
        <v>682</v>
      </c>
      <c r="F94" s="26" t="s">
        <v>15</v>
      </c>
      <c r="G94" s="29">
        <v>130444</v>
      </c>
      <c r="H94" s="30" t="s">
        <v>575</v>
      </c>
    </row>
    <row r="95" spans="1:8" ht="31.5" hidden="1" x14ac:dyDescent="0.25">
      <c r="A95" s="26" t="s">
        <v>11</v>
      </c>
      <c r="B95" s="27" t="s">
        <v>639</v>
      </c>
      <c r="C95" s="27" t="s">
        <v>639</v>
      </c>
      <c r="D95" s="28">
        <v>3250</v>
      </c>
      <c r="E95" s="27" t="s">
        <v>683</v>
      </c>
      <c r="F95" s="26" t="s">
        <v>15</v>
      </c>
      <c r="G95" s="29">
        <v>178343</v>
      </c>
      <c r="H95" s="30" t="s">
        <v>575</v>
      </c>
    </row>
    <row r="96" spans="1:8" hidden="1" x14ac:dyDescent="0.25">
      <c r="A96" s="26" t="s">
        <v>11</v>
      </c>
      <c r="B96" s="27" t="s">
        <v>639</v>
      </c>
      <c r="C96" s="27" t="s">
        <v>639</v>
      </c>
      <c r="D96" s="28">
        <v>3251</v>
      </c>
      <c r="E96" s="27" t="s">
        <v>684</v>
      </c>
      <c r="F96" s="26" t="s">
        <v>16</v>
      </c>
      <c r="G96" s="29">
        <v>407604</v>
      </c>
      <c r="H96" s="30" t="s">
        <v>575</v>
      </c>
    </row>
    <row r="97" spans="1:8" hidden="1" x14ac:dyDescent="0.25">
      <c r="A97" s="26" t="s">
        <v>11</v>
      </c>
      <c r="B97" s="27" t="s">
        <v>639</v>
      </c>
      <c r="C97" s="27" t="s">
        <v>639</v>
      </c>
      <c r="D97" s="28">
        <v>3252</v>
      </c>
      <c r="E97" s="27" t="s">
        <v>685</v>
      </c>
      <c r="F97" s="26" t="s">
        <v>16</v>
      </c>
      <c r="G97" s="29">
        <v>397652</v>
      </c>
      <c r="H97" s="30" t="s">
        <v>575</v>
      </c>
    </row>
    <row r="98" spans="1:8" hidden="1" x14ac:dyDescent="0.25">
      <c r="A98" s="26" t="s">
        <v>11</v>
      </c>
      <c r="B98" s="27" t="s">
        <v>639</v>
      </c>
      <c r="C98" s="27" t="s">
        <v>639</v>
      </c>
      <c r="D98" s="28">
        <v>3253</v>
      </c>
      <c r="E98" s="27" t="s">
        <v>686</v>
      </c>
      <c r="F98" s="26" t="s">
        <v>16</v>
      </c>
      <c r="G98" s="29">
        <v>428479</v>
      </c>
      <c r="H98" s="30" t="s">
        <v>575</v>
      </c>
    </row>
    <row r="99" spans="1:8" hidden="1" x14ac:dyDescent="0.25">
      <c r="A99" s="26" t="s">
        <v>11</v>
      </c>
      <c r="B99" s="27" t="s">
        <v>639</v>
      </c>
      <c r="C99" s="27" t="s">
        <v>639</v>
      </c>
      <c r="D99" s="28">
        <v>3254</v>
      </c>
      <c r="E99" s="27" t="s">
        <v>687</v>
      </c>
      <c r="F99" s="26" t="s">
        <v>16</v>
      </c>
      <c r="G99" s="29">
        <v>530819</v>
      </c>
      <c r="H99" s="30" t="s">
        <v>575</v>
      </c>
    </row>
    <row r="100" spans="1:8" hidden="1" x14ac:dyDescent="0.25">
      <c r="A100" s="26" t="s">
        <v>11</v>
      </c>
      <c r="B100" s="27" t="s">
        <v>639</v>
      </c>
      <c r="C100" s="27" t="s">
        <v>639</v>
      </c>
      <c r="D100" s="28">
        <v>3255</v>
      </c>
      <c r="E100" s="27" t="s">
        <v>688</v>
      </c>
      <c r="F100" s="26" t="s">
        <v>16</v>
      </c>
      <c r="G100" s="29">
        <v>643850</v>
      </c>
      <c r="H100" s="30" t="s">
        <v>575</v>
      </c>
    </row>
    <row r="101" spans="1:8" hidden="1" x14ac:dyDescent="0.25">
      <c r="A101" s="26" t="s">
        <v>11</v>
      </c>
      <c r="B101" s="27" t="s">
        <v>639</v>
      </c>
      <c r="C101" s="27" t="s">
        <v>639</v>
      </c>
      <c r="D101" s="28">
        <v>3256</v>
      </c>
      <c r="E101" s="27" t="s">
        <v>689</v>
      </c>
      <c r="F101" s="26" t="s">
        <v>16</v>
      </c>
      <c r="G101" s="29">
        <v>740240</v>
      </c>
      <c r="H101" s="30" t="s">
        <v>575</v>
      </c>
    </row>
    <row r="102" spans="1:8" hidden="1" x14ac:dyDescent="0.25">
      <c r="A102" s="26" t="s">
        <v>11</v>
      </c>
      <c r="B102" s="27" t="s">
        <v>639</v>
      </c>
      <c r="C102" s="27" t="s">
        <v>639</v>
      </c>
      <c r="D102" s="28">
        <v>3257</v>
      </c>
      <c r="E102" s="27" t="s">
        <v>690</v>
      </c>
      <c r="F102" s="26" t="s">
        <v>16</v>
      </c>
      <c r="G102" s="29">
        <v>836630</v>
      </c>
      <c r="H102" s="30" t="s">
        <v>575</v>
      </c>
    </row>
    <row r="103" spans="1:8" hidden="1" x14ac:dyDescent="0.25">
      <c r="A103" s="26" t="s">
        <v>11</v>
      </c>
      <c r="B103" s="27" t="s">
        <v>639</v>
      </c>
      <c r="C103" s="27" t="s">
        <v>639</v>
      </c>
      <c r="D103" s="28">
        <v>3258</v>
      </c>
      <c r="E103" s="27" t="s">
        <v>691</v>
      </c>
      <c r="F103" s="26" t="s">
        <v>16</v>
      </c>
      <c r="G103" s="29">
        <v>874710</v>
      </c>
      <c r="H103" s="30" t="s">
        <v>575</v>
      </c>
    </row>
    <row r="104" spans="1:8" hidden="1" x14ac:dyDescent="0.25">
      <c r="A104" s="26" t="s">
        <v>11</v>
      </c>
      <c r="B104" s="27" t="s">
        <v>639</v>
      </c>
      <c r="C104" s="27" t="s">
        <v>639</v>
      </c>
      <c r="D104" s="28">
        <v>3259</v>
      </c>
      <c r="E104" s="27" t="s">
        <v>692</v>
      </c>
      <c r="F104" s="26" t="s">
        <v>16</v>
      </c>
      <c r="G104" s="29">
        <v>912790</v>
      </c>
      <c r="H104" s="30" t="s">
        <v>575</v>
      </c>
    </row>
    <row r="105" spans="1:8" hidden="1" x14ac:dyDescent="0.25">
      <c r="A105" s="26" t="s">
        <v>11</v>
      </c>
      <c r="B105" s="27" t="s">
        <v>639</v>
      </c>
      <c r="C105" s="27" t="s">
        <v>639</v>
      </c>
      <c r="D105" s="28">
        <v>3260</v>
      </c>
      <c r="E105" s="27" t="s">
        <v>693</v>
      </c>
      <c r="F105" s="26" t="s">
        <v>16</v>
      </c>
      <c r="G105" s="29">
        <v>905159</v>
      </c>
      <c r="H105" s="30" t="s">
        <v>575</v>
      </c>
    </row>
    <row r="106" spans="1:8" hidden="1" x14ac:dyDescent="0.25">
      <c r="A106" s="26" t="s">
        <v>11</v>
      </c>
      <c r="B106" s="27" t="s">
        <v>639</v>
      </c>
      <c r="C106" s="27" t="s">
        <v>639</v>
      </c>
      <c r="D106" s="28">
        <v>3261</v>
      </c>
      <c r="E106" s="27" t="s">
        <v>694</v>
      </c>
      <c r="F106" s="26" t="s">
        <v>16</v>
      </c>
      <c r="G106" s="29">
        <v>1086039</v>
      </c>
      <c r="H106" s="30" t="s">
        <v>575</v>
      </c>
    </row>
    <row r="107" spans="1:8" hidden="1" x14ac:dyDescent="0.25">
      <c r="A107" s="26" t="s">
        <v>11</v>
      </c>
      <c r="B107" s="27" t="s">
        <v>639</v>
      </c>
      <c r="C107" s="27" t="s">
        <v>639</v>
      </c>
      <c r="D107" s="28">
        <v>3262</v>
      </c>
      <c r="E107" s="27" t="s">
        <v>695</v>
      </c>
      <c r="F107" s="26" t="s">
        <v>16</v>
      </c>
      <c r="G107" s="29">
        <v>1125309</v>
      </c>
      <c r="H107" s="30" t="s">
        <v>575</v>
      </c>
    </row>
    <row r="108" spans="1:8" hidden="1" x14ac:dyDescent="0.25">
      <c r="A108" s="26" t="s">
        <v>11</v>
      </c>
      <c r="B108" s="27" t="s">
        <v>639</v>
      </c>
      <c r="C108" s="27" t="s">
        <v>639</v>
      </c>
      <c r="D108" s="28">
        <v>3263</v>
      </c>
      <c r="E108" s="27" t="s">
        <v>696</v>
      </c>
      <c r="F108" s="26" t="s">
        <v>16</v>
      </c>
      <c r="G108" s="29">
        <v>1178859</v>
      </c>
      <c r="H108" s="30" t="s">
        <v>575</v>
      </c>
    </row>
    <row r="109" spans="1:8" hidden="1" x14ac:dyDescent="0.25">
      <c r="A109" s="26" t="s">
        <v>11</v>
      </c>
      <c r="B109" s="27" t="s">
        <v>639</v>
      </c>
      <c r="C109" s="27" t="s">
        <v>639</v>
      </c>
      <c r="D109" s="28">
        <v>3264</v>
      </c>
      <c r="E109" s="27" t="s">
        <v>697</v>
      </c>
      <c r="F109" s="26" t="s">
        <v>16</v>
      </c>
      <c r="G109" s="29">
        <v>1358549</v>
      </c>
      <c r="H109" s="30" t="s">
        <v>575</v>
      </c>
    </row>
    <row r="110" spans="1:8" hidden="1" x14ac:dyDescent="0.25">
      <c r="A110" s="26" t="s">
        <v>11</v>
      </c>
      <c r="B110" s="27" t="s">
        <v>639</v>
      </c>
      <c r="C110" s="27" t="s">
        <v>639</v>
      </c>
      <c r="D110" s="28">
        <v>3265</v>
      </c>
      <c r="E110" s="27" t="s">
        <v>698</v>
      </c>
      <c r="F110" s="26" t="s">
        <v>16</v>
      </c>
      <c r="G110" s="29">
        <v>1460889</v>
      </c>
      <c r="H110" s="30" t="s">
        <v>575</v>
      </c>
    </row>
    <row r="111" spans="1:8" hidden="1" x14ac:dyDescent="0.25">
      <c r="A111" s="26" t="s">
        <v>11</v>
      </c>
      <c r="B111" s="27" t="s">
        <v>639</v>
      </c>
      <c r="C111" s="27" t="s">
        <v>639</v>
      </c>
      <c r="D111" s="28">
        <v>3267</v>
      </c>
      <c r="E111" s="27" t="s">
        <v>699</v>
      </c>
      <c r="F111" s="26" t="s">
        <v>16</v>
      </c>
      <c r="G111" s="29">
        <v>1568449</v>
      </c>
      <c r="H111" s="30" t="s">
        <v>575</v>
      </c>
    </row>
    <row r="112" spans="1:8" hidden="1" x14ac:dyDescent="0.25">
      <c r="A112" s="26" t="s">
        <v>11</v>
      </c>
      <c r="B112" s="27" t="s">
        <v>639</v>
      </c>
      <c r="C112" s="27" t="s">
        <v>639</v>
      </c>
      <c r="D112" s="28">
        <v>3268</v>
      </c>
      <c r="E112" s="27" t="s">
        <v>700</v>
      </c>
      <c r="F112" s="26" t="s">
        <v>16</v>
      </c>
      <c r="G112" s="29">
        <v>1632709</v>
      </c>
      <c r="H112" s="30" t="s">
        <v>575</v>
      </c>
    </row>
    <row r="113" spans="1:8" hidden="1" x14ac:dyDescent="0.25">
      <c r="A113" s="26" t="s">
        <v>11</v>
      </c>
      <c r="B113" s="27" t="s">
        <v>639</v>
      </c>
      <c r="C113" s="27" t="s">
        <v>639</v>
      </c>
      <c r="D113" s="28">
        <v>3269</v>
      </c>
      <c r="E113" s="27" t="s">
        <v>701</v>
      </c>
      <c r="F113" s="26" t="s">
        <v>16</v>
      </c>
      <c r="G113" s="29">
        <v>1954009</v>
      </c>
      <c r="H113" s="30" t="s">
        <v>575</v>
      </c>
    </row>
    <row r="114" spans="1:8" hidden="1" x14ac:dyDescent="0.25">
      <c r="A114" s="26" t="s">
        <v>11</v>
      </c>
      <c r="B114" s="27" t="s">
        <v>639</v>
      </c>
      <c r="C114" s="27" t="s">
        <v>639</v>
      </c>
      <c r="D114" s="28">
        <v>3270</v>
      </c>
      <c r="E114" s="27" t="s">
        <v>702</v>
      </c>
      <c r="F114" s="26" t="s">
        <v>16</v>
      </c>
      <c r="G114" s="29">
        <v>2146789</v>
      </c>
      <c r="H114" s="30" t="s">
        <v>575</v>
      </c>
    </row>
    <row r="115" spans="1:8" hidden="1" x14ac:dyDescent="0.25">
      <c r="A115" s="26" t="s">
        <v>11</v>
      </c>
      <c r="B115" s="27" t="s">
        <v>639</v>
      </c>
      <c r="C115" s="27" t="s">
        <v>639</v>
      </c>
      <c r="D115" s="28">
        <v>3271</v>
      </c>
      <c r="E115" s="27" t="s">
        <v>703</v>
      </c>
      <c r="F115" s="26" t="s">
        <v>16</v>
      </c>
      <c r="G115" s="29">
        <v>2532349</v>
      </c>
      <c r="H115" s="30" t="s">
        <v>575</v>
      </c>
    </row>
    <row r="116" spans="1:8" hidden="1" x14ac:dyDescent="0.25">
      <c r="A116" s="26" t="s">
        <v>11</v>
      </c>
      <c r="B116" s="27" t="s">
        <v>639</v>
      </c>
      <c r="C116" s="27" t="s">
        <v>639</v>
      </c>
      <c r="D116" s="28">
        <v>3272</v>
      </c>
      <c r="E116" s="27" t="s">
        <v>704</v>
      </c>
      <c r="F116" s="26" t="s">
        <v>16</v>
      </c>
      <c r="G116" s="29">
        <v>2660869</v>
      </c>
      <c r="H116" s="30" t="s">
        <v>575</v>
      </c>
    </row>
    <row r="117" spans="1:8" hidden="1" x14ac:dyDescent="0.25">
      <c r="A117" s="26" t="s">
        <v>11</v>
      </c>
      <c r="B117" s="27" t="s">
        <v>639</v>
      </c>
      <c r="C117" s="27" t="s">
        <v>639</v>
      </c>
      <c r="D117" s="28">
        <v>3273</v>
      </c>
      <c r="E117" s="27" t="s">
        <v>705</v>
      </c>
      <c r="F117" s="26" t="s">
        <v>16</v>
      </c>
      <c r="G117" s="29">
        <v>9393052</v>
      </c>
      <c r="H117" s="30" t="s">
        <v>575</v>
      </c>
    </row>
    <row r="118" spans="1:8" hidden="1" x14ac:dyDescent="0.25">
      <c r="A118" s="26" t="s">
        <v>11</v>
      </c>
      <c r="B118" s="27" t="s">
        <v>639</v>
      </c>
      <c r="C118" s="27" t="s">
        <v>639</v>
      </c>
      <c r="D118" s="28">
        <v>3274</v>
      </c>
      <c r="E118" s="27" t="s">
        <v>706</v>
      </c>
      <c r="F118" s="26" t="s">
        <v>16</v>
      </c>
      <c r="G118" s="29">
        <v>10259065</v>
      </c>
      <c r="H118" s="30" t="s">
        <v>575</v>
      </c>
    </row>
    <row r="119" spans="1:8" hidden="1" x14ac:dyDescent="0.25">
      <c r="A119" s="26" t="s">
        <v>11</v>
      </c>
      <c r="B119" s="27" t="s">
        <v>639</v>
      </c>
      <c r="C119" s="27" t="s">
        <v>639</v>
      </c>
      <c r="D119" s="28">
        <v>3275</v>
      </c>
      <c r="E119" s="27" t="s">
        <v>707</v>
      </c>
      <c r="F119" s="26" t="s">
        <v>16</v>
      </c>
      <c r="G119" s="29">
        <v>10504194</v>
      </c>
      <c r="H119" s="30" t="s">
        <v>575</v>
      </c>
    </row>
    <row r="120" spans="1:8" hidden="1" x14ac:dyDescent="0.25">
      <c r="A120" s="26" t="s">
        <v>11</v>
      </c>
      <c r="B120" s="27" t="s">
        <v>639</v>
      </c>
      <c r="C120" s="27" t="s">
        <v>639</v>
      </c>
      <c r="D120" s="28">
        <v>3276</v>
      </c>
      <c r="E120" s="27" t="s">
        <v>708</v>
      </c>
      <c r="F120" s="26" t="s">
        <v>16</v>
      </c>
      <c r="G120" s="29">
        <v>10925105</v>
      </c>
      <c r="H120" s="30" t="s">
        <v>575</v>
      </c>
    </row>
    <row r="121" spans="1:8" hidden="1" x14ac:dyDescent="0.25">
      <c r="A121" s="26" t="s">
        <v>11</v>
      </c>
      <c r="B121" s="27" t="s">
        <v>639</v>
      </c>
      <c r="C121" s="27" t="s">
        <v>639</v>
      </c>
      <c r="D121" s="28">
        <v>3277</v>
      </c>
      <c r="E121" s="27" t="s">
        <v>709</v>
      </c>
      <c r="F121" s="26" t="s">
        <v>16</v>
      </c>
      <c r="G121" s="29">
        <v>12434581</v>
      </c>
      <c r="H121" s="30" t="s">
        <v>575</v>
      </c>
    </row>
    <row r="122" spans="1:8" hidden="1" x14ac:dyDescent="0.25">
      <c r="A122" s="26" t="s">
        <v>11</v>
      </c>
      <c r="B122" s="27" t="s">
        <v>639</v>
      </c>
      <c r="C122" s="27" t="s">
        <v>639</v>
      </c>
      <c r="D122" s="28">
        <v>3278</v>
      </c>
      <c r="E122" s="27" t="s">
        <v>710</v>
      </c>
      <c r="F122" s="26" t="s">
        <v>16</v>
      </c>
      <c r="G122" s="29">
        <v>13900515</v>
      </c>
      <c r="H122" s="30" t="s">
        <v>575</v>
      </c>
    </row>
    <row r="123" spans="1:8" hidden="1" x14ac:dyDescent="0.25">
      <c r="A123" s="26" t="s">
        <v>11</v>
      </c>
      <c r="B123" s="27" t="s">
        <v>639</v>
      </c>
      <c r="C123" s="27" t="s">
        <v>639</v>
      </c>
      <c r="D123" s="28">
        <v>3279</v>
      </c>
      <c r="E123" s="27" t="s">
        <v>711</v>
      </c>
      <c r="F123" s="26" t="s">
        <v>16</v>
      </c>
      <c r="G123" s="29">
        <v>15498689</v>
      </c>
      <c r="H123" s="30" t="s">
        <v>575</v>
      </c>
    </row>
    <row r="124" spans="1:8" hidden="1" x14ac:dyDescent="0.25">
      <c r="A124" s="26" t="s">
        <v>11</v>
      </c>
      <c r="B124" s="27" t="s">
        <v>639</v>
      </c>
      <c r="C124" s="27" t="s">
        <v>639</v>
      </c>
      <c r="D124" s="28">
        <v>3280</v>
      </c>
      <c r="E124" s="27" t="s">
        <v>712</v>
      </c>
      <c r="F124" s="26" t="s">
        <v>16</v>
      </c>
      <c r="G124" s="29">
        <v>16987200</v>
      </c>
      <c r="H124" s="30" t="s">
        <v>575</v>
      </c>
    </row>
    <row r="125" spans="1:8" hidden="1" x14ac:dyDescent="0.25">
      <c r="A125" s="26" t="s">
        <v>11</v>
      </c>
      <c r="B125" s="27" t="s">
        <v>639</v>
      </c>
      <c r="C125" s="27" t="s">
        <v>639</v>
      </c>
      <c r="D125" s="28">
        <v>3281</v>
      </c>
      <c r="E125" s="27" t="s">
        <v>713</v>
      </c>
      <c r="F125" s="26" t="s">
        <v>16</v>
      </c>
      <c r="G125" s="29">
        <v>282420</v>
      </c>
      <c r="H125" s="30" t="s">
        <v>575</v>
      </c>
    </row>
    <row r="126" spans="1:8" hidden="1" x14ac:dyDescent="0.25">
      <c r="A126" s="26" t="s">
        <v>11</v>
      </c>
      <c r="B126" s="27" t="s">
        <v>639</v>
      </c>
      <c r="C126" s="27" t="s">
        <v>639</v>
      </c>
      <c r="D126" s="28">
        <v>3282</v>
      </c>
      <c r="E126" s="27" t="s">
        <v>714</v>
      </c>
      <c r="F126" s="26" t="s">
        <v>16</v>
      </c>
      <c r="G126" s="29">
        <v>293728</v>
      </c>
      <c r="H126" s="30" t="s">
        <v>575</v>
      </c>
    </row>
    <row r="127" spans="1:8" ht="31.5" hidden="1" x14ac:dyDescent="0.25">
      <c r="A127" s="26" t="s">
        <v>11</v>
      </c>
      <c r="B127" s="27" t="s">
        <v>582</v>
      </c>
      <c r="C127" s="27" t="s">
        <v>583</v>
      </c>
      <c r="D127" s="28">
        <v>3283</v>
      </c>
      <c r="E127" s="27" t="s">
        <v>715</v>
      </c>
      <c r="F127" s="26" t="s">
        <v>15</v>
      </c>
      <c r="G127" s="29">
        <v>5666</v>
      </c>
      <c r="H127" s="30" t="s">
        <v>575</v>
      </c>
    </row>
    <row r="128" spans="1:8" ht="31.5" hidden="1" x14ac:dyDescent="0.25">
      <c r="A128" s="26" t="s">
        <v>11</v>
      </c>
      <c r="B128" s="27" t="s">
        <v>582</v>
      </c>
      <c r="C128" s="27" t="s">
        <v>583</v>
      </c>
      <c r="D128" s="28">
        <v>3284</v>
      </c>
      <c r="E128" s="27" t="s">
        <v>716</v>
      </c>
      <c r="F128" s="26" t="s">
        <v>15</v>
      </c>
      <c r="G128" s="29">
        <v>9062</v>
      </c>
      <c r="H128" s="30" t="s">
        <v>575</v>
      </c>
    </row>
    <row r="129" spans="1:8" ht="31.5" hidden="1" x14ac:dyDescent="0.25">
      <c r="A129" s="26" t="s">
        <v>11</v>
      </c>
      <c r="B129" s="27" t="s">
        <v>582</v>
      </c>
      <c r="C129" s="27" t="s">
        <v>583</v>
      </c>
      <c r="D129" s="28">
        <v>3285</v>
      </c>
      <c r="E129" s="27" t="s">
        <v>717</v>
      </c>
      <c r="F129" s="26" t="s">
        <v>15</v>
      </c>
      <c r="G129" s="29">
        <v>7573</v>
      </c>
      <c r="H129" s="30" t="s">
        <v>575</v>
      </c>
    </row>
    <row r="130" spans="1:8" ht="31.5" hidden="1" x14ac:dyDescent="0.25">
      <c r="A130" s="26" t="s">
        <v>11</v>
      </c>
      <c r="B130" s="27" t="s">
        <v>582</v>
      </c>
      <c r="C130" s="27" t="s">
        <v>583</v>
      </c>
      <c r="D130" s="28">
        <v>3286</v>
      </c>
      <c r="E130" s="27" t="s">
        <v>718</v>
      </c>
      <c r="F130" s="26" t="s">
        <v>15</v>
      </c>
      <c r="G130" s="29">
        <v>12778</v>
      </c>
      <c r="H130" s="30" t="s">
        <v>575</v>
      </c>
    </row>
    <row r="131" spans="1:8" ht="31.5" hidden="1" x14ac:dyDescent="0.25">
      <c r="A131" s="26" t="s">
        <v>11</v>
      </c>
      <c r="B131" s="27" t="s">
        <v>582</v>
      </c>
      <c r="C131" s="27" t="s">
        <v>583</v>
      </c>
      <c r="D131" s="28">
        <v>3287</v>
      </c>
      <c r="E131" s="27" t="s">
        <v>719</v>
      </c>
      <c r="F131" s="26" t="s">
        <v>15</v>
      </c>
      <c r="G131" s="29">
        <v>39629</v>
      </c>
      <c r="H131" s="30" t="s">
        <v>575</v>
      </c>
    </row>
    <row r="132" spans="1:8" ht="31.5" hidden="1" x14ac:dyDescent="0.25">
      <c r="A132" s="26" t="s">
        <v>11</v>
      </c>
      <c r="B132" s="27" t="s">
        <v>582</v>
      </c>
      <c r="C132" s="27" t="s">
        <v>583</v>
      </c>
      <c r="D132" s="28">
        <v>3288</v>
      </c>
      <c r="E132" s="27" t="s">
        <v>720</v>
      </c>
      <c r="F132" s="26" t="s">
        <v>15</v>
      </c>
      <c r="G132" s="29">
        <v>24689</v>
      </c>
      <c r="H132" s="30" t="s">
        <v>575</v>
      </c>
    </row>
    <row r="133" spans="1:8" ht="31.5" hidden="1" x14ac:dyDescent="0.25">
      <c r="A133" s="26" t="s">
        <v>11</v>
      </c>
      <c r="B133" s="27" t="s">
        <v>639</v>
      </c>
      <c r="C133" s="27" t="s">
        <v>639</v>
      </c>
      <c r="D133" s="28">
        <v>3291</v>
      </c>
      <c r="E133" s="27" t="s">
        <v>721</v>
      </c>
      <c r="F133" s="26" t="s">
        <v>16</v>
      </c>
      <c r="G133" s="29">
        <v>94302</v>
      </c>
      <c r="H133" s="30" t="s">
        <v>575</v>
      </c>
    </row>
    <row r="134" spans="1:8" ht="31.5" hidden="1" x14ac:dyDescent="0.25">
      <c r="A134" s="26" t="s">
        <v>11</v>
      </c>
      <c r="B134" s="27" t="s">
        <v>639</v>
      </c>
      <c r="C134" s="27" t="s">
        <v>639</v>
      </c>
      <c r="D134" s="28">
        <v>3292</v>
      </c>
      <c r="E134" s="27" t="s">
        <v>722</v>
      </c>
      <c r="F134" s="26" t="s">
        <v>16</v>
      </c>
      <c r="G134" s="29">
        <v>128839</v>
      </c>
      <c r="H134" s="30" t="s">
        <v>575</v>
      </c>
    </row>
    <row r="135" spans="1:8" ht="31.5" hidden="1" x14ac:dyDescent="0.25">
      <c r="A135" s="26" t="s">
        <v>11</v>
      </c>
      <c r="B135" s="27" t="s">
        <v>639</v>
      </c>
      <c r="C135" s="27" t="s">
        <v>639</v>
      </c>
      <c r="D135" s="28">
        <v>3293</v>
      </c>
      <c r="E135" s="27" t="s">
        <v>723</v>
      </c>
      <c r="F135" s="26" t="s">
        <v>16</v>
      </c>
      <c r="G135" s="29">
        <v>199120</v>
      </c>
      <c r="H135" s="30" t="s">
        <v>575</v>
      </c>
    </row>
    <row r="136" spans="1:8" ht="31.5" hidden="1" x14ac:dyDescent="0.25">
      <c r="A136" s="26" t="s">
        <v>11</v>
      </c>
      <c r="B136" s="27" t="s">
        <v>639</v>
      </c>
      <c r="C136" s="27" t="s">
        <v>639</v>
      </c>
      <c r="D136" s="28">
        <v>3294</v>
      </c>
      <c r="E136" s="27" t="s">
        <v>724</v>
      </c>
      <c r="F136" s="26" t="s">
        <v>16</v>
      </c>
      <c r="G136" s="29">
        <v>399294</v>
      </c>
      <c r="H136" s="30" t="s">
        <v>575</v>
      </c>
    </row>
    <row r="137" spans="1:8" ht="31.5" hidden="1" x14ac:dyDescent="0.25">
      <c r="A137" s="26" t="s">
        <v>11</v>
      </c>
      <c r="B137" s="27" t="s">
        <v>639</v>
      </c>
      <c r="C137" s="27" t="s">
        <v>639</v>
      </c>
      <c r="D137" s="28">
        <v>3295</v>
      </c>
      <c r="E137" s="27" t="s">
        <v>725</v>
      </c>
      <c r="F137" s="26" t="s">
        <v>16</v>
      </c>
      <c r="G137" s="29">
        <v>729148</v>
      </c>
      <c r="H137" s="30" t="s">
        <v>575</v>
      </c>
    </row>
    <row r="138" spans="1:8" ht="31.5" hidden="1" x14ac:dyDescent="0.25">
      <c r="A138" s="26" t="s">
        <v>11</v>
      </c>
      <c r="B138" s="27" t="s">
        <v>639</v>
      </c>
      <c r="C138" s="27" t="s">
        <v>639</v>
      </c>
      <c r="D138" s="28">
        <v>3296</v>
      </c>
      <c r="E138" s="27" t="s">
        <v>726</v>
      </c>
      <c r="F138" s="26" t="s">
        <v>16</v>
      </c>
      <c r="G138" s="29">
        <v>1307935</v>
      </c>
      <c r="H138" s="30" t="s">
        <v>575</v>
      </c>
    </row>
    <row r="139" spans="1:8" ht="31.5" hidden="1" x14ac:dyDescent="0.25">
      <c r="A139" s="26" t="s">
        <v>11</v>
      </c>
      <c r="B139" s="27" t="s">
        <v>639</v>
      </c>
      <c r="C139" s="27" t="s">
        <v>639</v>
      </c>
      <c r="D139" s="28">
        <v>3297</v>
      </c>
      <c r="E139" s="27" t="s">
        <v>727</v>
      </c>
      <c r="F139" s="26" t="s">
        <v>16</v>
      </c>
      <c r="G139" s="29">
        <v>1582670</v>
      </c>
      <c r="H139" s="30" t="s">
        <v>575</v>
      </c>
    </row>
    <row r="140" spans="1:8" ht="31.5" hidden="1" x14ac:dyDescent="0.25">
      <c r="A140" s="26" t="s">
        <v>11</v>
      </c>
      <c r="B140" s="27" t="s">
        <v>639</v>
      </c>
      <c r="C140" s="27" t="s">
        <v>639</v>
      </c>
      <c r="D140" s="28">
        <v>3298</v>
      </c>
      <c r="E140" s="27" t="s">
        <v>728</v>
      </c>
      <c r="F140" s="26" t="s">
        <v>16</v>
      </c>
      <c r="G140" s="29">
        <v>2462663</v>
      </c>
      <c r="H140" s="30" t="s">
        <v>575</v>
      </c>
    </row>
    <row r="141" spans="1:8" ht="31.5" hidden="1" x14ac:dyDescent="0.25">
      <c r="A141" s="26" t="s">
        <v>11</v>
      </c>
      <c r="B141" s="27" t="s">
        <v>639</v>
      </c>
      <c r="C141" s="27" t="s">
        <v>639</v>
      </c>
      <c r="D141" s="28">
        <v>3299</v>
      </c>
      <c r="E141" s="27" t="s">
        <v>729</v>
      </c>
      <c r="F141" s="26" t="s">
        <v>16</v>
      </c>
      <c r="G141" s="29">
        <v>3437178</v>
      </c>
      <c r="H141" s="30" t="s">
        <v>575</v>
      </c>
    </row>
    <row r="142" spans="1:8" ht="31.5" hidden="1" x14ac:dyDescent="0.25">
      <c r="A142" s="26" t="s">
        <v>11</v>
      </c>
      <c r="B142" s="27" t="s">
        <v>639</v>
      </c>
      <c r="C142" s="27" t="s">
        <v>639</v>
      </c>
      <c r="D142" s="28">
        <v>3300</v>
      </c>
      <c r="E142" s="27" t="s">
        <v>730</v>
      </c>
      <c r="F142" s="26" t="s">
        <v>16</v>
      </c>
      <c r="G142" s="29">
        <v>4170738</v>
      </c>
      <c r="H142" s="30" t="s">
        <v>575</v>
      </c>
    </row>
    <row r="143" spans="1:8" ht="31.5" hidden="1" x14ac:dyDescent="0.25">
      <c r="A143" s="26" t="s">
        <v>11</v>
      </c>
      <c r="B143" s="27" t="s">
        <v>639</v>
      </c>
      <c r="C143" s="27" t="s">
        <v>639</v>
      </c>
      <c r="D143" s="28">
        <v>3301</v>
      </c>
      <c r="E143" s="27" t="s">
        <v>731</v>
      </c>
      <c r="F143" s="26" t="s">
        <v>16</v>
      </c>
      <c r="G143" s="29">
        <v>5218972</v>
      </c>
      <c r="H143" s="30" t="s">
        <v>575</v>
      </c>
    </row>
    <row r="144" spans="1:8" ht="31.5" hidden="1" x14ac:dyDescent="0.25">
      <c r="A144" s="26" t="s">
        <v>11</v>
      </c>
      <c r="B144" s="27" t="s">
        <v>639</v>
      </c>
      <c r="C144" s="27" t="s">
        <v>639</v>
      </c>
      <c r="D144" s="28">
        <v>3303</v>
      </c>
      <c r="E144" s="27" t="s">
        <v>732</v>
      </c>
      <c r="F144" s="26" t="s">
        <v>16</v>
      </c>
      <c r="G144" s="29">
        <v>107392</v>
      </c>
      <c r="H144" s="30" t="s">
        <v>575</v>
      </c>
    </row>
    <row r="145" spans="1:8" ht="31.5" hidden="1" x14ac:dyDescent="0.25">
      <c r="A145" s="26" t="s">
        <v>11</v>
      </c>
      <c r="B145" s="27" t="s">
        <v>639</v>
      </c>
      <c r="C145" s="27" t="s">
        <v>639</v>
      </c>
      <c r="D145" s="28">
        <v>3304</v>
      </c>
      <c r="E145" s="27" t="s">
        <v>733</v>
      </c>
      <c r="F145" s="26" t="s">
        <v>16</v>
      </c>
      <c r="G145" s="29">
        <v>126459</v>
      </c>
      <c r="H145" s="30" t="s">
        <v>575</v>
      </c>
    </row>
    <row r="146" spans="1:8" ht="31.5" hidden="1" x14ac:dyDescent="0.25">
      <c r="A146" s="26" t="s">
        <v>11</v>
      </c>
      <c r="B146" s="27" t="s">
        <v>639</v>
      </c>
      <c r="C146" s="27" t="s">
        <v>639</v>
      </c>
      <c r="D146" s="28">
        <v>3305</v>
      </c>
      <c r="E146" s="27" t="s">
        <v>734</v>
      </c>
      <c r="F146" s="26" t="s">
        <v>16</v>
      </c>
      <c r="G146" s="29">
        <v>166990</v>
      </c>
      <c r="H146" s="30" t="s">
        <v>575</v>
      </c>
    </row>
    <row r="147" spans="1:8" ht="31.5" hidden="1" x14ac:dyDescent="0.25">
      <c r="A147" s="26" t="s">
        <v>11</v>
      </c>
      <c r="B147" s="27" t="s">
        <v>639</v>
      </c>
      <c r="C147" s="27" t="s">
        <v>639</v>
      </c>
      <c r="D147" s="28">
        <v>3306</v>
      </c>
      <c r="E147" s="27" t="s">
        <v>735</v>
      </c>
      <c r="F147" s="26" t="s">
        <v>16</v>
      </c>
      <c r="G147" s="29">
        <v>340984</v>
      </c>
      <c r="H147" s="30" t="s">
        <v>575</v>
      </c>
    </row>
    <row r="148" spans="1:8" ht="31.5" hidden="1" x14ac:dyDescent="0.25">
      <c r="A148" s="26" t="s">
        <v>11</v>
      </c>
      <c r="B148" s="27" t="s">
        <v>639</v>
      </c>
      <c r="C148" s="27" t="s">
        <v>639</v>
      </c>
      <c r="D148" s="28">
        <v>3307</v>
      </c>
      <c r="E148" s="27" t="s">
        <v>736</v>
      </c>
      <c r="F148" s="26" t="s">
        <v>16</v>
      </c>
      <c r="G148" s="29">
        <v>689878</v>
      </c>
      <c r="H148" s="30" t="s">
        <v>575</v>
      </c>
    </row>
    <row r="149" spans="1:8" ht="31.5" hidden="1" x14ac:dyDescent="0.25">
      <c r="A149" s="26" t="s">
        <v>11</v>
      </c>
      <c r="B149" s="27" t="s">
        <v>639</v>
      </c>
      <c r="C149" s="27" t="s">
        <v>639</v>
      </c>
      <c r="D149" s="28">
        <v>3308</v>
      </c>
      <c r="E149" s="27" t="s">
        <v>737</v>
      </c>
      <c r="F149" s="26" t="s">
        <v>16</v>
      </c>
      <c r="G149" s="29">
        <v>1115055</v>
      </c>
      <c r="H149" s="30" t="s">
        <v>575</v>
      </c>
    </row>
    <row r="150" spans="1:8" ht="31.5" hidden="1" x14ac:dyDescent="0.25">
      <c r="A150" s="26" t="s">
        <v>11</v>
      </c>
      <c r="B150" s="27" t="s">
        <v>639</v>
      </c>
      <c r="C150" s="27" t="s">
        <v>639</v>
      </c>
      <c r="D150" s="28">
        <v>3309</v>
      </c>
      <c r="E150" s="27" t="s">
        <v>738</v>
      </c>
      <c r="F150" s="26" t="s">
        <v>16</v>
      </c>
      <c r="G150" s="29">
        <v>1552682</v>
      </c>
      <c r="H150" s="30" t="s">
        <v>575</v>
      </c>
    </row>
    <row r="151" spans="1:8" ht="31.5" hidden="1" x14ac:dyDescent="0.25">
      <c r="A151" s="26" t="s">
        <v>11</v>
      </c>
      <c r="B151" s="27" t="s">
        <v>639</v>
      </c>
      <c r="C151" s="27" t="s">
        <v>639</v>
      </c>
      <c r="D151" s="28">
        <v>3310</v>
      </c>
      <c r="E151" s="27" t="s">
        <v>739</v>
      </c>
      <c r="F151" s="26" t="s">
        <v>16</v>
      </c>
      <c r="G151" s="29">
        <v>1768204</v>
      </c>
      <c r="H151" s="30" t="s">
        <v>575</v>
      </c>
    </row>
    <row r="152" spans="1:8" ht="31.5" hidden="1" x14ac:dyDescent="0.25">
      <c r="A152" s="26" t="s">
        <v>11</v>
      </c>
      <c r="B152" s="27" t="s">
        <v>639</v>
      </c>
      <c r="C152" s="27" t="s">
        <v>639</v>
      </c>
      <c r="D152" s="28">
        <v>3311</v>
      </c>
      <c r="E152" s="27" t="s">
        <v>740</v>
      </c>
      <c r="F152" s="26" t="s">
        <v>16</v>
      </c>
      <c r="G152" s="29">
        <v>2607558</v>
      </c>
      <c r="H152" s="30" t="s">
        <v>575</v>
      </c>
    </row>
    <row r="153" spans="1:8" ht="31.5" hidden="1" x14ac:dyDescent="0.25">
      <c r="A153" s="26" t="s">
        <v>11</v>
      </c>
      <c r="B153" s="27" t="s">
        <v>639</v>
      </c>
      <c r="C153" s="27" t="s">
        <v>639</v>
      </c>
      <c r="D153" s="28">
        <v>3312</v>
      </c>
      <c r="E153" s="27" t="s">
        <v>741</v>
      </c>
      <c r="F153" s="26" t="s">
        <v>16</v>
      </c>
      <c r="G153" s="29">
        <v>3492382</v>
      </c>
      <c r="H153" s="30" t="s">
        <v>575</v>
      </c>
    </row>
    <row r="154" spans="1:8" ht="31.5" hidden="1" x14ac:dyDescent="0.25">
      <c r="A154" s="26" t="s">
        <v>11</v>
      </c>
      <c r="B154" s="27" t="s">
        <v>639</v>
      </c>
      <c r="C154" s="27" t="s">
        <v>639</v>
      </c>
      <c r="D154" s="28">
        <v>3313</v>
      </c>
      <c r="E154" s="27" t="s">
        <v>742</v>
      </c>
      <c r="F154" s="26" t="s">
        <v>16</v>
      </c>
      <c r="G154" s="29">
        <v>5041877</v>
      </c>
      <c r="H154" s="30" t="s">
        <v>575</v>
      </c>
    </row>
    <row r="155" spans="1:8" ht="31.5" hidden="1" x14ac:dyDescent="0.25">
      <c r="A155" s="26" t="s">
        <v>11</v>
      </c>
      <c r="B155" s="27" t="s">
        <v>639</v>
      </c>
      <c r="C155" s="27" t="s">
        <v>639</v>
      </c>
      <c r="D155" s="28">
        <v>3315</v>
      </c>
      <c r="E155" s="27" t="s">
        <v>743</v>
      </c>
      <c r="F155" s="26" t="s">
        <v>16</v>
      </c>
      <c r="G155" s="29">
        <v>282674</v>
      </c>
      <c r="H155" s="30" t="s">
        <v>575</v>
      </c>
    </row>
    <row r="156" spans="1:8" ht="31.5" hidden="1" x14ac:dyDescent="0.25">
      <c r="A156" s="26" t="s">
        <v>11</v>
      </c>
      <c r="B156" s="27" t="s">
        <v>639</v>
      </c>
      <c r="C156" s="27" t="s">
        <v>639</v>
      </c>
      <c r="D156" s="28">
        <v>3316</v>
      </c>
      <c r="E156" s="27" t="s">
        <v>744</v>
      </c>
      <c r="F156" s="26" t="s">
        <v>16</v>
      </c>
      <c r="G156" s="29">
        <v>1359902</v>
      </c>
      <c r="H156" s="30" t="s">
        <v>575</v>
      </c>
    </row>
    <row r="157" spans="1:8" ht="31.5" hidden="1" x14ac:dyDescent="0.25">
      <c r="A157" s="26" t="s">
        <v>11</v>
      </c>
      <c r="B157" s="27" t="s">
        <v>639</v>
      </c>
      <c r="C157" s="27" t="s">
        <v>639</v>
      </c>
      <c r="D157" s="28">
        <v>3317</v>
      </c>
      <c r="E157" s="27" t="s">
        <v>745</v>
      </c>
      <c r="F157" s="26" t="s">
        <v>16</v>
      </c>
      <c r="G157" s="29">
        <v>276724</v>
      </c>
      <c r="H157" s="30" t="s">
        <v>575</v>
      </c>
    </row>
    <row r="158" spans="1:8" ht="31.5" hidden="1" x14ac:dyDescent="0.25">
      <c r="A158" s="26" t="s">
        <v>11</v>
      </c>
      <c r="B158" s="27" t="s">
        <v>639</v>
      </c>
      <c r="C158" s="27" t="s">
        <v>639</v>
      </c>
      <c r="D158" s="28">
        <v>3318</v>
      </c>
      <c r="E158" s="27" t="s">
        <v>746</v>
      </c>
      <c r="F158" s="26" t="s">
        <v>16</v>
      </c>
      <c r="G158" s="29">
        <v>1180212</v>
      </c>
      <c r="H158" s="30" t="s">
        <v>575</v>
      </c>
    </row>
    <row r="159" spans="1:8" hidden="1" x14ac:dyDescent="0.25">
      <c r="A159" s="26" t="s">
        <v>11</v>
      </c>
      <c r="B159" s="27" t="s">
        <v>639</v>
      </c>
      <c r="C159" s="27" t="s">
        <v>639</v>
      </c>
      <c r="D159" s="28">
        <v>3320</v>
      </c>
      <c r="E159" s="27" t="s">
        <v>747</v>
      </c>
      <c r="F159" s="26" t="s">
        <v>16</v>
      </c>
      <c r="G159" s="29">
        <v>244594</v>
      </c>
      <c r="H159" s="30" t="s">
        <v>575</v>
      </c>
    </row>
    <row r="160" spans="1:8" ht="31.5" hidden="1" x14ac:dyDescent="0.25">
      <c r="A160" s="26" t="s">
        <v>11</v>
      </c>
      <c r="B160" s="27" t="s">
        <v>639</v>
      </c>
      <c r="C160" s="27" t="s">
        <v>639</v>
      </c>
      <c r="D160" s="28">
        <v>3322</v>
      </c>
      <c r="E160" s="27" t="s">
        <v>748</v>
      </c>
      <c r="F160" s="26" t="s">
        <v>16</v>
      </c>
      <c r="G160" s="29">
        <v>364297</v>
      </c>
      <c r="H160" s="30" t="s">
        <v>575</v>
      </c>
    </row>
    <row r="161" spans="1:8" ht="31.5" hidden="1" x14ac:dyDescent="0.25">
      <c r="A161" s="26" t="s">
        <v>11</v>
      </c>
      <c r="B161" s="27" t="s">
        <v>639</v>
      </c>
      <c r="C161" s="27" t="s">
        <v>639</v>
      </c>
      <c r="D161" s="28">
        <v>3323</v>
      </c>
      <c r="E161" s="27" t="s">
        <v>749</v>
      </c>
      <c r="F161" s="26" t="s">
        <v>16</v>
      </c>
      <c r="G161" s="29">
        <v>511558</v>
      </c>
      <c r="H161" s="30" t="s">
        <v>575</v>
      </c>
    </row>
    <row r="162" spans="1:8" ht="31.5" hidden="1" x14ac:dyDescent="0.25">
      <c r="A162" s="26" t="s">
        <v>11</v>
      </c>
      <c r="B162" s="27" t="s">
        <v>639</v>
      </c>
      <c r="C162" s="27" t="s">
        <v>639</v>
      </c>
      <c r="D162" s="28">
        <v>3324</v>
      </c>
      <c r="E162" s="27" t="s">
        <v>750</v>
      </c>
      <c r="F162" s="26" t="s">
        <v>16</v>
      </c>
      <c r="G162" s="29">
        <v>1264911</v>
      </c>
      <c r="H162" s="30" t="s">
        <v>575</v>
      </c>
    </row>
    <row r="163" spans="1:8" ht="31.5" hidden="1" x14ac:dyDescent="0.25">
      <c r="A163" s="26" t="s">
        <v>11</v>
      </c>
      <c r="B163" s="27" t="s">
        <v>639</v>
      </c>
      <c r="C163" s="27" t="s">
        <v>639</v>
      </c>
      <c r="D163" s="28">
        <v>3325</v>
      </c>
      <c r="E163" s="27" t="s">
        <v>751</v>
      </c>
      <c r="F163" s="26" t="s">
        <v>16</v>
      </c>
      <c r="G163" s="29">
        <v>1903321</v>
      </c>
      <c r="H163" s="30" t="s">
        <v>575</v>
      </c>
    </row>
    <row r="164" spans="1:8" ht="31.5" hidden="1" x14ac:dyDescent="0.25">
      <c r="A164" s="26" t="s">
        <v>11</v>
      </c>
      <c r="B164" s="27" t="s">
        <v>639</v>
      </c>
      <c r="C164" s="27" t="s">
        <v>639</v>
      </c>
      <c r="D164" s="28">
        <v>3327</v>
      </c>
      <c r="E164" s="27" t="s">
        <v>752</v>
      </c>
      <c r="F164" s="26" t="s">
        <v>16</v>
      </c>
      <c r="G164" s="29">
        <v>2383602</v>
      </c>
      <c r="H164" s="30" t="s">
        <v>575</v>
      </c>
    </row>
    <row r="165" spans="1:8" ht="31.5" hidden="1" x14ac:dyDescent="0.25">
      <c r="A165" s="26" t="s">
        <v>11</v>
      </c>
      <c r="B165" s="27" t="s">
        <v>639</v>
      </c>
      <c r="C165" s="27" t="s">
        <v>639</v>
      </c>
      <c r="D165" s="28">
        <v>3328</v>
      </c>
      <c r="E165" s="27" t="s">
        <v>753</v>
      </c>
      <c r="F165" s="26" t="s">
        <v>16</v>
      </c>
      <c r="G165" s="29">
        <v>2302025</v>
      </c>
      <c r="H165" s="30" t="s">
        <v>575</v>
      </c>
    </row>
    <row r="166" spans="1:8" ht="31.5" hidden="1" x14ac:dyDescent="0.25">
      <c r="A166" s="26" t="s">
        <v>11</v>
      </c>
      <c r="B166" s="27" t="s">
        <v>639</v>
      </c>
      <c r="C166" s="27" t="s">
        <v>639</v>
      </c>
      <c r="D166" s="28">
        <v>3329</v>
      </c>
      <c r="E166" s="27" t="s">
        <v>754</v>
      </c>
      <c r="F166" s="26" t="s">
        <v>16</v>
      </c>
      <c r="G166" s="29">
        <v>3214859</v>
      </c>
      <c r="H166" s="30" t="s">
        <v>575</v>
      </c>
    </row>
    <row r="167" spans="1:8" ht="31.5" hidden="1" x14ac:dyDescent="0.25">
      <c r="A167" s="26" t="s">
        <v>11</v>
      </c>
      <c r="B167" s="27" t="s">
        <v>639</v>
      </c>
      <c r="C167" s="27" t="s">
        <v>639</v>
      </c>
      <c r="D167" s="28">
        <v>3330</v>
      </c>
      <c r="E167" s="27" t="s">
        <v>755</v>
      </c>
      <c r="F167" s="26" t="s">
        <v>16</v>
      </c>
      <c r="G167" s="29">
        <v>3423219</v>
      </c>
      <c r="H167" s="30" t="s">
        <v>575</v>
      </c>
    </row>
    <row r="168" spans="1:8" ht="31.5" hidden="1" x14ac:dyDescent="0.25">
      <c r="A168" s="26" t="s">
        <v>11</v>
      </c>
      <c r="B168" s="27" t="s">
        <v>639</v>
      </c>
      <c r="C168" s="27" t="s">
        <v>639</v>
      </c>
      <c r="D168" s="28">
        <v>3331</v>
      </c>
      <c r="E168" s="27" t="s">
        <v>756</v>
      </c>
      <c r="F168" s="26" t="s">
        <v>16</v>
      </c>
      <c r="G168" s="29">
        <v>4694886</v>
      </c>
      <c r="H168" s="30" t="s">
        <v>575</v>
      </c>
    </row>
    <row r="169" spans="1:8" ht="47.25" hidden="1" x14ac:dyDescent="0.25">
      <c r="A169" s="26" t="s">
        <v>11</v>
      </c>
      <c r="B169" s="27" t="s">
        <v>582</v>
      </c>
      <c r="C169" s="27" t="s">
        <v>583</v>
      </c>
      <c r="D169" s="28">
        <v>3347</v>
      </c>
      <c r="E169" s="27" t="s">
        <v>757</v>
      </c>
      <c r="F169" s="26" t="s">
        <v>16</v>
      </c>
      <c r="G169" s="29">
        <v>732393</v>
      </c>
      <c r="H169" s="30" t="s">
        <v>575</v>
      </c>
    </row>
    <row r="170" spans="1:8" ht="47.25" hidden="1" x14ac:dyDescent="0.25">
      <c r="A170" s="26" t="s">
        <v>11</v>
      </c>
      <c r="B170" s="27" t="s">
        <v>582</v>
      </c>
      <c r="C170" s="27" t="s">
        <v>583</v>
      </c>
      <c r="D170" s="28">
        <v>3348</v>
      </c>
      <c r="E170" s="27" t="s">
        <v>758</v>
      </c>
      <c r="F170" s="26" t="s">
        <v>16</v>
      </c>
      <c r="G170" s="29">
        <v>841608</v>
      </c>
      <c r="H170" s="30" t="s">
        <v>575</v>
      </c>
    </row>
    <row r="171" spans="1:8" ht="47.25" hidden="1" x14ac:dyDescent="0.25">
      <c r="A171" s="26" t="s">
        <v>11</v>
      </c>
      <c r="B171" s="27" t="s">
        <v>582</v>
      </c>
      <c r="C171" s="27" t="s">
        <v>583</v>
      </c>
      <c r="D171" s="28">
        <v>3350</v>
      </c>
      <c r="E171" s="27" t="s">
        <v>759</v>
      </c>
      <c r="F171" s="26" t="s">
        <v>16</v>
      </c>
      <c r="G171" s="29">
        <v>855836</v>
      </c>
      <c r="H171" s="30" t="s">
        <v>575</v>
      </c>
    </row>
    <row r="172" spans="1:8" ht="47.25" hidden="1" x14ac:dyDescent="0.25">
      <c r="A172" s="26" t="s">
        <v>11</v>
      </c>
      <c r="B172" s="27" t="s">
        <v>582</v>
      </c>
      <c r="C172" s="27" t="s">
        <v>583</v>
      </c>
      <c r="D172" s="28">
        <v>3351</v>
      </c>
      <c r="E172" s="27" t="s">
        <v>760</v>
      </c>
      <c r="F172" s="26" t="s">
        <v>16</v>
      </c>
      <c r="G172" s="29">
        <v>1008406</v>
      </c>
      <c r="H172" s="30" t="s">
        <v>575</v>
      </c>
    </row>
    <row r="173" spans="1:8" ht="47.25" hidden="1" x14ac:dyDescent="0.25">
      <c r="A173" s="26" t="s">
        <v>11</v>
      </c>
      <c r="B173" s="27" t="s">
        <v>582</v>
      </c>
      <c r="C173" s="27" t="s">
        <v>583</v>
      </c>
      <c r="D173" s="28">
        <v>3352</v>
      </c>
      <c r="E173" s="27" t="s">
        <v>761</v>
      </c>
      <c r="F173" s="26" t="s">
        <v>16</v>
      </c>
      <c r="G173" s="29">
        <v>1131904</v>
      </c>
      <c r="H173" s="30" t="s">
        <v>575</v>
      </c>
    </row>
    <row r="174" spans="1:8" ht="47.25" hidden="1" x14ac:dyDescent="0.25">
      <c r="A174" s="26" t="s">
        <v>11</v>
      </c>
      <c r="B174" s="27" t="s">
        <v>582</v>
      </c>
      <c r="C174" s="27" t="s">
        <v>583</v>
      </c>
      <c r="D174" s="28">
        <v>3353</v>
      </c>
      <c r="E174" s="27" t="s">
        <v>762</v>
      </c>
      <c r="F174" s="26" t="s">
        <v>16</v>
      </c>
      <c r="G174" s="29">
        <v>1030406</v>
      </c>
      <c r="H174" s="30" t="s">
        <v>575</v>
      </c>
    </row>
    <row r="175" spans="1:8" ht="47.25" hidden="1" x14ac:dyDescent="0.25">
      <c r="A175" s="26" t="s">
        <v>11</v>
      </c>
      <c r="B175" s="27" t="s">
        <v>582</v>
      </c>
      <c r="C175" s="27" t="s">
        <v>583</v>
      </c>
      <c r="D175" s="28">
        <v>3354</v>
      </c>
      <c r="E175" s="27" t="s">
        <v>763</v>
      </c>
      <c r="F175" s="26" t="s">
        <v>16</v>
      </c>
      <c r="G175" s="29">
        <v>1395698</v>
      </c>
      <c r="H175" s="30" t="s">
        <v>575</v>
      </c>
    </row>
    <row r="176" spans="1:8" ht="47.25" hidden="1" x14ac:dyDescent="0.25">
      <c r="A176" s="26" t="s">
        <v>11</v>
      </c>
      <c r="B176" s="27" t="s">
        <v>582</v>
      </c>
      <c r="C176" s="27" t="s">
        <v>583</v>
      </c>
      <c r="D176" s="28">
        <v>3355</v>
      </c>
      <c r="E176" s="27" t="s">
        <v>764</v>
      </c>
      <c r="F176" s="26" t="s">
        <v>16</v>
      </c>
      <c r="G176" s="29">
        <v>1486696</v>
      </c>
      <c r="H176" s="30" t="s">
        <v>575</v>
      </c>
    </row>
    <row r="177" spans="1:8" ht="47.25" hidden="1" x14ac:dyDescent="0.25">
      <c r="A177" s="26" t="s">
        <v>11</v>
      </c>
      <c r="B177" s="27" t="s">
        <v>582</v>
      </c>
      <c r="C177" s="27" t="s">
        <v>583</v>
      </c>
      <c r="D177" s="28">
        <v>3356</v>
      </c>
      <c r="E177" s="27" t="s">
        <v>765</v>
      </c>
      <c r="F177" s="26" t="s">
        <v>16</v>
      </c>
      <c r="G177" s="29">
        <v>1844256</v>
      </c>
      <c r="H177" s="30" t="s">
        <v>575</v>
      </c>
    </row>
    <row r="178" spans="1:8" ht="47.25" hidden="1" x14ac:dyDescent="0.25">
      <c r="A178" s="26" t="s">
        <v>11</v>
      </c>
      <c r="B178" s="27" t="s">
        <v>582</v>
      </c>
      <c r="C178" s="27" t="s">
        <v>583</v>
      </c>
      <c r="D178" s="28">
        <v>3357</v>
      </c>
      <c r="E178" s="27" t="s">
        <v>766</v>
      </c>
      <c r="F178" s="26" t="s">
        <v>16</v>
      </c>
      <c r="G178" s="29">
        <v>1910160</v>
      </c>
      <c r="H178" s="30" t="s">
        <v>575</v>
      </c>
    </row>
    <row r="179" spans="1:8" ht="47.25" hidden="1" x14ac:dyDescent="0.25">
      <c r="A179" s="26" t="s">
        <v>11</v>
      </c>
      <c r="B179" s="27" t="s">
        <v>582</v>
      </c>
      <c r="C179" s="27" t="s">
        <v>583</v>
      </c>
      <c r="D179" s="28">
        <v>3358</v>
      </c>
      <c r="E179" s="27" t="s">
        <v>767</v>
      </c>
      <c r="F179" s="26" t="s">
        <v>16</v>
      </c>
      <c r="G179" s="29">
        <v>1398118</v>
      </c>
      <c r="H179" s="30" t="s">
        <v>575</v>
      </c>
    </row>
    <row r="180" spans="1:8" ht="47.25" hidden="1" x14ac:dyDescent="0.25">
      <c r="A180" s="26" t="s">
        <v>11</v>
      </c>
      <c r="B180" s="27" t="s">
        <v>582</v>
      </c>
      <c r="C180" s="27" t="s">
        <v>583</v>
      </c>
      <c r="D180" s="28">
        <v>3359</v>
      </c>
      <c r="E180" s="27" t="s">
        <v>768</v>
      </c>
      <c r="F180" s="26" t="s">
        <v>16</v>
      </c>
      <c r="G180" s="29">
        <v>1902104</v>
      </c>
      <c r="H180" s="30" t="s">
        <v>575</v>
      </c>
    </row>
    <row r="181" spans="1:8" ht="47.25" hidden="1" x14ac:dyDescent="0.25">
      <c r="A181" s="26" t="s">
        <v>11</v>
      </c>
      <c r="B181" s="27" t="s">
        <v>582</v>
      </c>
      <c r="C181" s="27" t="s">
        <v>583</v>
      </c>
      <c r="D181" s="28">
        <v>3360</v>
      </c>
      <c r="E181" s="27" t="s">
        <v>769</v>
      </c>
      <c r="F181" s="26" t="s">
        <v>16</v>
      </c>
      <c r="G181" s="29">
        <v>1999836</v>
      </c>
      <c r="H181" s="30" t="s">
        <v>575</v>
      </c>
    </row>
    <row r="182" spans="1:8" ht="47.25" hidden="1" x14ac:dyDescent="0.25">
      <c r="A182" s="26" t="s">
        <v>11</v>
      </c>
      <c r="B182" s="27" t="s">
        <v>582</v>
      </c>
      <c r="C182" s="27" t="s">
        <v>583</v>
      </c>
      <c r="D182" s="28">
        <v>3361</v>
      </c>
      <c r="E182" s="27" t="s">
        <v>770</v>
      </c>
      <c r="F182" s="26" t="s">
        <v>16</v>
      </c>
      <c r="G182" s="29">
        <v>2138722</v>
      </c>
      <c r="H182" s="30" t="s">
        <v>575</v>
      </c>
    </row>
    <row r="183" spans="1:8" ht="47.25" hidden="1" x14ac:dyDescent="0.25">
      <c r="A183" s="26" t="s">
        <v>11</v>
      </c>
      <c r="B183" s="27" t="s">
        <v>582</v>
      </c>
      <c r="C183" s="27" t="s">
        <v>583</v>
      </c>
      <c r="D183" s="28">
        <v>3363</v>
      </c>
      <c r="E183" s="27" t="s">
        <v>771</v>
      </c>
      <c r="F183" s="26" t="s">
        <v>16</v>
      </c>
      <c r="G183" s="29">
        <v>2365361</v>
      </c>
      <c r="H183" s="30" t="s">
        <v>575</v>
      </c>
    </row>
    <row r="184" spans="1:8" ht="47.25" hidden="1" x14ac:dyDescent="0.25">
      <c r="A184" s="26" t="s">
        <v>11</v>
      </c>
      <c r="B184" s="27" t="s">
        <v>582</v>
      </c>
      <c r="C184" s="27" t="s">
        <v>583</v>
      </c>
      <c r="D184" s="28">
        <v>3364</v>
      </c>
      <c r="E184" s="27" t="s">
        <v>772</v>
      </c>
      <c r="F184" s="26" t="s">
        <v>16</v>
      </c>
      <c r="G184" s="29">
        <v>719185</v>
      </c>
      <c r="H184" s="30" t="s">
        <v>575</v>
      </c>
    </row>
    <row r="185" spans="1:8" ht="47.25" hidden="1" x14ac:dyDescent="0.25">
      <c r="A185" s="26" t="s">
        <v>11</v>
      </c>
      <c r="B185" s="27" t="s">
        <v>582</v>
      </c>
      <c r="C185" s="27" t="s">
        <v>583</v>
      </c>
      <c r="D185" s="28">
        <v>3365</v>
      </c>
      <c r="E185" s="27" t="s">
        <v>773</v>
      </c>
      <c r="F185" s="26" t="s">
        <v>16</v>
      </c>
      <c r="G185" s="29">
        <v>900165</v>
      </c>
      <c r="H185" s="30" t="s">
        <v>575</v>
      </c>
    </row>
    <row r="186" spans="1:8" ht="47.25" hidden="1" x14ac:dyDescent="0.25">
      <c r="A186" s="26" t="s">
        <v>11</v>
      </c>
      <c r="B186" s="27" t="s">
        <v>582</v>
      </c>
      <c r="C186" s="27" t="s">
        <v>583</v>
      </c>
      <c r="D186" s="28">
        <v>3366</v>
      </c>
      <c r="E186" s="27" t="s">
        <v>774</v>
      </c>
      <c r="F186" s="26" t="s">
        <v>16</v>
      </c>
      <c r="G186" s="29">
        <v>997900</v>
      </c>
      <c r="H186" s="30" t="s">
        <v>575</v>
      </c>
    </row>
    <row r="187" spans="1:8" ht="47.25" hidden="1" x14ac:dyDescent="0.25">
      <c r="A187" s="26" t="s">
        <v>11</v>
      </c>
      <c r="B187" s="27" t="s">
        <v>582</v>
      </c>
      <c r="C187" s="27" t="s">
        <v>583</v>
      </c>
      <c r="D187" s="28">
        <v>3368</v>
      </c>
      <c r="E187" s="27" t="s">
        <v>775</v>
      </c>
      <c r="F187" s="26" t="s">
        <v>16</v>
      </c>
      <c r="G187" s="29">
        <v>893736</v>
      </c>
      <c r="H187" s="30" t="s">
        <v>575</v>
      </c>
    </row>
    <row r="188" spans="1:8" ht="47.25" hidden="1" x14ac:dyDescent="0.25">
      <c r="A188" s="26" t="s">
        <v>11</v>
      </c>
      <c r="B188" s="27" t="s">
        <v>582</v>
      </c>
      <c r="C188" s="27" t="s">
        <v>583</v>
      </c>
      <c r="D188" s="28">
        <v>3369</v>
      </c>
      <c r="E188" s="27" t="s">
        <v>776</v>
      </c>
      <c r="F188" s="26" t="s">
        <v>16</v>
      </c>
      <c r="G188" s="29">
        <v>1015453</v>
      </c>
      <c r="H188" s="30" t="s">
        <v>575</v>
      </c>
    </row>
    <row r="189" spans="1:8" ht="47.25" hidden="1" x14ac:dyDescent="0.25">
      <c r="A189" s="26" t="s">
        <v>11</v>
      </c>
      <c r="B189" s="27" t="s">
        <v>582</v>
      </c>
      <c r="C189" s="27" t="s">
        <v>583</v>
      </c>
      <c r="D189" s="28">
        <v>3370</v>
      </c>
      <c r="E189" s="27" t="s">
        <v>777</v>
      </c>
      <c r="F189" s="26" t="s">
        <v>16</v>
      </c>
      <c r="G189" s="29">
        <v>1144466</v>
      </c>
      <c r="H189" s="30" t="s">
        <v>575</v>
      </c>
    </row>
    <row r="190" spans="1:8" ht="47.25" hidden="1" x14ac:dyDescent="0.25">
      <c r="A190" s="26" t="s">
        <v>11</v>
      </c>
      <c r="B190" s="27" t="s">
        <v>582</v>
      </c>
      <c r="C190" s="27" t="s">
        <v>583</v>
      </c>
      <c r="D190" s="28">
        <v>3371</v>
      </c>
      <c r="E190" s="27" t="s">
        <v>778</v>
      </c>
      <c r="F190" s="26" t="s">
        <v>16</v>
      </c>
      <c r="G190" s="29">
        <v>997214</v>
      </c>
      <c r="H190" s="30" t="s">
        <v>575</v>
      </c>
    </row>
    <row r="191" spans="1:8" ht="47.25" hidden="1" x14ac:dyDescent="0.25">
      <c r="A191" s="26" t="s">
        <v>11</v>
      </c>
      <c r="B191" s="27" t="s">
        <v>582</v>
      </c>
      <c r="C191" s="27" t="s">
        <v>583</v>
      </c>
      <c r="D191" s="28">
        <v>3372</v>
      </c>
      <c r="E191" s="27" t="s">
        <v>779</v>
      </c>
      <c r="F191" s="26" t="s">
        <v>16</v>
      </c>
      <c r="G191" s="29">
        <v>1139238</v>
      </c>
      <c r="H191" s="30" t="s">
        <v>575</v>
      </c>
    </row>
    <row r="192" spans="1:8" ht="47.25" hidden="1" x14ac:dyDescent="0.25">
      <c r="A192" s="26" t="s">
        <v>11</v>
      </c>
      <c r="B192" s="27" t="s">
        <v>582</v>
      </c>
      <c r="C192" s="27" t="s">
        <v>583</v>
      </c>
      <c r="D192" s="28">
        <v>3373</v>
      </c>
      <c r="E192" s="27" t="s">
        <v>780</v>
      </c>
      <c r="F192" s="26" t="s">
        <v>16</v>
      </c>
      <c r="G192" s="29">
        <v>1395698</v>
      </c>
      <c r="H192" s="30" t="s">
        <v>575</v>
      </c>
    </row>
    <row r="193" spans="1:8" ht="47.25" hidden="1" x14ac:dyDescent="0.25">
      <c r="A193" s="26" t="s">
        <v>11</v>
      </c>
      <c r="B193" s="27" t="s">
        <v>582</v>
      </c>
      <c r="C193" s="27" t="s">
        <v>583</v>
      </c>
      <c r="D193" s="28">
        <v>3374</v>
      </c>
      <c r="E193" s="27" t="s">
        <v>781</v>
      </c>
      <c r="F193" s="26" t="s">
        <v>16</v>
      </c>
      <c r="G193" s="29">
        <v>1427878</v>
      </c>
      <c r="H193" s="30" t="s">
        <v>575</v>
      </c>
    </row>
    <row r="194" spans="1:8" ht="47.25" hidden="1" x14ac:dyDescent="0.25">
      <c r="A194" s="26" t="s">
        <v>11</v>
      </c>
      <c r="B194" s="27" t="s">
        <v>582</v>
      </c>
      <c r="C194" s="27" t="s">
        <v>583</v>
      </c>
      <c r="D194" s="28">
        <v>3375</v>
      </c>
      <c r="E194" s="27" t="s">
        <v>782</v>
      </c>
      <c r="F194" s="26" t="s">
        <v>16</v>
      </c>
      <c r="G194" s="29">
        <v>1706435</v>
      </c>
      <c r="H194" s="30" t="s">
        <v>575</v>
      </c>
    </row>
    <row r="195" spans="1:8" ht="47.25" hidden="1" x14ac:dyDescent="0.25">
      <c r="A195" s="26" t="s">
        <v>11</v>
      </c>
      <c r="B195" s="27" t="s">
        <v>582</v>
      </c>
      <c r="C195" s="27" t="s">
        <v>583</v>
      </c>
      <c r="D195" s="28">
        <v>3376</v>
      </c>
      <c r="E195" s="27" t="s">
        <v>783</v>
      </c>
      <c r="F195" s="26" t="s">
        <v>16</v>
      </c>
      <c r="G195" s="29">
        <v>2113318</v>
      </c>
      <c r="H195" s="30" t="s">
        <v>575</v>
      </c>
    </row>
    <row r="196" spans="1:8" ht="31.5" hidden="1" x14ac:dyDescent="0.25">
      <c r="A196" s="26" t="s">
        <v>11</v>
      </c>
      <c r="B196" s="27" t="s">
        <v>573</v>
      </c>
      <c r="C196" s="27" t="s">
        <v>574</v>
      </c>
      <c r="D196" s="28">
        <v>3378</v>
      </c>
      <c r="E196" s="27" t="s">
        <v>784</v>
      </c>
      <c r="F196" s="26" t="s">
        <v>13</v>
      </c>
      <c r="G196" s="29">
        <v>2546</v>
      </c>
      <c r="H196" s="30" t="s">
        <v>575</v>
      </c>
    </row>
    <row r="197" spans="1:8" ht="31.5" hidden="1" x14ac:dyDescent="0.25">
      <c r="A197" s="26" t="s">
        <v>11</v>
      </c>
      <c r="B197" s="27" t="s">
        <v>582</v>
      </c>
      <c r="C197" s="27" t="s">
        <v>583</v>
      </c>
      <c r="D197" s="28">
        <v>3379</v>
      </c>
      <c r="E197" s="27" t="s">
        <v>785</v>
      </c>
      <c r="F197" s="26" t="s">
        <v>15</v>
      </c>
      <c r="G197" s="29">
        <v>155991</v>
      </c>
      <c r="H197" s="30" t="s">
        <v>575</v>
      </c>
    </row>
    <row r="198" spans="1:8" ht="31.5" hidden="1" x14ac:dyDescent="0.25">
      <c r="A198" s="26" t="s">
        <v>11</v>
      </c>
      <c r="B198" s="27" t="s">
        <v>582</v>
      </c>
      <c r="C198" s="27" t="s">
        <v>583</v>
      </c>
      <c r="D198" s="28">
        <v>3380</v>
      </c>
      <c r="E198" s="27" t="s">
        <v>786</v>
      </c>
      <c r="F198" s="26" t="s">
        <v>15</v>
      </c>
      <c r="G198" s="29">
        <v>70765</v>
      </c>
      <c r="H198" s="30" t="s">
        <v>575</v>
      </c>
    </row>
    <row r="199" spans="1:8" ht="31.5" hidden="1" x14ac:dyDescent="0.25">
      <c r="A199" s="26" t="s">
        <v>11</v>
      </c>
      <c r="B199" s="27" t="s">
        <v>582</v>
      </c>
      <c r="C199" s="27" t="s">
        <v>583</v>
      </c>
      <c r="D199" s="28">
        <v>3382</v>
      </c>
      <c r="E199" s="27" t="s">
        <v>787</v>
      </c>
      <c r="F199" s="26" t="s">
        <v>15</v>
      </c>
      <c r="G199" s="29">
        <v>16542</v>
      </c>
      <c r="H199" s="30" t="s">
        <v>575</v>
      </c>
    </row>
    <row r="200" spans="1:8" ht="31.5" hidden="1" x14ac:dyDescent="0.25">
      <c r="A200" s="26" t="s">
        <v>11</v>
      </c>
      <c r="B200" s="27" t="s">
        <v>608</v>
      </c>
      <c r="C200" s="27" t="s">
        <v>609</v>
      </c>
      <c r="D200" s="28">
        <v>3385</v>
      </c>
      <c r="E200" s="27" t="s">
        <v>788</v>
      </c>
      <c r="F200" s="26" t="s">
        <v>15</v>
      </c>
      <c r="G200" s="29">
        <v>104730</v>
      </c>
      <c r="H200" s="30" t="s">
        <v>575</v>
      </c>
    </row>
    <row r="201" spans="1:8" ht="31.5" hidden="1" x14ac:dyDescent="0.25">
      <c r="A201" s="26" t="s">
        <v>11</v>
      </c>
      <c r="B201" s="27" t="s">
        <v>582</v>
      </c>
      <c r="C201" s="27" t="s">
        <v>583</v>
      </c>
      <c r="D201" s="28">
        <v>3388</v>
      </c>
      <c r="E201" s="27" t="s">
        <v>789</v>
      </c>
      <c r="F201" s="26" t="s">
        <v>15</v>
      </c>
      <c r="G201" s="29">
        <v>347437</v>
      </c>
      <c r="H201" s="30" t="s">
        <v>575</v>
      </c>
    </row>
    <row r="202" spans="1:8" ht="31.5" hidden="1" x14ac:dyDescent="0.25">
      <c r="A202" s="26" t="s">
        <v>11</v>
      </c>
      <c r="B202" s="27" t="s">
        <v>639</v>
      </c>
      <c r="C202" s="27" t="s">
        <v>639</v>
      </c>
      <c r="D202" s="28">
        <v>3391</v>
      </c>
      <c r="E202" s="27" t="s">
        <v>790</v>
      </c>
      <c r="F202" s="26" t="s">
        <v>16</v>
      </c>
      <c r="G202" s="29">
        <v>166990</v>
      </c>
      <c r="H202" s="30" t="s">
        <v>575</v>
      </c>
    </row>
    <row r="203" spans="1:8" ht="31.5" hidden="1" x14ac:dyDescent="0.25">
      <c r="A203" s="26" t="s">
        <v>11</v>
      </c>
      <c r="B203" s="27" t="s">
        <v>639</v>
      </c>
      <c r="C203" s="27" t="s">
        <v>639</v>
      </c>
      <c r="D203" s="28">
        <v>3393</v>
      </c>
      <c r="E203" s="27" t="s">
        <v>791</v>
      </c>
      <c r="F203" s="26" t="s">
        <v>16</v>
      </c>
      <c r="G203" s="29">
        <v>952668</v>
      </c>
      <c r="H203" s="30" t="s">
        <v>575</v>
      </c>
    </row>
    <row r="204" spans="1:8" ht="47.25" hidden="1" x14ac:dyDescent="0.25">
      <c r="A204" s="26" t="s">
        <v>11</v>
      </c>
      <c r="B204" s="27" t="s">
        <v>650</v>
      </c>
      <c r="C204" s="27" t="s">
        <v>651</v>
      </c>
      <c r="D204" s="28">
        <v>3394</v>
      </c>
      <c r="E204" s="27" t="s">
        <v>792</v>
      </c>
      <c r="F204" s="26" t="s">
        <v>14</v>
      </c>
      <c r="G204" s="29">
        <v>512472</v>
      </c>
      <c r="H204" s="30" t="s">
        <v>575</v>
      </c>
    </row>
    <row r="205" spans="1:8" ht="31.5" hidden="1" x14ac:dyDescent="0.25">
      <c r="A205" s="26" t="s">
        <v>11</v>
      </c>
      <c r="B205" s="27" t="s">
        <v>629</v>
      </c>
      <c r="C205" s="27" t="s">
        <v>793</v>
      </c>
      <c r="D205" s="28">
        <v>3396</v>
      </c>
      <c r="E205" s="27" t="s">
        <v>794</v>
      </c>
      <c r="F205" s="26" t="s">
        <v>16</v>
      </c>
      <c r="G205" s="29">
        <v>628869</v>
      </c>
      <c r="H205" s="30" t="s">
        <v>575</v>
      </c>
    </row>
    <row r="206" spans="1:8" ht="47.25" hidden="1" x14ac:dyDescent="0.25">
      <c r="A206" s="26" t="s">
        <v>11</v>
      </c>
      <c r="B206" s="27" t="s">
        <v>629</v>
      </c>
      <c r="C206" s="27" t="s">
        <v>793</v>
      </c>
      <c r="D206" s="28">
        <v>3397</v>
      </c>
      <c r="E206" s="27" t="s">
        <v>795</v>
      </c>
      <c r="F206" s="26" t="s">
        <v>16</v>
      </c>
      <c r="G206" s="29">
        <v>306099</v>
      </c>
      <c r="H206" s="30" t="s">
        <v>575</v>
      </c>
    </row>
    <row r="207" spans="1:8" ht="31.5" hidden="1" x14ac:dyDescent="0.25">
      <c r="A207" s="26" t="s">
        <v>11</v>
      </c>
      <c r="B207" s="27" t="s">
        <v>629</v>
      </c>
      <c r="C207" s="27" t="s">
        <v>793</v>
      </c>
      <c r="D207" s="28">
        <v>3400</v>
      </c>
      <c r="E207" s="27" t="s">
        <v>796</v>
      </c>
      <c r="F207" s="26" t="s">
        <v>16</v>
      </c>
      <c r="G207" s="29">
        <v>142885</v>
      </c>
      <c r="H207" s="30" t="s">
        <v>575</v>
      </c>
    </row>
    <row r="208" spans="1:8" ht="31.5" hidden="1" x14ac:dyDescent="0.25">
      <c r="A208" s="26" t="s">
        <v>11</v>
      </c>
      <c r="B208" s="27" t="s">
        <v>629</v>
      </c>
      <c r="C208" s="27" t="s">
        <v>793</v>
      </c>
      <c r="D208" s="28">
        <v>3401</v>
      </c>
      <c r="E208" s="27" t="s">
        <v>797</v>
      </c>
      <c r="F208" s="26" t="s">
        <v>16</v>
      </c>
      <c r="G208" s="29">
        <v>319469</v>
      </c>
      <c r="H208" s="30" t="s">
        <v>575</v>
      </c>
    </row>
    <row r="209" spans="1:8" ht="47.25" hidden="1" x14ac:dyDescent="0.25">
      <c r="A209" s="26" t="s">
        <v>11</v>
      </c>
      <c r="B209" s="27" t="s">
        <v>629</v>
      </c>
      <c r="C209" s="27" t="s">
        <v>793</v>
      </c>
      <c r="D209" s="28">
        <v>3403</v>
      </c>
      <c r="E209" s="27" t="s">
        <v>798</v>
      </c>
      <c r="F209" s="26" t="s">
        <v>16</v>
      </c>
      <c r="G209" s="29">
        <v>602888</v>
      </c>
      <c r="H209" s="30" t="s">
        <v>575</v>
      </c>
    </row>
    <row r="210" spans="1:8" hidden="1" x14ac:dyDescent="0.25">
      <c r="A210" s="26" t="s">
        <v>11</v>
      </c>
      <c r="B210" s="27" t="s">
        <v>639</v>
      </c>
      <c r="C210" s="27" t="s">
        <v>639</v>
      </c>
      <c r="D210" s="28">
        <v>3404</v>
      </c>
      <c r="E210" s="27" t="s">
        <v>799</v>
      </c>
      <c r="F210" s="26" t="s">
        <v>16</v>
      </c>
      <c r="G210" s="29">
        <v>112250</v>
      </c>
      <c r="H210" s="30" t="s">
        <v>575</v>
      </c>
    </row>
    <row r="211" spans="1:8" ht="31.5" hidden="1" x14ac:dyDescent="0.25">
      <c r="A211" s="26" t="s">
        <v>11</v>
      </c>
      <c r="B211" s="27" t="s">
        <v>639</v>
      </c>
      <c r="C211" s="27" t="s">
        <v>639</v>
      </c>
      <c r="D211" s="28">
        <v>3405</v>
      </c>
      <c r="E211" s="27" t="s">
        <v>800</v>
      </c>
      <c r="F211" s="26" t="s">
        <v>16</v>
      </c>
      <c r="G211" s="29">
        <v>217309</v>
      </c>
      <c r="H211" s="30" t="s">
        <v>575</v>
      </c>
    </row>
    <row r="212" spans="1:8" ht="31.5" hidden="1" x14ac:dyDescent="0.25">
      <c r="A212" s="26" t="s">
        <v>11</v>
      </c>
      <c r="B212" s="27" t="s">
        <v>582</v>
      </c>
      <c r="C212" s="27" t="s">
        <v>583</v>
      </c>
      <c r="D212" s="28">
        <v>3408</v>
      </c>
      <c r="E212" s="27" t="s">
        <v>801</v>
      </c>
      <c r="F212" s="26" t="s">
        <v>15</v>
      </c>
      <c r="G212" s="29">
        <v>232570</v>
      </c>
      <c r="H212" s="30" t="s">
        <v>575</v>
      </c>
    </row>
    <row r="213" spans="1:8" ht="31.5" hidden="1" x14ac:dyDescent="0.25">
      <c r="A213" s="26" t="s">
        <v>11</v>
      </c>
      <c r="B213" s="27" t="s">
        <v>608</v>
      </c>
      <c r="C213" s="27" t="s">
        <v>609</v>
      </c>
      <c r="D213" s="28">
        <v>3410</v>
      </c>
      <c r="E213" s="27" t="s">
        <v>802</v>
      </c>
      <c r="F213" s="26" t="s">
        <v>16</v>
      </c>
      <c r="G213" s="29">
        <v>5563566</v>
      </c>
      <c r="H213" s="30" t="s">
        <v>575</v>
      </c>
    </row>
    <row r="214" spans="1:8" ht="31.5" hidden="1" x14ac:dyDescent="0.25">
      <c r="A214" s="26" t="s">
        <v>11</v>
      </c>
      <c r="B214" s="27" t="s">
        <v>608</v>
      </c>
      <c r="C214" s="27" t="s">
        <v>609</v>
      </c>
      <c r="D214" s="28">
        <v>3411</v>
      </c>
      <c r="E214" s="27" t="s">
        <v>803</v>
      </c>
      <c r="F214" s="26" t="s">
        <v>16</v>
      </c>
      <c r="G214" s="29">
        <v>5748419</v>
      </c>
      <c r="H214" s="30" t="s">
        <v>575</v>
      </c>
    </row>
    <row r="215" spans="1:8" ht="31.5" hidden="1" x14ac:dyDescent="0.25">
      <c r="A215" s="26" t="s">
        <v>11</v>
      </c>
      <c r="B215" s="27" t="s">
        <v>639</v>
      </c>
      <c r="C215" s="27" t="s">
        <v>639</v>
      </c>
      <c r="D215" s="28">
        <v>3412</v>
      </c>
      <c r="E215" s="27" t="s">
        <v>804</v>
      </c>
      <c r="F215" s="26" t="s">
        <v>16</v>
      </c>
      <c r="G215" s="29">
        <v>309877</v>
      </c>
      <c r="H215" s="30" t="s">
        <v>575</v>
      </c>
    </row>
    <row r="216" spans="1:8" ht="31.5" hidden="1" x14ac:dyDescent="0.25">
      <c r="A216" s="26" t="s">
        <v>11</v>
      </c>
      <c r="B216" s="27" t="s">
        <v>639</v>
      </c>
      <c r="C216" s="27" t="s">
        <v>639</v>
      </c>
      <c r="D216" s="28">
        <v>3413</v>
      </c>
      <c r="E216" s="27" t="s">
        <v>805</v>
      </c>
      <c r="F216" s="26" t="s">
        <v>16</v>
      </c>
      <c r="G216" s="29">
        <v>8141</v>
      </c>
      <c r="H216" s="30" t="s">
        <v>575</v>
      </c>
    </row>
    <row r="217" spans="1:8" ht="31.5" hidden="1" x14ac:dyDescent="0.25">
      <c r="A217" s="26" t="s">
        <v>11</v>
      </c>
      <c r="B217" s="27" t="s">
        <v>639</v>
      </c>
      <c r="C217" s="27" t="s">
        <v>639</v>
      </c>
      <c r="D217" s="28">
        <v>3414</v>
      </c>
      <c r="E217" s="27" t="s">
        <v>806</v>
      </c>
      <c r="F217" s="26" t="s">
        <v>16</v>
      </c>
      <c r="G217" s="29">
        <v>14005</v>
      </c>
      <c r="H217" s="30" t="s">
        <v>575</v>
      </c>
    </row>
    <row r="218" spans="1:8" ht="31.5" hidden="1" x14ac:dyDescent="0.25">
      <c r="A218" s="26" t="s">
        <v>11</v>
      </c>
      <c r="B218" s="27" t="s">
        <v>608</v>
      </c>
      <c r="C218" s="27" t="s">
        <v>609</v>
      </c>
      <c r="D218" s="28">
        <v>3415</v>
      </c>
      <c r="E218" s="27" t="s">
        <v>807</v>
      </c>
      <c r="F218" s="26" t="s">
        <v>15</v>
      </c>
      <c r="G218" s="29">
        <v>29377</v>
      </c>
      <c r="H218" s="30" t="s">
        <v>575</v>
      </c>
    </row>
    <row r="219" spans="1:8" ht="47.25" hidden="1" x14ac:dyDescent="0.25">
      <c r="A219" s="26" t="s">
        <v>11</v>
      </c>
      <c r="B219" s="27" t="s">
        <v>594</v>
      </c>
      <c r="C219" s="27" t="s">
        <v>808</v>
      </c>
      <c r="D219" s="28">
        <v>3425</v>
      </c>
      <c r="E219" s="27" t="s">
        <v>809</v>
      </c>
      <c r="F219" s="26" t="s">
        <v>13</v>
      </c>
      <c r="G219" s="29">
        <v>54154</v>
      </c>
      <c r="H219" s="30" t="s">
        <v>575</v>
      </c>
    </row>
    <row r="220" spans="1:8" ht="47.25" hidden="1" x14ac:dyDescent="0.25">
      <c r="A220" s="26" t="s">
        <v>11</v>
      </c>
      <c r="B220" s="27" t="s">
        <v>594</v>
      </c>
      <c r="C220" s="27" t="s">
        <v>595</v>
      </c>
      <c r="D220" s="28">
        <v>3426</v>
      </c>
      <c r="E220" s="27" t="s">
        <v>810</v>
      </c>
      <c r="F220" s="26" t="s">
        <v>15</v>
      </c>
      <c r="G220" s="29">
        <v>32600</v>
      </c>
      <c r="H220" s="30" t="s">
        <v>575</v>
      </c>
    </row>
    <row r="221" spans="1:8" ht="31.5" hidden="1" x14ac:dyDescent="0.25">
      <c r="A221" s="26" t="s">
        <v>11</v>
      </c>
      <c r="B221" s="27" t="s">
        <v>632</v>
      </c>
      <c r="C221" s="27" t="s">
        <v>811</v>
      </c>
      <c r="D221" s="28">
        <v>3429</v>
      </c>
      <c r="E221" s="27" t="s">
        <v>812</v>
      </c>
      <c r="F221" s="26" t="s">
        <v>16</v>
      </c>
      <c r="G221" s="29">
        <v>430310</v>
      </c>
      <c r="H221" s="30" t="s">
        <v>575</v>
      </c>
    </row>
    <row r="222" spans="1:8" ht="31.5" hidden="1" x14ac:dyDescent="0.25">
      <c r="A222" s="26" t="s">
        <v>11</v>
      </c>
      <c r="B222" s="27" t="s">
        <v>632</v>
      </c>
      <c r="C222" s="27" t="s">
        <v>811</v>
      </c>
      <c r="D222" s="28">
        <v>3430</v>
      </c>
      <c r="E222" s="27" t="s">
        <v>813</v>
      </c>
      <c r="F222" s="26" t="s">
        <v>16</v>
      </c>
      <c r="G222" s="29">
        <v>281560</v>
      </c>
      <c r="H222" s="30" t="s">
        <v>575</v>
      </c>
    </row>
    <row r="223" spans="1:8" ht="31.5" hidden="1" x14ac:dyDescent="0.25">
      <c r="A223" s="26" t="s">
        <v>11</v>
      </c>
      <c r="B223" s="27" t="s">
        <v>632</v>
      </c>
      <c r="C223" s="27" t="s">
        <v>811</v>
      </c>
      <c r="D223" s="28">
        <v>3431</v>
      </c>
      <c r="E223" s="27" t="s">
        <v>814</v>
      </c>
      <c r="F223" s="26" t="s">
        <v>16</v>
      </c>
      <c r="G223" s="29">
        <v>341060</v>
      </c>
      <c r="H223" s="30" t="s">
        <v>575</v>
      </c>
    </row>
    <row r="224" spans="1:8" ht="31.5" hidden="1" x14ac:dyDescent="0.25">
      <c r="A224" s="26" t="s">
        <v>11</v>
      </c>
      <c r="B224" s="27" t="s">
        <v>632</v>
      </c>
      <c r="C224" s="27" t="s">
        <v>811</v>
      </c>
      <c r="D224" s="28">
        <v>3432</v>
      </c>
      <c r="E224" s="27" t="s">
        <v>815</v>
      </c>
      <c r="F224" s="26" t="s">
        <v>16</v>
      </c>
      <c r="G224" s="29">
        <v>400560</v>
      </c>
      <c r="H224" s="30" t="s">
        <v>575</v>
      </c>
    </row>
    <row r="225" spans="1:8" ht="31.5" hidden="1" x14ac:dyDescent="0.25">
      <c r="A225" s="26" t="s">
        <v>11</v>
      </c>
      <c r="B225" s="27" t="s">
        <v>632</v>
      </c>
      <c r="C225" s="27" t="s">
        <v>633</v>
      </c>
      <c r="D225" s="28">
        <v>3433</v>
      </c>
      <c r="E225" s="27" t="s">
        <v>816</v>
      </c>
      <c r="F225" s="26" t="s">
        <v>16</v>
      </c>
      <c r="G225" s="29">
        <v>6256</v>
      </c>
      <c r="H225" s="30" t="s">
        <v>575</v>
      </c>
    </row>
    <row r="226" spans="1:8" ht="47.25" hidden="1" x14ac:dyDescent="0.25">
      <c r="A226" s="26" t="s">
        <v>11</v>
      </c>
      <c r="B226" s="27" t="s">
        <v>632</v>
      </c>
      <c r="C226" s="27" t="s">
        <v>633</v>
      </c>
      <c r="D226" s="28">
        <v>3434</v>
      </c>
      <c r="E226" s="27" t="s">
        <v>817</v>
      </c>
      <c r="F226" s="26" t="s">
        <v>16</v>
      </c>
      <c r="G226" s="29">
        <v>50161</v>
      </c>
      <c r="H226" s="30" t="s">
        <v>575</v>
      </c>
    </row>
    <row r="227" spans="1:8" ht="47.25" hidden="1" x14ac:dyDescent="0.25">
      <c r="A227" s="26" t="s">
        <v>11</v>
      </c>
      <c r="B227" s="27" t="s">
        <v>587</v>
      </c>
      <c r="C227" s="27" t="s">
        <v>592</v>
      </c>
      <c r="D227" s="28">
        <v>3436</v>
      </c>
      <c r="E227" s="27" t="s">
        <v>818</v>
      </c>
      <c r="F227" s="26" t="s">
        <v>14</v>
      </c>
      <c r="G227" s="29">
        <v>86727</v>
      </c>
      <c r="H227" s="30" t="s">
        <v>575</v>
      </c>
    </row>
    <row r="228" spans="1:8" ht="31.5" hidden="1" x14ac:dyDescent="0.25">
      <c r="A228" s="26" t="s">
        <v>11</v>
      </c>
      <c r="B228" s="27" t="s">
        <v>646</v>
      </c>
      <c r="C228" s="27" t="s">
        <v>647</v>
      </c>
      <c r="D228" s="28">
        <v>3442</v>
      </c>
      <c r="E228" s="27" t="s">
        <v>819</v>
      </c>
      <c r="F228" s="26" t="s">
        <v>14</v>
      </c>
      <c r="G228" s="29">
        <v>426953</v>
      </c>
      <c r="H228" s="30" t="s">
        <v>575</v>
      </c>
    </row>
    <row r="229" spans="1:8" ht="47.25" hidden="1" x14ac:dyDescent="0.25">
      <c r="A229" s="26" t="s">
        <v>11</v>
      </c>
      <c r="B229" s="27" t="s">
        <v>587</v>
      </c>
      <c r="C229" s="27" t="s">
        <v>820</v>
      </c>
      <c r="D229" s="28">
        <v>3443</v>
      </c>
      <c r="E229" s="27" t="s">
        <v>821</v>
      </c>
      <c r="F229" s="26" t="s">
        <v>14</v>
      </c>
      <c r="G229" s="29">
        <v>69217</v>
      </c>
      <c r="H229" s="30" t="s">
        <v>575</v>
      </c>
    </row>
    <row r="230" spans="1:8" ht="47.25" hidden="1" x14ac:dyDescent="0.25">
      <c r="A230" s="26" t="s">
        <v>11</v>
      </c>
      <c r="B230" s="27" t="s">
        <v>582</v>
      </c>
      <c r="C230" s="27" t="s">
        <v>583</v>
      </c>
      <c r="D230" s="28">
        <v>3450</v>
      </c>
      <c r="E230" s="27" t="s">
        <v>822</v>
      </c>
      <c r="F230" s="26" t="s">
        <v>16</v>
      </c>
      <c r="G230" s="29">
        <v>378420</v>
      </c>
      <c r="H230" s="30" t="s">
        <v>575</v>
      </c>
    </row>
    <row r="231" spans="1:8" ht="47.25" hidden="1" x14ac:dyDescent="0.25">
      <c r="A231" s="26" t="s">
        <v>11</v>
      </c>
      <c r="B231" s="27" t="s">
        <v>582</v>
      </c>
      <c r="C231" s="27" t="s">
        <v>583</v>
      </c>
      <c r="D231" s="28">
        <v>3451</v>
      </c>
      <c r="E231" s="27" t="s">
        <v>823</v>
      </c>
      <c r="F231" s="26" t="s">
        <v>16</v>
      </c>
      <c r="G231" s="29">
        <v>553590</v>
      </c>
      <c r="H231" s="30" t="s">
        <v>575</v>
      </c>
    </row>
    <row r="232" spans="1:8" ht="47.25" hidden="1" x14ac:dyDescent="0.25">
      <c r="A232" s="26" t="s">
        <v>11</v>
      </c>
      <c r="B232" s="27" t="s">
        <v>582</v>
      </c>
      <c r="C232" s="27" t="s">
        <v>583</v>
      </c>
      <c r="D232" s="28">
        <v>3452</v>
      </c>
      <c r="E232" s="27" t="s">
        <v>824</v>
      </c>
      <c r="F232" s="26" t="s">
        <v>16</v>
      </c>
      <c r="G232" s="29">
        <v>444620</v>
      </c>
      <c r="H232" s="30" t="s">
        <v>575</v>
      </c>
    </row>
    <row r="233" spans="1:8" ht="31.5" hidden="1" x14ac:dyDescent="0.25">
      <c r="A233" s="26" t="s">
        <v>11</v>
      </c>
      <c r="B233" s="27" t="s">
        <v>587</v>
      </c>
      <c r="C233" s="27" t="s">
        <v>820</v>
      </c>
      <c r="D233" s="28">
        <v>3454</v>
      </c>
      <c r="E233" s="27" t="s">
        <v>825</v>
      </c>
      <c r="F233" s="26" t="s">
        <v>14</v>
      </c>
      <c r="G233" s="29">
        <v>78544</v>
      </c>
      <c r="H233" s="30" t="s">
        <v>575</v>
      </c>
    </row>
    <row r="234" spans="1:8" ht="31.5" hidden="1" x14ac:dyDescent="0.25">
      <c r="A234" s="26" t="s">
        <v>11</v>
      </c>
      <c r="B234" s="27" t="s">
        <v>639</v>
      </c>
      <c r="C234" s="27" t="s">
        <v>639</v>
      </c>
      <c r="D234" s="28">
        <v>3463</v>
      </c>
      <c r="E234" s="27" t="s">
        <v>826</v>
      </c>
      <c r="F234" s="26" t="s">
        <v>16</v>
      </c>
      <c r="G234" s="29">
        <v>171207</v>
      </c>
      <c r="H234" s="30" t="s">
        <v>575</v>
      </c>
    </row>
    <row r="235" spans="1:8" ht="31.5" hidden="1" x14ac:dyDescent="0.25">
      <c r="A235" s="26" t="s">
        <v>11</v>
      </c>
      <c r="B235" s="27" t="s">
        <v>573</v>
      </c>
      <c r="C235" s="27" t="s">
        <v>574</v>
      </c>
      <c r="D235" s="28">
        <v>3464</v>
      </c>
      <c r="E235" s="27" t="s">
        <v>827</v>
      </c>
      <c r="F235" s="26" t="s">
        <v>14</v>
      </c>
      <c r="G235" s="29">
        <v>29108</v>
      </c>
      <c r="H235" s="30" t="s">
        <v>575</v>
      </c>
    </row>
    <row r="236" spans="1:8" ht="31.5" hidden="1" x14ac:dyDescent="0.25">
      <c r="A236" s="26" t="s">
        <v>11</v>
      </c>
      <c r="B236" s="27" t="s">
        <v>646</v>
      </c>
      <c r="C236" s="27" t="s">
        <v>828</v>
      </c>
      <c r="D236" s="28">
        <v>3465</v>
      </c>
      <c r="E236" s="27" t="s">
        <v>829</v>
      </c>
      <c r="F236" s="26" t="s">
        <v>14</v>
      </c>
      <c r="G236" s="29">
        <v>384938</v>
      </c>
      <c r="H236" s="30" t="s">
        <v>575</v>
      </c>
    </row>
    <row r="237" spans="1:8" ht="31.5" hidden="1" x14ac:dyDescent="0.25">
      <c r="A237" s="26" t="s">
        <v>11</v>
      </c>
      <c r="B237" s="27" t="s">
        <v>646</v>
      </c>
      <c r="C237" s="27" t="s">
        <v>828</v>
      </c>
      <c r="D237" s="28">
        <v>3466</v>
      </c>
      <c r="E237" s="27" t="s">
        <v>830</v>
      </c>
      <c r="F237" s="26" t="s">
        <v>14</v>
      </c>
      <c r="G237" s="29">
        <v>396730</v>
      </c>
      <c r="H237" s="30" t="s">
        <v>575</v>
      </c>
    </row>
    <row r="238" spans="1:8" ht="31.5" hidden="1" x14ac:dyDescent="0.25">
      <c r="A238" s="26" t="s">
        <v>11</v>
      </c>
      <c r="B238" s="27" t="s">
        <v>646</v>
      </c>
      <c r="C238" s="27" t="s">
        <v>828</v>
      </c>
      <c r="D238" s="28">
        <v>3467</v>
      </c>
      <c r="E238" s="27" t="s">
        <v>831</v>
      </c>
      <c r="F238" s="26" t="s">
        <v>14</v>
      </c>
      <c r="G238" s="29">
        <v>384424</v>
      </c>
      <c r="H238" s="30" t="s">
        <v>575</v>
      </c>
    </row>
    <row r="239" spans="1:8" ht="31.5" hidden="1" x14ac:dyDescent="0.25">
      <c r="A239" s="26" t="s">
        <v>11</v>
      </c>
      <c r="B239" s="27" t="s">
        <v>646</v>
      </c>
      <c r="C239" s="27" t="s">
        <v>828</v>
      </c>
      <c r="D239" s="28">
        <v>3468</v>
      </c>
      <c r="E239" s="27" t="s">
        <v>832</v>
      </c>
      <c r="F239" s="26" t="s">
        <v>14</v>
      </c>
      <c r="G239" s="29">
        <v>333343</v>
      </c>
      <c r="H239" s="30" t="s">
        <v>575</v>
      </c>
    </row>
    <row r="240" spans="1:8" ht="47.25" hidden="1" x14ac:dyDescent="0.25">
      <c r="A240" s="26" t="s">
        <v>11</v>
      </c>
      <c r="B240" s="27" t="s">
        <v>597</v>
      </c>
      <c r="C240" s="27" t="s">
        <v>597</v>
      </c>
      <c r="D240" s="28">
        <v>3470</v>
      </c>
      <c r="E240" s="27" t="s">
        <v>833</v>
      </c>
      <c r="F240" s="26" t="s">
        <v>15</v>
      </c>
      <c r="G240" s="29">
        <v>642432</v>
      </c>
      <c r="H240" s="30" t="s">
        <v>575</v>
      </c>
    </row>
    <row r="241" spans="1:8" ht="47.25" hidden="1" x14ac:dyDescent="0.25">
      <c r="A241" s="26" t="s">
        <v>11</v>
      </c>
      <c r="B241" s="27" t="s">
        <v>597</v>
      </c>
      <c r="C241" s="27" t="s">
        <v>597</v>
      </c>
      <c r="D241" s="28">
        <v>3471</v>
      </c>
      <c r="E241" s="27" t="s">
        <v>834</v>
      </c>
      <c r="F241" s="26" t="s">
        <v>15</v>
      </c>
      <c r="G241" s="29">
        <v>444911</v>
      </c>
      <c r="H241" s="30" t="s">
        <v>575</v>
      </c>
    </row>
    <row r="242" spans="1:8" ht="47.25" x14ac:dyDescent="0.25">
      <c r="A242" s="26" t="s">
        <v>11</v>
      </c>
      <c r="B242" s="27" t="s">
        <v>597</v>
      </c>
      <c r="C242" s="27" t="s">
        <v>597</v>
      </c>
      <c r="D242" s="28">
        <v>3472</v>
      </c>
      <c r="E242" s="27" t="s">
        <v>835</v>
      </c>
      <c r="F242" s="26" t="s">
        <v>16</v>
      </c>
      <c r="G242" s="29">
        <v>431204</v>
      </c>
      <c r="H242" s="30" t="s">
        <v>575</v>
      </c>
    </row>
    <row r="243" spans="1:8" ht="47.25" x14ac:dyDescent="0.25">
      <c r="A243" s="26" t="s">
        <v>11</v>
      </c>
      <c r="B243" s="27" t="s">
        <v>597</v>
      </c>
      <c r="C243" s="27" t="s">
        <v>597</v>
      </c>
      <c r="D243" s="28">
        <v>3473</v>
      </c>
      <c r="E243" s="27" t="s">
        <v>836</v>
      </c>
      <c r="F243" s="26" t="s">
        <v>16</v>
      </c>
      <c r="G243" s="29">
        <v>564558</v>
      </c>
      <c r="H243" s="30" t="s">
        <v>575</v>
      </c>
    </row>
    <row r="244" spans="1:8" ht="47.25" x14ac:dyDescent="0.25">
      <c r="A244" s="26" t="s">
        <v>11</v>
      </c>
      <c r="B244" s="27" t="s">
        <v>597</v>
      </c>
      <c r="C244" s="27" t="s">
        <v>597</v>
      </c>
      <c r="D244" s="28">
        <v>3474</v>
      </c>
      <c r="E244" s="27" t="s">
        <v>837</v>
      </c>
      <c r="F244" s="26" t="s">
        <v>16</v>
      </c>
      <c r="G244" s="29">
        <v>692163</v>
      </c>
      <c r="H244" s="30" t="s">
        <v>575</v>
      </c>
    </row>
    <row r="245" spans="1:8" ht="31.5" hidden="1" x14ac:dyDescent="0.25">
      <c r="A245" s="26" t="s">
        <v>11</v>
      </c>
      <c r="B245" s="27" t="s">
        <v>646</v>
      </c>
      <c r="C245" s="27" t="s">
        <v>828</v>
      </c>
      <c r="D245" s="28">
        <v>3475</v>
      </c>
      <c r="E245" s="27" t="s">
        <v>838</v>
      </c>
      <c r="F245" s="26" t="s">
        <v>14</v>
      </c>
      <c r="G245" s="29">
        <v>280048</v>
      </c>
      <c r="H245" s="30" t="s">
        <v>575</v>
      </c>
    </row>
    <row r="246" spans="1:8" ht="31.5" hidden="1" x14ac:dyDescent="0.25">
      <c r="A246" s="26" t="s">
        <v>11</v>
      </c>
      <c r="B246" s="27" t="s">
        <v>646</v>
      </c>
      <c r="C246" s="27" t="s">
        <v>828</v>
      </c>
      <c r="D246" s="28">
        <v>3476</v>
      </c>
      <c r="E246" s="27" t="s">
        <v>839</v>
      </c>
      <c r="F246" s="26" t="s">
        <v>14</v>
      </c>
      <c r="G246" s="29">
        <v>318000</v>
      </c>
      <c r="H246" s="30" t="s">
        <v>575</v>
      </c>
    </row>
    <row r="247" spans="1:8" ht="31.5" hidden="1" x14ac:dyDescent="0.25">
      <c r="A247" s="26" t="s">
        <v>11</v>
      </c>
      <c r="B247" s="27" t="s">
        <v>646</v>
      </c>
      <c r="C247" s="27" t="s">
        <v>828</v>
      </c>
      <c r="D247" s="28">
        <v>3477</v>
      </c>
      <c r="E247" s="27" t="s">
        <v>840</v>
      </c>
      <c r="F247" s="26" t="s">
        <v>14</v>
      </c>
      <c r="G247" s="29">
        <v>395005</v>
      </c>
      <c r="H247" s="30" t="s">
        <v>575</v>
      </c>
    </row>
    <row r="248" spans="1:8" ht="31.5" hidden="1" x14ac:dyDescent="0.25">
      <c r="A248" s="26" t="s">
        <v>11</v>
      </c>
      <c r="B248" s="27" t="s">
        <v>587</v>
      </c>
      <c r="C248" s="27" t="s">
        <v>592</v>
      </c>
      <c r="D248" s="28">
        <v>3478</v>
      </c>
      <c r="E248" s="27" t="s">
        <v>841</v>
      </c>
      <c r="F248" s="26" t="s">
        <v>14</v>
      </c>
      <c r="G248" s="29">
        <v>93882</v>
      </c>
      <c r="H248" s="30" t="s">
        <v>575</v>
      </c>
    </row>
    <row r="249" spans="1:8" ht="47.25" hidden="1" x14ac:dyDescent="0.25">
      <c r="A249" s="26" t="s">
        <v>11</v>
      </c>
      <c r="B249" s="27" t="s">
        <v>578</v>
      </c>
      <c r="C249" s="27" t="s">
        <v>578</v>
      </c>
      <c r="D249" s="28">
        <v>3486</v>
      </c>
      <c r="E249" s="27" t="s">
        <v>842</v>
      </c>
      <c r="F249" s="26" t="s">
        <v>14</v>
      </c>
      <c r="G249" s="29">
        <v>157204</v>
      </c>
      <c r="H249" s="30" t="s">
        <v>575</v>
      </c>
    </row>
    <row r="250" spans="1:8" ht="47.25" hidden="1" x14ac:dyDescent="0.25">
      <c r="A250" s="26" t="s">
        <v>11</v>
      </c>
      <c r="B250" s="27" t="s">
        <v>582</v>
      </c>
      <c r="C250" s="27" t="s">
        <v>583</v>
      </c>
      <c r="D250" s="28">
        <v>3487</v>
      </c>
      <c r="E250" s="27" t="s">
        <v>843</v>
      </c>
      <c r="F250" s="26" t="s">
        <v>16</v>
      </c>
      <c r="G250" s="29">
        <v>674567</v>
      </c>
      <c r="H250" s="30" t="s">
        <v>575</v>
      </c>
    </row>
    <row r="251" spans="1:8" ht="47.25" hidden="1" x14ac:dyDescent="0.25">
      <c r="A251" s="26" t="s">
        <v>11</v>
      </c>
      <c r="B251" s="27" t="s">
        <v>632</v>
      </c>
      <c r="C251" s="27" t="s">
        <v>633</v>
      </c>
      <c r="D251" s="28">
        <v>3490</v>
      </c>
      <c r="E251" s="27" t="s">
        <v>844</v>
      </c>
      <c r="F251" s="26" t="s">
        <v>16</v>
      </c>
      <c r="G251" s="29">
        <v>43126</v>
      </c>
      <c r="H251" s="30" t="s">
        <v>575</v>
      </c>
    </row>
    <row r="252" spans="1:8" ht="31.5" hidden="1" x14ac:dyDescent="0.25">
      <c r="A252" s="26" t="s">
        <v>11</v>
      </c>
      <c r="B252" s="27" t="s">
        <v>632</v>
      </c>
      <c r="C252" s="27" t="s">
        <v>633</v>
      </c>
      <c r="D252" s="28">
        <v>3491</v>
      </c>
      <c r="E252" s="27" t="s">
        <v>845</v>
      </c>
      <c r="F252" s="26" t="s">
        <v>16</v>
      </c>
      <c r="G252" s="29">
        <v>34273</v>
      </c>
      <c r="H252" s="30" t="s">
        <v>575</v>
      </c>
    </row>
    <row r="253" spans="1:8" ht="47.25" hidden="1" x14ac:dyDescent="0.25">
      <c r="A253" s="26" t="s">
        <v>11</v>
      </c>
      <c r="B253" s="27" t="s">
        <v>632</v>
      </c>
      <c r="C253" s="27" t="s">
        <v>633</v>
      </c>
      <c r="D253" s="28">
        <v>3492</v>
      </c>
      <c r="E253" s="27" t="s">
        <v>846</v>
      </c>
      <c r="F253" s="26" t="s">
        <v>16</v>
      </c>
      <c r="G253" s="29">
        <v>62261</v>
      </c>
      <c r="H253" s="30" t="s">
        <v>575</v>
      </c>
    </row>
    <row r="254" spans="1:8" ht="31.5" hidden="1" x14ac:dyDescent="0.25">
      <c r="A254" s="26" t="s">
        <v>11</v>
      </c>
      <c r="B254" s="27" t="s">
        <v>639</v>
      </c>
      <c r="C254" s="27" t="s">
        <v>639</v>
      </c>
      <c r="D254" s="28">
        <v>3499</v>
      </c>
      <c r="E254" s="27" t="s">
        <v>847</v>
      </c>
      <c r="F254" s="26" t="s">
        <v>16</v>
      </c>
      <c r="G254" s="29">
        <v>403887</v>
      </c>
      <c r="H254" s="30" t="s">
        <v>575</v>
      </c>
    </row>
    <row r="255" spans="1:8" ht="31.5" hidden="1" x14ac:dyDescent="0.25">
      <c r="A255" s="26" t="s">
        <v>11</v>
      </c>
      <c r="B255" s="27" t="s">
        <v>639</v>
      </c>
      <c r="C255" s="27" t="s">
        <v>639</v>
      </c>
      <c r="D255" s="28">
        <v>3500</v>
      </c>
      <c r="E255" s="27" t="s">
        <v>848</v>
      </c>
      <c r="F255" s="26" t="s">
        <v>16</v>
      </c>
      <c r="G255" s="29">
        <v>672618</v>
      </c>
      <c r="H255" s="30" t="s">
        <v>575</v>
      </c>
    </row>
    <row r="256" spans="1:8" ht="31.5" hidden="1" x14ac:dyDescent="0.25">
      <c r="A256" s="26" t="s">
        <v>11</v>
      </c>
      <c r="B256" s="27" t="s">
        <v>639</v>
      </c>
      <c r="C256" s="27" t="s">
        <v>639</v>
      </c>
      <c r="D256" s="28">
        <v>3501</v>
      </c>
      <c r="E256" s="27" t="s">
        <v>849</v>
      </c>
      <c r="F256" s="26" t="s">
        <v>16</v>
      </c>
      <c r="G256" s="29">
        <v>799118</v>
      </c>
      <c r="H256" s="30" t="s">
        <v>575</v>
      </c>
    </row>
    <row r="257" spans="1:8" ht="31.5" hidden="1" x14ac:dyDescent="0.25">
      <c r="A257" s="26" t="s">
        <v>11</v>
      </c>
      <c r="B257" s="27" t="s">
        <v>639</v>
      </c>
      <c r="C257" s="27" t="s">
        <v>639</v>
      </c>
      <c r="D257" s="28">
        <v>3502</v>
      </c>
      <c r="E257" s="27" t="s">
        <v>850</v>
      </c>
      <c r="F257" s="26" t="s">
        <v>16</v>
      </c>
      <c r="G257" s="29">
        <v>942263</v>
      </c>
      <c r="H257" s="30" t="s">
        <v>575</v>
      </c>
    </row>
    <row r="258" spans="1:8" ht="31.5" hidden="1" x14ac:dyDescent="0.25">
      <c r="A258" s="26" t="s">
        <v>11</v>
      </c>
      <c r="B258" s="27" t="s">
        <v>639</v>
      </c>
      <c r="C258" s="27" t="s">
        <v>639</v>
      </c>
      <c r="D258" s="28">
        <v>3503</v>
      </c>
      <c r="E258" s="27" t="s">
        <v>851</v>
      </c>
      <c r="F258" s="26" t="s">
        <v>16</v>
      </c>
      <c r="G258" s="29">
        <v>1363178</v>
      </c>
      <c r="H258" s="30" t="s">
        <v>575</v>
      </c>
    </row>
    <row r="259" spans="1:8" ht="31.5" x14ac:dyDescent="0.25">
      <c r="A259" s="26" t="s">
        <v>11</v>
      </c>
      <c r="B259" s="27" t="s">
        <v>597</v>
      </c>
      <c r="C259" s="27" t="s">
        <v>597</v>
      </c>
      <c r="D259" s="28">
        <v>3504</v>
      </c>
      <c r="E259" s="27" t="s">
        <v>852</v>
      </c>
      <c r="F259" s="26" t="s">
        <v>16</v>
      </c>
      <c r="G259" s="29">
        <v>91624</v>
      </c>
      <c r="H259" s="30" t="s">
        <v>575</v>
      </c>
    </row>
    <row r="260" spans="1:8" ht="31.5" x14ac:dyDescent="0.25">
      <c r="A260" s="26" t="s">
        <v>11</v>
      </c>
      <c r="B260" s="27" t="s">
        <v>597</v>
      </c>
      <c r="C260" s="27" t="s">
        <v>597</v>
      </c>
      <c r="D260" s="28">
        <v>3505</v>
      </c>
      <c r="E260" s="27" t="s">
        <v>853</v>
      </c>
      <c r="F260" s="26" t="s">
        <v>16</v>
      </c>
      <c r="G260" s="29">
        <v>183449</v>
      </c>
      <c r="H260" s="30" t="s">
        <v>575</v>
      </c>
    </row>
    <row r="261" spans="1:8" ht="31.5" x14ac:dyDescent="0.25">
      <c r="A261" s="26" t="s">
        <v>11</v>
      </c>
      <c r="B261" s="27" t="s">
        <v>597</v>
      </c>
      <c r="C261" s="27" t="s">
        <v>597</v>
      </c>
      <c r="D261" s="28">
        <v>3506</v>
      </c>
      <c r="E261" s="27" t="s">
        <v>854</v>
      </c>
      <c r="F261" s="26" t="s">
        <v>16</v>
      </c>
      <c r="G261" s="29">
        <v>237062</v>
      </c>
      <c r="H261" s="30" t="s">
        <v>575</v>
      </c>
    </row>
    <row r="262" spans="1:8" ht="31.5" x14ac:dyDescent="0.25">
      <c r="A262" s="26" t="s">
        <v>11</v>
      </c>
      <c r="B262" s="27" t="s">
        <v>597</v>
      </c>
      <c r="C262" s="27" t="s">
        <v>597</v>
      </c>
      <c r="D262" s="28">
        <v>3507</v>
      </c>
      <c r="E262" s="27" t="s">
        <v>855</v>
      </c>
      <c r="F262" s="26" t="s">
        <v>16</v>
      </c>
      <c r="G262" s="29">
        <v>282142</v>
      </c>
      <c r="H262" s="30" t="s">
        <v>575</v>
      </c>
    </row>
    <row r="263" spans="1:8" ht="31.5" x14ac:dyDescent="0.25">
      <c r="A263" s="26" t="s">
        <v>11</v>
      </c>
      <c r="B263" s="27" t="s">
        <v>597</v>
      </c>
      <c r="C263" s="27" t="s">
        <v>597</v>
      </c>
      <c r="D263" s="28">
        <v>3508</v>
      </c>
      <c r="E263" s="27" t="s">
        <v>856</v>
      </c>
      <c r="F263" s="26" t="s">
        <v>16</v>
      </c>
      <c r="G263" s="29">
        <v>355222</v>
      </c>
      <c r="H263" s="30" t="s">
        <v>575</v>
      </c>
    </row>
    <row r="264" spans="1:8" ht="31.5" x14ac:dyDescent="0.25">
      <c r="A264" s="26" t="s">
        <v>11</v>
      </c>
      <c r="B264" s="27" t="s">
        <v>597</v>
      </c>
      <c r="C264" s="27" t="s">
        <v>597</v>
      </c>
      <c r="D264" s="28">
        <v>3509</v>
      </c>
      <c r="E264" s="27" t="s">
        <v>857</v>
      </c>
      <c r="F264" s="26" t="s">
        <v>16</v>
      </c>
      <c r="G264" s="29">
        <v>411719</v>
      </c>
      <c r="H264" s="30" t="s">
        <v>575</v>
      </c>
    </row>
    <row r="265" spans="1:8" ht="31.5" x14ac:dyDescent="0.25">
      <c r="A265" s="26" t="s">
        <v>11</v>
      </c>
      <c r="B265" s="27" t="s">
        <v>597</v>
      </c>
      <c r="C265" s="27" t="s">
        <v>597</v>
      </c>
      <c r="D265" s="28">
        <v>3510</v>
      </c>
      <c r="E265" s="27" t="s">
        <v>858</v>
      </c>
      <c r="F265" s="26" t="s">
        <v>16</v>
      </c>
      <c r="G265" s="29">
        <v>486180</v>
      </c>
      <c r="H265" s="30" t="s">
        <v>575</v>
      </c>
    </row>
    <row r="266" spans="1:8" ht="31.5" x14ac:dyDescent="0.25">
      <c r="A266" s="26" t="s">
        <v>11</v>
      </c>
      <c r="B266" s="27" t="s">
        <v>597</v>
      </c>
      <c r="C266" s="27" t="s">
        <v>597</v>
      </c>
      <c r="D266" s="28">
        <v>3511</v>
      </c>
      <c r="E266" s="27" t="s">
        <v>859</v>
      </c>
      <c r="F266" s="26" t="s">
        <v>16</v>
      </c>
      <c r="G266" s="29">
        <v>754383</v>
      </c>
      <c r="H266" s="30" t="s">
        <v>575</v>
      </c>
    </row>
    <row r="267" spans="1:8" ht="31.5" hidden="1" x14ac:dyDescent="0.25">
      <c r="A267" s="26" t="s">
        <v>11</v>
      </c>
      <c r="B267" s="27" t="s">
        <v>639</v>
      </c>
      <c r="C267" s="27" t="s">
        <v>639</v>
      </c>
      <c r="D267" s="28">
        <v>3512</v>
      </c>
      <c r="E267" s="27" t="s">
        <v>860</v>
      </c>
      <c r="F267" s="26" t="s">
        <v>16</v>
      </c>
      <c r="G267" s="29">
        <v>17295</v>
      </c>
      <c r="H267" s="30" t="s">
        <v>575</v>
      </c>
    </row>
    <row r="268" spans="1:8" ht="31.5" hidden="1" x14ac:dyDescent="0.25">
      <c r="A268" s="26" t="s">
        <v>11</v>
      </c>
      <c r="B268" s="27" t="s">
        <v>639</v>
      </c>
      <c r="C268" s="27" t="s">
        <v>639</v>
      </c>
      <c r="D268" s="28">
        <v>3513</v>
      </c>
      <c r="E268" s="27" t="s">
        <v>861</v>
      </c>
      <c r="F268" s="26" t="s">
        <v>16</v>
      </c>
      <c r="G268" s="29">
        <v>40433</v>
      </c>
      <c r="H268" s="30" t="s">
        <v>575</v>
      </c>
    </row>
    <row r="269" spans="1:8" ht="31.5" hidden="1" x14ac:dyDescent="0.25">
      <c r="A269" s="26" t="s">
        <v>11</v>
      </c>
      <c r="B269" s="27" t="s">
        <v>639</v>
      </c>
      <c r="C269" s="27" t="s">
        <v>639</v>
      </c>
      <c r="D269" s="28">
        <v>3514</v>
      </c>
      <c r="E269" s="27" t="s">
        <v>862</v>
      </c>
      <c r="F269" s="26" t="s">
        <v>16</v>
      </c>
      <c r="G269" s="29">
        <v>70383</v>
      </c>
      <c r="H269" s="30" t="s">
        <v>575</v>
      </c>
    </row>
    <row r="270" spans="1:8" ht="31.5" hidden="1" x14ac:dyDescent="0.25">
      <c r="A270" s="26" t="s">
        <v>11</v>
      </c>
      <c r="B270" s="27" t="s">
        <v>639</v>
      </c>
      <c r="C270" s="27" t="s">
        <v>639</v>
      </c>
      <c r="D270" s="28">
        <v>3515</v>
      </c>
      <c r="E270" s="27" t="s">
        <v>863</v>
      </c>
      <c r="F270" s="26" t="s">
        <v>16</v>
      </c>
      <c r="G270" s="29">
        <v>115143</v>
      </c>
      <c r="H270" s="30" t="s">
        <v>575</v>
      </c>
    </row>
    <row r="271" spans="1:8" ht="31.5" hidden="1" x14ac:dyDescent="0.25">
      <c r="A271" s="26" t="s">
        <v>11</v>
      </c>
      <c r="B271" s="27" t="s">
        <v>639</v>
      </c>
      <c r="C271" s="27" t="s">
        <v>639</v>
      </c>
      <c r="D271" s="28">
        <v>3516</v>
      </c>
      <c r="E271" s="27" t="s">
        <v>864</v>
      </c>
      <c r="F271" s="26" t="s">
        <v>16</v>
      </c>
      <c r="G271" s="29">
        <v>232585</v>
      </c>
      <c r="H271" s="30" t="s">
        <v>575</v>
      </c>
    </row>
    <row r="272" spans="1:8" ht="31.5" hidden="1" x14ac:dyDescent="0.25">
      <c r="A272" s="26" t="s">
        <v>11</v>
      </c>
      <c r="B272" s="27" t="s">
        <v>639</v>
      </c>
      <c r="C272" s="27" t="s">
        <v>639</v>
      </c>
      <c r="D272" s="28">
        <v>3517</v>
      </c>
      <c r="E272" s="27" t="s">
        <v>865</v>
      </c>
      <c r="F272" s="26" t="s">
        <v>16</v>
      </c>
      <c r="G272" s="29">
        <v>817589</v>
      </c>
      <c r="H272" s="30" t="s">
        <v>575</v>
      </c>
    </row>
    <row r="273" spans="1:8" ht="31.5" hidden="1" x14ac:dyDescent="0.25">
      <c r="A273" s="26" t="s">
        <v>11</v>
      </c>
      <c r="B273" s="27" t="s">
        <v>639</v>
      </c>
      <c r="C273" s="27" t="s">
        <v>639</v>
      </c>
      <c r="D273" s="28">
        <v>3518</v>
      </c>
      <c r="E273" s="27" t="s">
        <v>866</v>
      </c>
      <c r="F273" s="26" t="s">
        <v>16</v>
      </c>
      <c r="G273" s="29">
        <v>1769584</v>
      </c>
      <c r="H273" s="30" t="s">
        <v>575</v>
      </c>
    </row>
    <row r="274" spans="1:8" ht="31.5" hidden="1" x14ac:dyDescent="0.25">
      <c r="A274" s="26" t="s">
        <v>11</v>
      </c>
      <c r="B274" s="27" t="s">
        <v>639</v>
      </c>
      <c r="C274" s="27" t="s">
        <v>639</v>
      </c>
      <c r="D274" s="28">
        <v>3519</v>
      </c>
      <c r="E274" s="27" t="s">
        <v>867</v>
      </c>
      <c r="F274" s="26" t="s">
        <v>16</v>
      </c>
      <c r="G274" s="29">
        <v>2398939</v>
      </c>
      <c r="H274" s="30" t="s">
        <v>575</v>
      </c>
    </row>
    <row r="275" spans="1:8" ht="31.5" hidden="1" x14ac:dyDescent="0.25">
      <c r="A275" s="26" t="s">
        <v>11</v>
      </c>
      <c r="B275" s="27" t="s">
        <v>639</v>
      </c>
      <c r="C275" s="27" t="s">
        <v>639</v>
      </c>
      <c r="D275" s="28">
        <v>3520</v>
      </c>
      <c r="E275" s="27" t="s">
        <v>868</v>
      </c>
      <c r="F275" s="26" t="s">
        <v>16</v>
      </c>
      <c r="G275" s="29">
        <v>28452</v>
      </c>
      <c r="H275" s="30" t="s">
        <v>575</v>
      </c>
    </row>
    <row r="276" spans="1:8" ht="31.5" hidden="1" x14ac:dyDescent="0.25">
      <c r="A276" s="26" t="s">
        <v>11</v>
      </c>
      <c r="B276" s="27" t="s">
        <v>639</v>
      </c>
      <c r="C276" s="27" t="s">
        <v>639</v>
      </c>
      <c r="D276" s="28">
        <v>3521</v>
      </c>
      <c r="E276" s="27" t="s">
        <v>869</v>
      </c>
      <c r="F276" s="26" t="s">
        <v>16</v>
      </c>
      <c r="G276" s="29">
        <v>31948</v>
      </c>
      <c r="H276" s="30" t="s">
        <v>575</v>
      </c>
    </row>
    <row r="277" spans="1:8" ht="31.5" hidden="1" x14ac:dyDescent="0.25">
      <c r="A277" s="26" t="s">
        <v>11</v>
      </c>
      <c r="B277" s="27" t="s">
        <v>639</v>
      </c>
      <c r="C277" s="27" t="s">
        <v>639</v>
      </c>
      <c r="D277" s="28">
        <v>3522</v>
      </c>
      <c r="E277" s="27" t="s">
        <v>870</v>
      </c>
      <c r="F277" s="26" t="s">
        <v>16</v>
      </c>
      <c r="G277" s="29">
        <v>48552</v>
      </c>
      <c r="H277" s="30" t="s">
        <v>575</v>
      </c>
    </row>
    <row r="278" spans="1:8" ht="31.5" hidden="1" x14ac:dyDescent="0.25">
      <c r="A278" s="26" t="s">
        <v>11</v>
      </c>
      <c r="B278" s="27" t="s">
        <v>639</v>
      </c>
      <c r="C278" s="27" t="s">
        <v>639</v>
      </c>
      <c r="D278" s="28">
        <v>3523</v>
      </c>
      <c r="E278" s="27" t="s">
        <v>871</v>
      </c>
      <c r="F278" s="26" t="s">
        <v>16</v>
      </c>
      <c r="G278" s="29">
        <v>95443</v>
      </c>
      <c r="H278" s="30" t="s">
        <v>575</v>
      </c>
    </row>
    <row r="279" spans="1:8" ht="31.5" hidden="1" x14ac:dyDescent="0.25">
      <c r="A279" s="26" t="s">
        <v>11</v>
      </c>
      <c r="B279" s="27" t="s">
        <v>639</v>
      </c>
      <c r="C279" s="27" t="s">
        <v>639</v>
      </c>
      <c r="D279" s="28">
        <v>3524</v>
      </c>
      <c r="E279" s="27" t="s">
        <v>872</v>
      </c>
      <c r="F279" s="26" t="s">
        <v>16</v>
      </c>
      <c r="G279" s="29">
        <v>202951</v>
      </c>
      <c r="H279" s="30" t="s">
        <v>575</v>
      </c>
    </row>
    <row r="280" spans="1:8" ht="31.5" hidden="1" x14ac:dyDescent="0.25">
      <c r="A280" s="26" t="s">
        <v>11</v>
      </c>
      <c r="B280" s="27" t="s">
        <v>639</v>
      </c>
      <c r="C280" s="27" t="s">
        <v>639</v>
      </c>
      <c r="D280" s="28">
        <v>3525</v>
      </c>
      <c r="E280" s="27" t="s">
        <v>873</v>
      </c>
      <c r="F280" s="26" t="s">
        <v>16</v>
      </c>
      <c r="G280" s="29">
        <v>546548</v>
      </c>
      <c r="H280" s="30" t="s">
        <v>575</v>
      </c>
    </row>
    <row r="281" spans="1:8" ht="31.5" hidden="1" x14ac:dyDescent="0.25">
      <c r="A281" s="26" t="s">
        <v>11</v>
      </c>
      <c r="B281" s="27" t="s">
        <v>639</v>
      </c>
      <c r="C281" s="27" t="s">
        <v>639</v>
      </c>
      <c r="D281" s="28">
        <v>3526</v>
      </c>
      <c r="E281" s="27" t="s">
        <v>874</v>
      </c>
      <c r="F281" s="26" t="s">
        <v>16</v>
      </c>
      <c r="G281" s="29">
        <v>1162188</v>
      </c>
      <c r="H281" s="30" t="s">
        <v>575</v>
      </c>
    </row>
    <row r="282" spans="1:8" ht="31.5" hidden="1" x14ac:dyDescent="0.25">
      <c r="A282" s="26" t="s">
        <v>11</v>
      </c>
      <c r="B282" s="27" t="s">
        <v>639</v>
      </c>
      <c r="C282" s="27" t="s">
        <v>639</v>
      </c>
      <c r="D282" s="28">
        <v>3527</v>
      </c>
      <c r="E282" s="27" t="s">
        <v>875</v>
      </c>
      <c r="F282" s="26" t="s">
        <v>16</v>
      </c>
      <c r="G282" s="29">
        <v>1628051</v>
      </c>
      <c r="H282" s="30" t="s">
        <v>575</v>
      </c>
    </row>
    <row r="283" spans="1:8" ht="31.5" hidden="1" x14ac:dyDescent="0.25">
      <c r="A283" s="26" t="s">
        <v>11</v>
      </c>
      <c r="B283" s="27" t="s">
        <v>639</v>
      </c>
      <c r="C283" s="27" t="s">
        <v>639</v>
      </c>
      <c r="D283" s="28">
        <v>3528</v>
      </c>
      <c r="E283" s="27" t="s">
        <v>876</v>
      </c>
      <c r="F283" s="26" t="s">
        <v>16</v>
      </c>
      <c r="G283" s="29">
        <v>25492</v>
      </c>
      <c r="H283" s="30" t="s">
        <v>575</v>
      </c>
    </row>
    <row r="284" spans="1:8" ht="31.5" hidden="1" x14ac:dyDescent="0.25">
      <c r="A284" s="26" t="s">
        <v>11</v>
      </c>
      <c r="B284" s="27" t="s">
        <v>639</v>
      </c>
      <c r="C284" s="27" t="s">
        <v>639</v>
      </c>
      <c r="D284" s="28">
        <v>3529</v>
      </c>
      <c r="E284" s="27" t="s">
        <v>877</v>
      </c>
      <c r="F284" s="26" t="s">
        <v>16</v>
      </c>
      <c r="G284" s="29">
        <v>34284</v>
      </c>
      <c r="H284" s="30" t="s">
        <v>575</v>
      </c>
    </row>
    <row r="285" spans="1:8" ht="31.5" hidden="1" x14ac:dyDescent="0.25">
      <c r="A285" s="26" t="s">
        <v>11</v>
      </c>
      <c r="B285" s="27" t="s">
        <v>639</v>
      </c>
      <c r="C285" s="27" t="s">
        <v>639</v>
      </c>
      <c r="D285" s="28">
        <v>3530</v>
      </c>
      <c r="E285" s="27" t="s">
        <v>878</v>
      </c>
      <c r="F285" s="26" t="s">
        <v>16</v>
      </c>
      <c r="G285" s="29">
        <v>47942</v>
      </c>
      <c r="H285" s="30" t="s">
        <v>575</v>
      </c>
    </row>
    <row r="286" spans="1:8" ht="31.5" hidden="1" x14ac:dyDescent="0.25">
      <c r="A286" s="26" t="s">
        <v>11</v>
      </c>
      <c r="B286" s="27" t="s">
        <v>639</v>
      </c>
      <c r="C286" s="27" t="s">
        <v>639</v>
      </c>
      <c r="D286" s="28">
        <v>3531</v>
      </c>
      <c r="E286" s="27" t="s">
        <v>879</v>
      </c>
      <c r="F286" s="26" t="s">
        <v>16</v>
      </c>
      <c r="G286" s="29">
        <v>85666</v>
      </c>
      <c r="H286" s="30" t="s">
        <v>575</v>
      </c>
    </row>
    <row r="287" spans="1:8" ht="31.5" hidden="1" x14ac:dyDescent="0.25">
      <c r="A287" s="26" t="s">
        <v>11</v>
      </c>
      <c r="B287" s="27" t="s">
        <v>639</v>
      </c>
      <c r="C287" s="27" t="s">
        <v>639</v>
      </c>
      <c r="D287" s="28">
        <v>3532</v>
      </c>
      <c r="E287" s="27" t="s">
        <v>880</v>
      </c>
      <c r="F287" s="26" t="s">
        <v>16</v>
      </c>
      <c r="G287" s="29">
        <v>205413</v>
      </c>
      <c r="H287" s="30" t="s">
        <v>575</v>
      </c>
    </row>
    <row r="288" spans="1:8" ht="31.5" hidden="1" x14ac:dyDescent="0.25">
      <c r="A288" s="26" t="s">
        <v>11</v>
      </c>
      <c r="B288" s="27" t="s">
        <v>639</v>
      </c>
      <c r="C288" s="27" t="s">
        <v>639</v>
      </c>
      <c r="D288" s="28">
        <v>3533</v>
      </c>
      <c r="E288" s="27" t="s">
        <v>881</v>
      </c>
      <c r="F288" s="26" t="s">
        <v>16</v>
      </c>
      <c r="G288" s="29">
        <v>427459</v>
      </c>
      <c r="H288" s="30" t="s">
        <v>575</v>
      </c>
    </row>
    <row r="289" spans="1:8" ht="31.5" hidden="1" x14ac:dyDescent="0.25">
      <c r="A289" s="26" t="s">
        <v>11</v>
      </c>
      <c r="B289" s="27" t="s">
        <v>639</v>
      </c>
      <c r="C289" s="27" t="s">
        <v>639</v>
      </c>
      <c r="D289" s="28">
        <v>3534</v>
      </c>
      <c r="E289" s="27" t="s">
        <v>882</v>
      </c>
      <c r="F289" s="26" t="s">
        <v>16</v>
      </c>
      <c r="G289" s="29">
        <v>948528</v>
      </c>
      <c r="H289" s="30" t="s">
        <v>575</v>
      </c>
    </row>
    <row r="290" spans="1:8" ht="31.5" hidden="1" x14ac:dyDescent="0.25">
      <c r="A290" s="26" t="s">
        <v>11</v>
      </c>
      <c r="B290" s="27" t="s">
        <v>639</v>
      </c>
      <c r="C290" s="27" t="s">
        <v>639</v>
      </c>
      <c r="D290" s="28">
        <v>3535</v>
      </c>
      <c r="E290" s="27" t="s">
        <v>883</v>
      </c>
      <c r="F290" s="26" t="s">
        <v>16</v>
      </c>
      <c r="G290" s="29">
        <v>1274739</v>
      </c>
      <c r="H290" s="30" t="s">
        <v>575</v>
      </c>
    </row>
    <row r="291" spans="1:8" ht="31.5" hidden="1" x14ac:dyDescent="0.25">
      <c r="A291" s="26" t="s">
        <v>11</v>
      </c>
      <c r="B291" s="27" t="s">
        <v>639</v>
      </c>
      <c r="C291" s="27" t="s">
        <v>639</v>
      </c>
      <c r="D291" s="28">
        <v>3536</v>
      </c>
      <c r="E291" s="27" t="s">
        <v>884</v>
      </c>
      <c r="F291" s="26" t="s">
        <v>16</v>
      </c>
      <c r="G291" s="29">
        <v>28869</v>
      </c>
      <c r="H291" s="30" t="s">
        <v>575</v>
      </c>
    </row>
    <row r="292" spans="1:8" ht="31.5" hidden="1" x14ac:dyDescent="0.25">
      <c r="A292" s="26" t="s">
        <v>11</v>
      </c>
      <c r="B292" s="27" t="s">
        <v>639</v>
      </c>
      <c r="C292" s="27" t="s">
        <v>639</v>
      </c>
      <c r="D292" s="28">
        <v>3537</v>
      </c>
      <c r="E292" s="27" t="s">
        <v>885</v>
      </c>
      <c r="F292" s="26" t="s">
        <v>16</v>
      </c>
      <c r="G292" s="29">
        <v>32627</v>
      </c>
      <c r="H292" s="30" t="s">
        <v>575</v>
      </c>
    </row>
    <row r="293" spans="1:8" ht="31.5" hidden="1" x14ac:dyDescent="0.25">
      <c r="A293" s="26" t="s">
        <v>11</v>
      </c>
      <c r="B293" s="27" t="s">
        <v>639</v>
      </c>
      <c r="C293" s="27" t="s">
        <v>639</v>
      </c>
      <c r="D293" s="28">
        <v>3538</v>
      </c>
      <c r="E293" s="27" t="s">
        <v>886</v>
      </c>
      <c r="F293" s="26" t="s">
        <v>16</v>
      </c>
      <c r="G293" s="29">
        <v>44062</v>
      </c>
      <c r="H293" s="30" t="s">
        <v>575</v>
      </c>
    </row>
    <row r="294" spans="1:8" ht="31.5" hidden="1" x14ac:dyDescent="0.25">
      <c r="A294" s="26" t="s">
        <v>11</v>
      </c>
      <c r="B294" s="27" t="s">
        <v>639</v>
      </c>
      <c r="C294" s="27" t="s">
        <v>639</v>
      </c>
      <c r="D294" s="28">
        <v>3539</v>
      </c>
      <c r="E294" s="27" t="s">
        <v>887</v>
      </c>
      <c r="F294" s="26" t="s">
        <v>16</v>
      </c>
      <c r="G294" s="29">
        <v>81659</v>
      </c>
      <c r="H294" s="30" t="s">
        <v>575</v>
      </c>
    </row>
    <row r="295" spans="1:8" ht="31.5" hidden="1" x14ac:dyDescent="0.25">
      <c r="A295" s="26" t="s">
        <v>11</v>
      </c>
      <c r="B295" s="27" t="s">
        <v>639</v>
      </c>
      <c r="C295" s="27" t="s">
        <v>639</v>
      </c>
      <c r="D295" s="28">
        <v>3540</v>
      </c>
      <c r="E295" s="27" t="s">
        <v>888</v>
      </c>
      <c r="F295" s="26" t="s">
        <v>16</v>
      </c>
      <c r="G295" s="29">
        <v>184535</v>
      </c>
      <c r="H295" s="30" t="s">
        <v>575</v>
      </c>
    </row>
    <row r="296" spans="1:8" ht="31.5" hidden="1" x14ac:dyDescent="0.25">
      <c r="A296" s="26" t="s">
        <v>11</v>
      </c>
      <c r="B296" s="27" t="s">
        <v>639</v>
      </c>
      <c r="C296" s="27" t="s">
        <v>639</v>
      </c>
      <c r="D296" s="28">
        <v>3541</v>
      </c>
      <c r="E296" s="27" t="s">
        <v>889</v>
      </c>
      <c r="F296" s="26" t="s">
        <v>16</v>
      </c>
      <c r="G296" s="29">
        <v>368472</v>
      </c>
      <c r="H296" s="30" t="s">
        <v>575</v>
      </c>
    </row>
    <row r="297" spans="1:8" ht="31.5" hidden="1" x14ac:dyDescent="0.25">
      <c r="A297" s="26" t="s">
        <v>11</v>
      </c>
      <c r="B297" s="27" t="s">
        <v>639</v>
      </c>
      <c r="C297" s="27" t="s">
        <v>639</v>
      </c>
      <c r="D297" s="28">
        <v>3542</v>
      </c>
      <c r="E297" s="27" t="s">
        <v>890</v>
      </c>
      <c r="F297" s="26" t="s">
        <v>16</v>
      </c>
      <c r="G297" s="29">
        <v>778370</v>
      </c>
      <c r="H297" s="30" t="s">
        <v>575</v>
      </c>
    </row>
    <row r="298" spans="1:8" ht="31.5" hidden="1" x14ac:dyDescent="0.25">
      <c r="A298" s="26" t="s">
        <v>11</v>
      </c>
      <c r="B298" s="27" t="s">
        <v>639</v>
      </c>
      <c r="C298" s="27" t="s">
        <v>639</v>
      </c>
      <c r="D298" s="28">
        <v>3543</v>
      </c>
      <c r="E298" s="27" t="s">
        <v>891</v>
      </c>
      <c r="F298" s="26" t="s">
        <v>16</v>
      </c>
      <c r="G298" s="29">
        <v>1009932</v>
      </c>
      <c r="H298" s="30" t="s">
        <v>575</v>
      </c>
    </row>
    <row r="299" spans="1:8" ht="31.5" hidden="1" x14ac:dyDescent="0.25">
      <c r="A299" s="26" t="s">
        <v>11</v>
      </c>
      <c r="B299" s="27" t="s">
        <v>639</v>
      </c>
      <c r="C299" s="27" t="s">
        <v>639</v>
      </c>
      <c r="D299" s="28">
        <v>3544</v>
      </c>
      <c r="E299" s="27" t="s">
        <v>892</v>
      </c>
      <c r="F299" s="26" t="s">
        <v>16</v>
      </c>
      <c r="G299" s="29">
        <v>26646</v>
      </c>
      <c r="H299" s="30" t="s">
        <v>575</v>
      </c>
    </row>
    <row r="300" spans="1:8" ht="31.5" hidden="1" x14ac:dyDescent="0.25">
      <c r="A300" s="26" t="s">
        <v>11</v>
      </c>
      <c r="B300" s="27" t="s">
        <v>639</v>
      </c>
      <c r="C300" s="27" t="s">
        <v>639</v>
      </c>
      <c r="D300" s="28">
        <v>3545</v>
      </c>
      <c r="E300" s="27" t="s">
        <v>893</v>
      </c>
      <c r="F300" s="26" t="s">
        <v>16</v>
      </c>
      <c r="G300" s="29">
        <v>45586</v>
      </c>
      <c r="H300" s="30" t="s">
        <v>575</v>
      </c>
    </row>
    <row r="301" spans="1:8" ht="31.5" hidden="1" x14ac:dyDescent="0.25">
      <c r="A301" s="26" t="s">
        <v>11</v>
      </c>
      <c r="B301" s="27" t="s">
        <v>639</v>
      </c>
      <c r="C301" s="27" t="s">
        <v>639</v>
      </c>
      <c r="D301" s="28">
        <v>3546</v>
      </c>
      <c r="E301" s="27" t="s">
        <v>894</v>
      </c>
      <c r="F301" s="26" t="s">
        <v>16</v>
      </c>
      <c r="G301" s="29">
        <v>10293</v>
      </c>
      <c r="H301" s="30" t="s">
        <v>575</v>
      </c>
    </row>
    <row r="302" spans="1:8" ht="31.5" hidden="1" x14ac:dyDescent="0.25">
      <c r="A302" s="26" t="s">
        <v>11</v>
      </c>
      <c r="B302" s="27" t="s">
        <v>629</v>
      </c>
      <c r="C302" s="27" t="s">
        <v>793</v>
      </c>
      <c r="D302" s="28">
        <v>3548</v>
      </c>
      <c r="E302" s="27" t="s">
        <v>895</v>
      </c>
      <c r="F302" s="26" t="s">
        <v>16</v>
      </c>
      <c r="G302" s="29">
        <v>139881</v>
      </c>
      <c r="H302" s="30" t="s">
        <v>575</v>
      </c>
    </row>
    <row r="303" spans="1:8" ht="47.25" hidden="1" x14ac:dyDescent="0.25">
      <c r="A303" s="26" t="s">
        <v>11</v>
      </c>
      <c r="B303" s="27" t="s">
        <v>629</v>
      </c>
      <c r="C303" s="27" t="s">
        <v>793</v>
      </c>
      <c r="D303" s="28">
        <v>3549</v>
      </c>
      <c r="E303" s="27" t="s">
        <v>896</v>
      </c>
      <c r="F303" s="26" t="s">
        <v>16</v>
      </c>
      <c r="G303" s="29">
        <v>120767</v>
      </c>
      <c r="H303" s="30" t="s">
        <v>575</v>
      </c>
    </row>
    <row r="304" spans="1:8" ht="31.5" hidden="1" x14ac:dyDescent="0.25">
      <c r="A304" s="26" t="s">
        <v>11</v>
      </c>
      <c r="B304" s="27" t="s">
        <v>629</v>
      </c>
      <c r="C304" s="27" t="s">
        <v>793</v>
      </c>
      <c r="D304" s="28">
        <v>3550</v>
      </c>
      <c r="E304" s="27" t="s">
        <v>897</v>
      </c>
      <c r="F304" s="26" t="s">
        <v>16</v>
      </c>
      <c r="G304" s="29">
        <v>514777</v>
      </c>
      <c r="H304" s="30" t="s">
        <v>575</v>
      </c>
    </row>
    <row r="305" spans="1:8" ht="31.5" hidden="1" x14ac:dyDescent="0.25">
      <c r="A305" s="26" t="s">
        <v>11</v>
      </c>
      <c r="B305" s="27" t="s">
        <v>629</v>
      </c>
      <c r="C305" s="27" t="s">
        <v>793</v>
      </c>
      <c r="D305" s="28">
        <v>3551</v>
      </c>
      <c r="E305" s="27" t="s">
        <v>898</v>
      </c>
      <c r="F305" s="26" t="s">
        <v>16</v>
      </c>
      <c r="G305" s="29">
        <v>608014</v>
      </c>
      <c r="H305" s="30" t="s">
        <v>575</v>
      </c>
    </row>
    <row r="306" spans="1:8" ht="31.5" hidden="1" x14ac:dyDescent="0.25">
      <c r="A306" s="26" t="s">
        <v>11</v>
      </c>
      <c r="B306" s="27" t="s">
        <v>629</v>
      </c>
      <c r="C306" s="27" t="s">
        <v>793</v>
      </c>
      <c r="D306" s="28">
        <v>3552</v>
      </c>
      <c r="E306" s="27" t="s">
        <v>899</v>
      </c>
      <c r="F306" s="26" t="s">
        <v>16</v>
      </c>
      <c r="G306" s="29">
        <v>167714</v>
      </c>
      <c r="H306" s="30" t="s">
        <v>575</v>
      </c>
    </row>
    <row r="307" spans="1:8" ht="31.5" hidden="1" x14ac:dyDescent="0.25">
      <c r="A307" s="26" t="s">
        <v>11</v>
      </c>
      <c r="B307" s="27" t="s">
        <v>629</v>
      </c>
      <c r="C307" s="27" t="s">
        <v>793</v>
      </c>
      <c r="D307" s="28">
        <v>3554</v>
      </c>
      <c r="E307" s="27" t="s">
        <v>900</v>
      </c>
      <c r="F307" s="26" t="s">
        <v>16</v>
      </c>
      <c r="G307" s="29">
        <v>400076</v>
      </c>
      <c r="H307" s="30" t="s">
        <v>575</v>
      </c>
    </row>
    <row r="308" spans="1:8" ht="47.25" hidden="1" x14ac:dyDescent="0.25">
      <c r="A308" s="26" t="s">
        <v>11</v>
      </c>
      <c r="B308" s="27" t="s">
        <v>629</v>
      </c>
      <c r="C308" s="27" t="s">
        <v>793</v>
      </c>
      <c r="D308" s="28">
        <v>3555</v>
      </c>
      <c r="E308" s="27" t="s">
        <v>901</v>
      </c>
      <c r="F308" s="26" t="s">
        <v>16</v>
      </c>
      <c r="G308" s="29">
        <v>584727</v>
      </c>
      <c r="H308" s="30" t="s">
        <v>575</v>
      </c>
    </row>
    <row r="309" spans="1:8" ht="31.5" hidden="1" x14ac:dyDescent="0.25">
      <c r="A309" s="26" t="s">
        <v>11</v>
      </c>
      <c r="B309" s="27" t="s">
        <v>629</v>
      </c>
      <c r="C309" s="27" t="s">
        <v>793</v>
      </c>
      <c r="D309" s="28">
        <v>3556</v>
      </c>
      <c r="E309" s="27" t="s">
        <v>902</v>
      </c>
      <c r="F309" s="26" t="s">
        <v>16</v>
      </c>
      <c r="G309" s="29">
        <v>4486655</v>
      </c>
      <c r="H309" s="30" t="s">
        <v>575</v>
      </c>
    </row>
    <row r="310" spans="1:8" ht="47.25" hidden="1" x14ac:dyDescent="0.25">
      <c r="A310" s="26" t="s">
        <v>11</v>
      </c>
      <c r="B310" s="27" t="s">
        <v>629</v>
      </c>
      <c r="C310" s="27" t="s">
        <v>793</v>
      </c>
      <c r="D310" s="28">
        <v>3557</v>
      </c>
      <c r="E310" s="27" t="s">
        <v>903</v>
      </c>
      <c r="F310" s="26" t="s">
        <v>16</v>
      </c>
      <c r="G310" s="29">
        <v>10557419</v>
      </c>
      <c r="H310" s="30" t="s">
        <v>575</v>
      </c>
    </row>
    <row r="311" spans="1:8" ht="47.25" hidden="1" x14ac:dyDescent="0.25">
      <c r="A311" s="26" t="s">
        <v>11</v>
      </c>
      <c r="B311" s="27" t="s">
        <v>629</v>
      </c>
      <c r="C311" s="27" t="s">
        <v>793</v>
      </c>
      <c r="D311" s="28">
        <v>3559</v>
      </c>
      <c r="E311" s="27" t="s">
        <v>904</v>
      </c>
      <c r="F311" s="26" t="s">
        <v>16</v>
      </c>
      <c r="G311" s="29">
        <v>3942201</v>
      </c>
      <c r="H311" s="30" t="s">
        <v>575</v>
      </c>
    </row>
    <row r="312" spans="1:8" ht="47.25" hidden="1" x14ac:dyDescent="0.25">
      <c r="A312" s="26" t="s">
        <v>11</v>
      </c>
      <c r="B312" s="27" t="s">
        <v>629</v>
      </c>
      <c r="C312" s="27" t="s">
        <v>793</v>
      </c>
      <c r="D312" s="28">
        <v>3560</v>
      </c>
      <c r="E312" s="27" t="s">
        <v>905</v>
      </c>
      <c r="F312" s="26" t="s">
        <v>16</v>
      </c>
      <c r="G312" s="29">
        <v>114967</v>
      </c>
      <c r="H312" s="30" t="s">
        <v>575</v>
      </c>
    </row>
    <row r="313" spans="1:8" ht="31.5" hidden="1" x14ac:dyDescent="0.25">
      <c r="A313" s="26" t="s">
        <v>11</v>
      </c>
      <c r="B313" s="27" t="s">
        <v>629</v>
      </c>
      <c r="C313" s="27" t="s">
        <v>793</v>
      </c>
      <c r="D313" s="28">
        <v>3561</v>
      </c>
      <c r="E313" s="27" t="s">
        <v>906</v>
      </c>
      <c r="F313" s="26" t="s">
        <v>16</v>
      </c>
      <c r="G313" s="29">
        <v>159845</v>
      </c>
      <c r="H313" s="30" t="s">
        <v>575</v>
      </c>
    </row>
    <row r="314" spans="1:8" ht="31.5" hidden="1" x14ac:dyDescent="0.25">
      <c r="A314" s="26" t="s">
        <v>11</v>
      </c>
      <c r="B314" s="27" t="s">
        <v>582</v>
      </c>
      <c r="C314" s="27" t="s">
        <v>583</v>
      </c>
      <c r="D314" s="28">
        <v>3562</v>
      </c>
      <c r="E314" s="27" t="s">
        <v>907</v>
      </c>
      <c r="F314" s="26" t="s">
        <v>15</v>
      </c>
      <c r="G314" s="29">
        <v>155678</v>
      </c>
      <c r="H314" s="30" t="s">
        <v>575</v>
      </c>
    </row>
    <row r="315" spans="1:8" ht="31.5" hidden="1" x14ac:dyDescent="0.25">
      <c r="A315" s="26" t="s">
        <v>11</v>
      </c>
      <c r="B315" s="27" t="s">
        <v>646</v>
      </c>
      <c r="C315" s="27" t="s">
        <v>647</v>
      </c>
      <c r="D315" s="28">
        <v>3567</v>
      </c>
      <c r="E315" s="27" t="s">
        <v>908</v>
      </c>
      <c r="F315" s="26" t="s">
        <v>13</v>
      </c>
      <c r="G315" s="29">
        <v>71038</v>
      </c>
      <c r="H315" s="30" t="s">
        <v>575</v>
      </c>
    </row>
    <row r="316" spans="1:8" ht="47.25" hidden="1" x14ac:dyDescent="0.25">
      <c r="A316" s="26" t="s">
        <v>11</v>
      </c>
      <c r="B316" s="27" t="s">
        <v>582</v>
      </c>
      <c r="C316" s="27" t="s">
        <v>583</v>
      </c>
      <c r="D316" s="28">
        <v>3569</v>
      </c>
      <c r="E316" s="27" t="s">
        <v>909</v>
      </c>
      <c r="F316" s="26" t="s">
        <v>16</v>
      </c>
      <c r="G316" s="29">
        <v>2101935</v>
      </c>
      <c r="H316" s="30" t="s">
        <v>575</v>
      </c>
    </row>
    <row r="317" spans="1:8" hidden="1" x14ac:dyDescent="0.25">
      <c r="A317" s="26" t="s">
        <v>11</v>
      </c>
      <c r="B317" s="27" t="s">
        <v>639</v>
      </c>
      <c r="C317" s="27" t="s">
        <v>639</v>
      </c>
      <c r="D317" s="28">
        <v>3589</v>
      </c>
      <c r="E317" s="27" t="s">
        <v>910</v>
      </c>
      <c r="F317" s="26" t="s">
        <v>16</v>
      </c>
      <c r="G317" s="29">
        <v>474488</v>
      </c>
      <c r="H317" s="30" t="s">
        <v>575</v>
      </c>
    </row>
    <row r="318" spans="1:8" ht="31.5" hidden="1" x14ac:dyDescent="0.25">
      <c r="A318" s="26" t="s">
        <v>11</v>
      </c>
      <c r="B318" s="27" t="s">
        <v>582</v>
      </c>
      <c r="C318" s="27" t="s">
        <v>583</v>
      </c>
      <c r="D318" s="28">
        <v>3591</v>
      </c>
      <c r="E318" s="27" t="s">
        <v>911</v>
      </c>
      <c r="F318" s="26" t="s">
        <v>15</v>
      </c>
      <c r="G318" s="29">
        <v>36800</v>
      </c>
      <c r="H318" s="30" t="s">
        <v>575</v>
      </c>
    </row>
    <row r="319" spans="1:8" ht="47.25" hidden="1" x14ac:dyDescent="0.25">
      <c r="A319" s="26" t="s">
        <v>11</v>
      </c>
      <c r="B319" s="27" t="s">
        <v>608</v>
      </c>
      <c r="C319" s="27" t="s">
        <v>609</v>
      </c>
      <c r="D319" s="28">
        <v>3599</v>
      </c>
      <c r="E319" s="27" t="s">
        <v>912</v>
      </c>
      <c r="F319" s="26" t="s">
        <v>15</v>
      </c>
      <c r="G319" s="29">
        <v>623148</v>
      </c>
      <c r="H319" s="30" t="s">
        <v>575</v>
      </c>
    </row>
    <row r="320" spans="1:8" hidden="1" x14ac:dyDescent="0.25">
      <c r="A320" s="26" t="s">
        <v>11</v>
      </c>
      <c r="B320" s="27" t="s">
        <v>639</v>
      </c>
      <c r="C320" s="27" t="s">
        <v>639</v>
      </c>
      <c r="D320" s="28">
        <v>3600</v>
      </c>
      <c r="E320" s="27" t="s">
        <v>913</v>
      </c>
      <c r="F320" s="26" t="s">
        <v>16</v>
      </c>
      <c r="G320" s="29">
        <v>24501</v>
      </c>
      <c r="H320" s="30" t="s">
        <v>575</v>
      </c>
    </row>
    <row r="321" spans="1:8" hidden="1" x14ac:dyDescent="0.25">
      <c r="A321" s="26" t="s">
        <v>11</v>
      </c>
      <c r="B321" s="27" t="s">
        <v>639</v>
      </c>
      <c r="C321" s="27" t="s">
        <v>639</v>
      </c>
      <c r="D321" s="28">
        <v>3601</v>
      </c>
      <c r="E321" s="27" t="s">
        <v>914</v>
      </c>
      <c r="F321" s="26" t="s">
        <v>16</v>
      </c>
      <c r="G321" s="29">
        <v>39783</v>
      </c>
      <c r="H321" s="30" t="s">
        <v>575</v>
      </c>
    </row>
    <row r="322" spans="1:8" hidden="1" x14ac:dyDescent="0.25">
      <c r="A322" s="26" t="s">
        <v>11</v>
      </c>
      <c r="B322" s="27" t="s">
        <v>639</v>
      </c>
      <c r="C322" s="27" t="s">
        <v>639</v>
      </c>
      <c r="D322" s="28">
        <v>3602</v>
      </c>
      <c r="E322" s="27" t="s">
        <v>915</v>
      </c>
      <c r="F322" s="26" t="s">
        <v>16</v>
      </c>
      <c r="G322" s="29">
        <v>63383</v>
      </c>
      <c r="H322" s="30" t="s">
        <v>575</v>
      </c>
    </row>
    <row r="323" spans="1:8" hidden="1" x14ac:dyDescent="0.25">
      <c r="A323" s="26" t="s">
        <v>11</v>
      </c>
      <c r="B323" s="27" t="s">
        <v>639</v>
      </c>
      <c r="C323" s="27" t="s">
        <v>639</v>
      </c>
      <c r="D323" s="28">
        <v>3603</v>
      </c>
      <c r="E323" s="27" t="s">
        <v>916</v>
      </c>
      <c r="F323" s="26" t="s">
        <v>16</v>
      </c>
      <c r="G323" s="29">
        <v>143256</v>
      </c>
      <c r="H323" s="30" t="s">
        <v>575</v>
      </c>
    </row>
    <row r="324" spans="1:8" hidden="1" x14ac:dyDescent="0.25">
      <c r="A324" s="26" t="s">
        <v>11</v>
      </c>
      <c r="B324" s="27" t="s">
        <v>639</v>
      </c>
      <c r="C324" s="27" t="s">
        <v>639</v>
      </c>
      <c r="D324" s="28">
        <v>3604</v>
      </c>
      <c r="E324" s="27" t="s">
        <v>917</v>
      </c>
      <c r="F324" s="26" t="s">
        <v>16</v>
      </c>
      <c r="G324" s="29">
        <v>260913</v>
      </c>
      <c r="H324" s="30" t="s">
        <v>575</v>
      </c>
    </row>
    <row r="325" spans="1:8" hidden="1" x14ac:dyDescent="0.25">
      <c r="A325" s="26" t="s">
        <v>11</v>
      </c>
      <c r="B325" s="27" t="s">
        <v>639</v>
      </c>
      <c r="C325" s="27" t="s">
        <v>639</v>
      </c>
      <c r="D325" s="28">
        <v>3605</v>
      </c>
      <c r="E325" s="27" t="s">
        <v>918</v>
      </c>
      <c r="F325" s="26" t="s">
        <v>16</v>
      </c>
      <c r="G325" s="29">
        <v>470278</v>
      </c>
      <c r="H325" s="30" t="s">
        <v>575</v>
      </c>
    </row>
    <row r="326" spans="1:8" hidden="1" x14ac:dyDescent="0.25">
      <c r="A326" s="26" t="s">
        <v>11</v>
      </c>
      <c r="B326" s="27" t="s">
        <v>639</v>
      </c>
      <c r="C326" s="27" t="s">
        <v>639</v>
      </c>
      <c r="D326" s="28">
        <v>3606</v>
      </c>
      <c r="E326" s="27" t="s">
        <v>919</v>
      </c>
      <c r="F326" s="26" t="s">
        <v>16</v>
      </c>
      <c r="G326" s="29">
        <v>723584</v>
      </c>
      <c r="H326" s="30" t="s">
        <v>575</v>
      </c>
    </row>
    <row r="327" spans="1:8" hidden="1" x14ac:dyDescent="0.25">
      <c r="A327" s="26" t="s">
        <v>11</v>
      </c>
      <c r="B327" s="27" t="s">
        <v>639</v>
      </c>
      <c r="C327" s="27" t="s">
        <v>639</v>
      </c>
      <c r="D327" s="28">
        <v>3607</v>
      </c>
      <c r="E327" s="27" t="s">
        <v>920</v>
      </c>
      <c r="F327" s="26" t="s">
        <v>16</v>
      </c>
      <c r="G327" s="29">
        <v>31802</v>
      </c>
      <c r="H327" s="30" t="s">
        <v>575</v>
      </c>
    </row>
    <row r="328" spans="1:8" ht="47.25" hidden="1" x14ac:dyDescent="0.25">
      <c r="A328" s="26" t="s">
        <v>11</v>
      </c>
      <c r="B328" s="27" t="s">
        <v>646</v>
      </c>
      <c r="C328" s="27" t="s">
        <v>647</v>
      </c>
      <c r="D328" s="28">
        <v>3611</v>
      </c>
      <c r="E328" s="27" t="s">
        <v>921</v>
      </c>
      <c r="F328" s="26" t="s">
        <v>14</v>
      </c>
      <c r="G328" s="29">
        <v>425074</v>
      </c>
      <c r="H328" s="30" t="s">
        <v>575</v>
      </c>
    </row>
    <row r="329" spans="1:8" ht="31.5" hidden="1" x14ac:dyDescent="0.25">
      <c r="A329" s="26" t="s">
        <v>11</v>
      </c>
      <c r="B329" s="27" t="s">
        <v>639</v>
      </c>
      <c r="C329" s="27" t="s">
        <v>639</v>
      </c>
      <c r="D329" s="28">
        <v>3618</v>
      </c>
      <c r="E329" s="27" t="s">
        <v>922</v>
      </c>
      <c r="F329" s="26" t="s">
        <v>16</v>
      </c>
      <c r="G329" s="29">
        <v>120509</v>
      </c>
      <c r="H329" s="30" t="s">
        <v>575</v>
      </c>
    </row>
    <row r="330" spans="1:8" ht="31.5" hidden="1" x14ac:dyDescent="0.25">
      <c r="A330" s="26" t="s">
        <v>11</v>
      </c>
      <c r="B330" s="27" t="s">
        <v>639</v>
      </c>
      <c r="C330" s="27" t="s">
        <v>639</v>
      </c>
      <c r="D330" s="28">
        <v>3619</v>
      </c>
      <c r="E330" s="27" t="s">
        <v>923</v>
      </c>
      <c r="F330" s="26" t="s">
        <v>16</v>
      </c>
      <c r="G330" s="29">
        <v>87162</v>
      </c>
      <c r="H330" s="30" t="s">
        <v>575</v>
      </c>
    </row>
    <row r="331" spans="1:8" ht="31.5" hidden="1" x14ac:dyDescent="0.25">
      <c r="A331" s="26" t="s">
        <v>11</v>
      </c>
      <c r="B331" s="27" t="s">
        <v>639</v>
      </c>
      <c r="C331" s="27" t="s">
        <v>639</v>
      </c>
      <c r="D331" s="28">
        <v>3620</v>
      </c>
      <c r="E331" s="27" t="s">
        <v>924</v>
      </c>
      <c r="F331" s="26" t="s">
        <v>16</v>
      </c>
      <c r="G331" s="29">
        <v>161040</v>
      </c>
      <c r="H331" s="30" t="s">
        <v>575</v>
      </c>
    </row>
    <row r="332" spans="1:8" ht="31.5" hidden="1" x14ac:dyDescent="0.25">
      <c r="A332" s="26" t="s">
        <v>11</v>
      </c>
      <c r="B332" s="27" t="s">
        <v>594</v>
      </c>
      <c r="C332" s="27" t="s">
        <v>615</v>
      </c>
      <c r="D332" s="28">
        <v>3621</v>
      </c>
      <c r="E332" s="27" t="s">
        <v>925</v>
      </c>
      <c r="F332" s="26" t="s">
        <v>16</v>
      </c>
      <c r="G332" s="29">
        <v>562581</v>
      </c>
      <c r="H332" s="30" t="s">
        <v>575</v>
      </c>
    </row>
    <row r="333" spans="1:8" ht="47.25" hidden="1" x14ac:dyDescent="0.25">
      <c r="A333" s="26" t="s">
        <v>11</v>
      </c>
      <c r="B333" s="27" t="s">
        <v>646</v>
      </c>
      <c r="C333" s="27" t="s">
        <v>647</v>
      </c>
      <c r="D333" s="28">
        <v>3636</v>
      </c>
      <c r="E333" s="27" t="s">
        <v>926</v>
      </c>
      <c r="F333" s="26" t="s">
        <v>14</v>
      </c>
      <c r="G333" s="29">
        <v>726697</v>
      </c>
      <c r="H333" s="30" t="s">
        <v>575</v>
      </c>
    </row>
    <row r="334" spans="1:8" ht="47.25" hidden="1" x14ac:dyDescent="0.25">
      <c r="A334" s="26" t="s">
        <v>11</v>
      </c>
      <c r="B334" s="27" t="s">
        <v>646</v>
      </c>
      <c r="C334" s="27" t="s">
        <v>647</v>
      </c>
      <c r="D334" s="28">
        <v>3637</v>
      </c>
      <c r="E334" s="27" t="s">
        <v>927</v>
      </c>
      <c r="F334" s="26" t="s">
        <v>14</v>
      </c>
      <c r="G334" s="29">
        <v>577410</v>
      </c>
      <c r="H334" s="30" t="s">
        <v>575</v>
      </c>
    </row>
    <row r="335" spans="1:8" ht="47.25" hidden="1" x14ac:dyDescent="0.25">
      <c r="A335" s="26" t="s">
        <v>11</v>
      </c>
      <c r="B335" s="27" t="s">
        <v>646</v>
      </c>
      <c r="C335" s="27" t="s">
        <v>647</v>
      </c>
      <c r="D335" s="28">
        <v>3639</v>
      </c>
      <c r="E335" s="27" t="s">
        <v>928</v>
      </c>
      <c r="F335" s="26" t="s">
        <v>14</v>
      </c>
      <c r="G335" s="29">
        <v>587845</v>
      </c>
      <c r="H335" s="30" t="s">
        <v>575</v>
      </c>
    </row>
    <row r="336" spans="1:8" ht="47.25" hidden="1" x14ac:dyDescent="0.25">
      <c r="A336" s="26" t="s">
        <v>11</v>
      </c>
      <c r="B336" s="27" t="s">
        <v>646</v>
      </c>
      <c r="C336" s="27" t="s">
        <v>647</v>
      </c>
      <c r="D336" s="28">
        <v>3640</v>
      </c>
      <c r="E336" s="27" t="s">
        <v>929</v>
      </c>
      <c r="F336" s="26" t="s">
        <v>14</v>
      </c>
      <c r="G336" s="29">
        <v>580879</v>
      </c>
      <c r="H336" s="30" t="s">
        <v>575</v>
      </c>
    </row>
    <row r="337" spans="1:8" ht="63" hidden="1" x14ac:dyDescent="0.25">
      <c r="A337" s="26" t="s">
        <v>11</v>
      </c>
      <c r="B337" s="27" t="s">
        <v>646</v>
      </c>
      <c r="C337" s="27" t="s">
        <v>647</v>
      </c>
      <c r="D337" s="28">
        <v>3641</v>
      </c>
      <c r="E337" s="27" t="s">
        <v>930</v>
      </c>
      <c r="F337" s="26" t="s">
        <v>14</v>
      </c>
      <c r="G337" s="29">
        <v>629694</v>
      </c>
      <c r="H337" s="30" t="s">
        <v>575</v>
      </c>
    </row>
    <row r="338" spans="1:8" ht="63" hidden="1" x14ac:dyDescent="0.25">
      <c r="A338" s="26" t="s">
        <v>11</v>
      </c>
      <c r="B338" s="27" t="s">
        <v>646</v>
      </c>
      <c r="C338" s="27" t="s">
        <v>647</v>
      </c>
      <c r="D338" s="28">
        <v>3642</v>
      </c>
      <c r="E338" s="27" t="s">
        <v>931</v>
      </c>
      <c r="F338" s="26" t="s">
        <v>14</v>
      </c>
      <c r="G338" s="29">
        <v>629694</v>
      </c>
      <c r="H338" s="30" t="s">
        <v>575</v>
      </c>
    </row>
    <row r="339" spans="1:8" ht="47.25" hidden="1" x14ac:dyDescent="0.25">
      <c r="A339" s="26" t="s">
        <v>11</v>
      </c>
      <c r="B339" s="27" t="s">
        <v>646</v>
      </c>
      <c r="C339" s="27" t="s">
        <v>647</v>
      </c>
      <c r="D339" s="28">
        <v>3643</v>
      </c>
      <c r="E339" s="27" t="s">
        <v>932</v>
      </c>
      <c r="F339" s="26" t="s">
        <v>14</v>
      </c>
      <c r="G339" s="29">
        <v>628551</v>
      </c>
      <c r="H339" s="30" t="s">
        <v>575</v>
      </c>
    </row>
    <row r="340" spans="1:8" ht="47.25" hidden="1" x14ac:dyDescent="0.25">
      <c r="A340" s="26" t="s">
        <v>11</v>
      </c>
      <c r="B340" s="27" t="s">
        <v>646</v>
      </c>
      <c r="C340" s="27" t="s">
        <v>647</v>
      </c>
      <c r="D340" s="28">
        <v>3644</v>
      </c>
      <c r="E340" s="27" t="s">
        <v>933</v>
      </c>
      <c r="F340" s="26" t="s">
        <v>14</v>
      </c>
      <c r="G340" s="29">
        <v>696289</v>
      </c>
      <c r="H340" s="30" t="s">
        <v>575</v>
      </c>
    </row>
    <row r="341" spans="1:8" ht="47.25" hidden="1" x14ac:dyDescent="0.25">
      <c r="A341" s="26" t="s">
        <v>11</v>
      </c>
      <c r="B341" s="27" t="s">
        <v>646</v>
      </c>
      <c r="C341" s="27" t="s">
        <v>647</v>
      </c>
      <c r="D341" s="28">
        <v>3645</v>
      </c>
      <c r="E341" s="27" t="s">
        <v>934</v>
      </c>
      <c r="F341" s="26" t="s">
        <v>14</v>
      </c>
      <c r="G341" s="29">
        <v>666644</v>
      </c>
      <c r="H341" s="30" t="s">
        <v>575</v>
      </c>
    </row>
    <row r="342" spans="1:8" ht="47.25" hidden="1" x14ac:dyDescent="0.25">
      <c r="A342" s="26" t="s">
        <v>11</v>
      </c>
      <c r="B342" s="27" t="s">
        <v>646</v>
      </c>
      <c r="C342" s="27" t="s">
        <v>647</v>
      </c>
      <c r="D342" s="28">
        <v>3646</v>
      </c>
      <c r="E342" s="27" t="s">
        <v>935</v>
      </c>
      <c r="F342" s="26" t="s">
        <v>14</v>
      </c>
      <c r="G342" s="29">
        <v>605455</v>
      </c>
      <c r="H342" s="30" t="s">
        <v>575</v>
      </c>
    </row>
    <row r="343" spans="1:8" ht="47.25" hidden="1" x14ac:dyDescent="0.25">
      <c r="A343" s="26" t="s">
        <v>11</v>
      </c>
      <c r="B343" s="27" t="s">
        <v>646</v>
      </c>
      <c r="C343" s="27" t="s">
        <v>647</v>
      </c>
      <c r="D343" s="28">
        <v>3647</v>
      </c>
      <c r="E343" s="27" t="s">
        <v>936</v>
      </c>
      <c r="F343" s="26" t="s">
        <v>14</v>
      </c>
      <c r="G343" s="29">
        <v>485286</v>
      </c>
      <c r="H343" s="30" t="s">
        <v>575</v>
      </c>
    </row>
    <row r="344" spans="1:8" ht="31.5" hidden="1" x14ac:dyDescent="0.25">
      <c r="A344" s="26" t="s">
        <v>11</v>
      </c>
      <c r="B344" s="27" t="s">
        <v>646</v>
      </c>
      <c r="C344" s="27" t="s">
        <v>828</v>
      </c>
      <c r="D344" s="28">
        <v>3649</v>
      </c>
      <c r="E344" s="27" t="s">
        <v>937</v>
      </c>
      <c r="F344" s="26" t="s">
        <v>14</v>
      </c>
      <c r="G344" s="29">
        <v>316651</v>
      </c>
      <c r="H344" s="30" t="s">
        <v>575</v>
      </c>
    </row>
    <row r="345" spans="1:8" ht="31.5" hidden="1" x14ac:dyDescent="0.25">
      <c r="A345" s="26" t="s">
        <v>11</v>
      </c>
      <c r="B345" s="27" t="s">
        <v>646</v>
      </c>
      <c r="C345" s="27" t="s">
        <v>828</v>
      </c>
      <c r="D345" s="28">
        <v>3650</v>
      </c>
      <c r="E345" s="27" t="s">
        <v>938</v>
      </c>
      <c r="F345" s="26" t="s">
        <v>14</v>
      </c>
      <c r="G345" s="29">
        <v>290273</v>
      </c>
      <c r="H345" s="30" t="s">
        <v>575</v>
      </c>
    </row>
    <row r="346" spans="1:8" ht="31.5" hidden="1" x14ac:dyDescent="0.25">
      <c r="A346" s="26" t="s">
        <v>11</v>
      </c>
      <c r="B346" s="27" t="s">
        <v>582</v>
      </c>
      <c r="C346" s="27" t="s">
        <v>583</v>
      </c>
      <c r="D346" s="28">
        <v>3652</v>
      </c>
      <c r="E346" s="27" t="s">
        <v>939</v>
      </c>
      <c r="F346" s="26" t="s">
        <v>16</v>
      </c>
      <c r="G346" s="29">
        <v>3017028</v>
      </c>
      <c r="H346" s="30" t="s">
        <v>575</v>
      </c>
    </row>
    <row r="347" spans="1:8" ht="31.5" hidden="1" x14ac:dyDescent="0.25">
      <c r="A347" s="26" t="s">
        <v>11</v>
      </c>
      <c r="B347" s="27" t="s">
        <v>608</v>
      </c>
      <c r="C347" s="27" t="s">
        <v>609</v>
      </c>
      <c r="D347" s="28">
        <v>3653</v>
      </c>
      <c r="E347" s="27" t="s">
        <v>940</v>
      </c>
      <c r="F347" s="26" t="s">
        <v>16</v>
      </c>
      <c r="G347" s="29">
        <v>4269042</v>
      </c>
      <c r="H347" s="30" t="s">
        <v>575</v>
      </c>
    </row>
    <row r="348" spans="1:8" ht="31.5" hidden="1" x14ac:dyDescent="0.25">
      <c r="A348" s="26" t="s">
        <v>11</v>
      </c>
      <c r="B348" s="27" t="s">
        <v>608</v>
      </c>
      <c r="C348" s="27" t="s">
        <v>609</v>
      </c>
      <c r="D348" s="28">
        <v>3654</v>
      </c>
      <c r="E348" s="27" t="s">
        <v>941</v>
      </c>
      <c r="F348" s="26" t="s">
        <v>16</v>
      </c>
      <c r="G348" s="29">
        <v>2894334</v>
      </c>
      <c r="H348" s="30" t="s">
        <v>575</v>
      </c>
    </row>
    <row r="349" spans="1:8" ht="31.5" hidden="1" x14ac:dyDescent="0.25">
      <c r="A349" s="26" t="s">
        <v>11</v>
      </c>
      <c r="B349" s="27" t="s">
        <v>608</v>
      </c>
      <c r="C349" s="27" t="s">
        <v>609</v>
      </c>
      <c r="D349" s="28">
        <v>3655</v>
      </c>
      <c r="E349" s="27" t="s">
        <v>942</v>
      </c>
      <c r="F349" s="26" t="s">
        <v>16</v>
      </c>
      <c r="G349" s="29">
        <v>5246333</v>
      </c>
      <c r="H349" s="30" t="s">
        <v>575</v>
      </c>
    </row>
    <row r="350" spans="1:8" ht="31.5" hidden="1" x14ac:dyDescent="0.25">
      <c r="A350" s="26" t="s">
        <v>11</v>
      </c>
      <c r="B350" s="27" t="s">
        <v>646</v>
      </c>
      <c r="C350" s="27" t="s">
        <v>647</v>
      </c>
      <c r="D350" s="28">
        <v>3665</v>
      </c>
      <c r="E350" s="27" t="s">
        <v>943</v>
      </c>
      <c r="F350" s="26" t="s">
        <v>14</v>
      </c>
      <c r="G350" s="29">
        <v>271460</v>
      </c>
      <c r="H350" s="30" t="s">
        <v>575</v>
      </c>
    </row>
    <row r="351" spans="1:8" ht="31.5" hidden="1" x14ac:dyDescent="0.25">
      <c r="A351" s="26" t="s">
        <v>11</v>
      </c>
      <c r="B351" s="27" t="s">
        <v>639</v>
      </c>
      <c r="C351" s="27" t="s">
        <v>639</v>
      </c>
      <c r="D351" s="28">
        <v>3684</v>
      </c>
      <c r="E351" s="27" t="s">
        <v>944</v>
      </c>
      <c r="F351" s="26" t="s">
        <v>16</v>
      </c>
      <c r="G351" s="29">
        <v>126459</v>
      </c>
      <c r="H351" s="30" t="s">
        <v>575</v>
      </c>
    </row>
    <row r="352" spans="1:8" ht="31.5" hidden="1" x14ac:dyDescent="0.25">
      <c r="A352" s="26" t="s">
        <v>11</v>
      </c>
      <c r="B352" s="27" t="s">
        <v>639</v>
      </c>
      <c r="C352" s="27" t="s">
        <v>639</v>
      </c>
      <c r="D352" s="28">
        <v>3685</v>
      </c>
      <c r="E352" s="27" t="s">
        <v>945</v>
      </c>
      <c r="F352" s="26" t="s">
        <v>16</v>
      </c>
      <c r="G352" s="29">
        <v>459018</v>
      </c>
      <c r="H352" s="30" t="s">
        <v>575</v>
      </c>
    </row>
    <row r="353" spans="1:8" ht="31.5" hidden="1" x14ac:dyDescent="0.25">
      <c r="A353" s="26" t="s">
        <v>11</v>
      </c>
      <c r="B353" s="27" t="s">
        <v>639</v>
      </c>
      <c r="C353" s="27" t="s">
        <v>639</v>
      </c>
      <c r="D353" s="28">
        <v>3687</v>
      </c>
      <c r="E353" s="27" t="s">
        <v>946</v>
      </c>
      <c r="F353" s="26" t="s">
        <v>16</v>
      </c>
      <c r="G353" s="29">
        <v>165207</v>
      </c>
      <c r="H353" s="30" t="s">
        <v>575</v>
      </c>
    </row>
    <row r="354" spans="1:8" ht="31.5" hidden="1" x14ac:dyDescent="0.25">
      <c r="A354" s="26" t="s">
        <v>11</v>
      </c>
      <c r="B354" s="27" t="s">
        <v>632</v>
      </c>
      <c r="C354" s="27" t="s">
        <v>811</v>
      </c>
      <c r="D354" s="28">
        <v>3688</v>
      </c>
      <c r="E354" s="27" t="s">
        <v>947</v>
      </c>
      <c r="F354" s="26" t="s">
        <v>16</v>
      </c>
      <c r="G354" s="29">
        <v>38245</v>
      </c>
      <c r="H354" s="30" t="s">
        <v>575</v>
      </c>
    </row>
    <row r="355" spans="1:8" ht="47.25" hidden="1" x14ac:dyDescent="0.25">
      <c r="A355" s="26" t="s">
        <v>11</v>
      </c>
      <c r="B355" s="27" t="s">
        <v>587</v>
      </c>
      <c r="C355" s="27" t="s">
        <v>820</v>
      </c>
      <c r="D355" s="28">
        <v>3689</v>
      </c>
      <c r="E355" s="27" t="s">
        <v>948</v>
      </c>
      <c r="F355" s="26" t="s">
        <v>14</v>
      </c>
      <c r="G355" s="29">
        <v>93969</v>
      </c>
      <c r="H355" s="30" t="s">
        <v>575</v>
      </c>
    </row>
    <row r="356" spans="1:8" ht="31.5" hidden="1" x14ac:dyDescent="0.25">
      <c r="A356" s="26" t="s">
        <v>11</v>
      </c>
      <c r="B356" s="27" t="s">
        <v>629</v>
      </c>
      <c r="C356" s="27" t="s">
        <v>630</v>
      </c>
      <c r="D356" s="28">
        <v>3695</v>
      </c>
      <c r="E356" s="27" t="s">
        <v>949</v>
      </c>
      <c r="F356" s="26" t="s">
        <v>16</v>
      </c>
      <c r="G356" s="29">
        <v>549637</v>
      </c>
      <c r="H356" s="30" t="s">
        <v>575</v>
      </c>
    </row>
    <row r="357" spans="1:8" ht="47.25" hidden="1" x14ac:dyDescent="0.25">
      <c r="A357" s="26" t="s">
        <v>11</v>
      </c>
      <c r="B357" s="27" t="s">
        <v>594</v>
      </c>
      <c r="C357" s="27" t="s">
        <v>615</v>
      </c>
      <c r="D357" s="28">
        <v>3696</v>
      </c>
      <c r="E357" s="27" t="s">
        <v>950</v>
      </c>
      <c r="F357" s="26" t="s">
        <v>13</v>
      </c>
      <c r="G357" s="29">
        <v>44689</v>
      </c>
      <c r="H357" s="30" t="s">
        <v>575</v>
      </c>
    </row>
    <row r="358" spans="1:8" ht="31.5" hidden="1" x14ac:dyDescent="0.25">
      <c r="A358" s="26" t="s">
        <v>11</v>
      </c>
      <c r="B358" s="27" t="s">
        <v>629</v>
      </c>
      <c r="C358" s="27" t="s">
        <v>630</v>
      </c>
      <c r="D358" s="28">
        <v>3698</v>
      </c>
      <c r="E358" s="27" t="s">
        <v>951</v>
      </c>
      <c r="F358" s="26" t="s">
        <v>16</v>
      </c>
      <c r="G358" s="29">
        <v>253714</v>
      </c>
      <c r="H358" s="30" t="s">
        <v>575</v>
      </c>
    </row>
    <row r="359" spans="1:8" ht="31.5" hidden="1" x14ac:dyDescent="0.25">
      <c r="A359" s="26" t="s">
        <v>11</v>
      </c>
      <c r="B359" s="27" t="s">
        <v>629</v>
      </c>
      <c r="C359" s="27" t="s">
        <v>630</v>
      </c>
      <c r="D359" s="28">
        <v>3699</v>
      </c>
      <c r="E359" s="27" t="s">
        <v>952</v>
      </c>
      <c r="F359" s="26" t="s">
        <v>16</v>
      </c>
      <c r="G359" s="29">
        <v>141708</v>
      </c>
      <c r="H359" s="30" t="s">
        <v>575</v>
      </c>
    </row>
    <row r="360" spans="1:8" ht="47.25" hidden="1" x14ac:dyDescent="0.25">
      <c r="A360" s="26" t="s">
        <v>11</v>
      </c>
      <c r="B360" s="27" t="s">
        <v>597</v>
      </c>
      <c r="C360" s="27" t="s">
        <v>597</v>
      </c>
      <c r="D360" s="28">
        <v>3704</v>
      </c>
      <c r="E360" s="27" t="s">
        <v>953</v>
      </c>
      <c r="F360" s="26" t="s">
        <v>15</v>
      </c>
      <c r="G360" s="29">
        <v>157952</v>
      </c>
      <c r="H360" s="30" t="s">
        <v>575</v>
      </c>
    </row>
    <row r="361" spans="1:8" ht="110.25" hidden="1" x14ac:dyDescent="0.25">
      <c r="A361" s="26" t="s">
        <v>11</v>
      </c>
      <c r="B361" s="27" t="s">
        <v>954</v>
      </c>
      <c r="C361" s="27" t="s">
        <v>954</v>
      </c>
      <c r="D361" s="28">
        <v>3708</v>
      </c>
      <c r="E361" s="27" t="s">
        <v>955</v>
      </c>
      <c r="F361" s="26" t="s">
        <v>17</v>
      </c>
      <c r="G361" s="29">
        <v>3948</v>
      </c>
      <c r="H361" s="30" t="s">
        <v>575</v>
      </c>
    </row>
    <row r="362" spans="1:8" ht="31.5" hidden="1" x14ac:dyDescent="0.25">
      <c r="A362" s="26" t="s">
        <v>11</v>
      </c>
      <c r="B362" s="27" t="s">
        <v>573</v>
      </c>
      <c r="C362" s="27" t="s">
        <v>574</v>
      </c>
      <c r="D362" s="28">
        <v>3710</v>
      </c>
      <c r="E362" s="27" t="s">
        <v>956</v>
      </c>
      <c r="F362" s="26" t="s">
        <v>14</v>
      </c>
      <c r="G362" s="29">
        <v>4522</v>
      </c>
      <c r="H362" s="30" t="s">
        <v>575</v>
      </c>
    </row>
    <row r="363" spans="1:8" ht="31.5" x14ac:dyDescent="0.25">
      <c r="A363" s="26" t="s">
        <v>11</v>
      </c>
      <c r="B363" s="27" t="s">
        <v>597</v>
      </c>
      <c r="C363" s="27" t="s">
        <v>597</v>
      </c>
      <c r="D363" s="28">
        <v>3712</v>
      </c>
      <c r="E363" s="27" t="s">
        <v>957</v>
      </c>
      <c r="F363" s="26" t="s">
        <v>16</v>
      </c>
      <c r="G363" s="29">
        <v>1873760</v>
      </c>
      <c r="H363" s="30" t="s">
        <v>575</v>
      </c>
    </row>
    <row r="364" spans="1:8" ht="47.25" x14ac:dyDescent="0.25">
      <c r="A364" s="26" t="s">
        <v>11</v>
      </c>
      <c r="B364" s="27" t="s">
        <v>597</v>
      </c>
      <c r="C364" s="27" t="s">
        <v>597</v>
      </c>
      <c r="D364" s="28">
        <v>3716</v>
      </c>
      <c r="E364" s="27" t="s">
        <v>958</v>
      </c>
      <c r="F364" s="26" t="s">
        <v>16</v>
      </c>
      <c r="G364" s="29">
        <v>1019229</v>
      </c>
      <c r="H364" s="30" t="s">
        <v>575</v>
      </c>
    </row>
    <row r="365" spans="1:8" ht="31.5" hidden="1" x14ac:dyDescent="0.25">
      <c r="A365" s="26" t="s">
        <v>11</v>
      </c>
      <c r="B365" s="27" t="s">
        <v>629</v>
      </c>
      <c r="C365" s="27" t="s">
        <v>630</v>
      </c>
      <c r="D365" s="28">
        <v>3721</v>
      </c>
      <c r="E365" s="27" t="s">
        <v>959</v>
      </c>
      <c r="F365" s="26" t="s">
        <v>13</v>
      </c>
      <c r="G365" s="29">
        <v>15476</v>
      </c>
      <c r="H365" s="30" t="s">
        <v>575</v>
      </c>
    </row>
    <row r="366" spans="1:8" ht="47.25" x14ac:dyDescent="0.25">
      <c r="A366" s="26" t="s">
        <v>11</v>
      </c>
      <c r="B366" s="27" t="s">
        <v>597</v>
      </c>
      <c r="C366" s="27" t="s">
        <v>597</v>
      </c>
      <c r="D366" s="28">
        <v>3722</v>
      </c>
      <c r="E366" s="27" t="s">
        <v>960</v>
      </c>
      <c r="F366" s="26" t="s">
        <v>16</v>
      </c>
      <c r="G366" s="29">
        <v>95148</v>
      </c>
      <c r="H366" s="30" t="s">
        <v>575</v>
      </c>
    </row>
    <row r="367" spans="1:8" ht="31.5" x14ac:dyDescent="0.25">
      <c r="A367" s="26" t="s">
        <v>11</v>
      </c>
      <c r="B367" s="27" t="s">
        <v>597</v>
      </c>
      <c r="C367" s="27" t="s">
        <v>597</v>
      </c>
      <c r="D367" s="28">
        <v>3723</v>
      </c>
      <c r="E367" s="27" t="s">
        <v>961</v>
      </c>
      <c r="F367" s="26" t="s">
        <v>16</v>
      </c>
      <c r="G367" s="29">
        <v>71537</v>
      </c>
      <c r="H367" s="30" t="s">
        <v>575</v>
      </c>
    </row>
    <row r="368" spans="1:8" ht="31.5" x14ac:dyDescent="0.25">
      <c r="A368" s="26" t="s">
        <v>11</v>
      </c>
      <c r="B368" s="27" t="s">
        <v>597</v>
      </c>
      <c r="C368" s="27" t="s">
        <v>597</v>
      </c>
      <c r="D368" s="28">
        <v>3724</v>
      </c>
      <c r="E368" s="27" t="s">
        <v>962</v>
      </c>
      <c r="F368" s="26" t="s">
        <v>16</v>
      </c>
      <c r="G368" s="29">
        <v>71537</v>
      </c>
      <c r="H368" s="30" t="s">
        <v>575</v>
      </c>
    </row>
    <row r="369" spans="1:8" ht="31.5" hidden="1" x14ac:dyDescent="0.25">
      <c r="A369" s="26" t="s">
        <v>11</v>
      </c>
      <c r="B369" s="27" t="s">
        <v>594</v>
      </c>
      <c r="C369" s="27" t="s">
        <v>615</v>
      </c>
      <c r="D369" s="28">
        <v>3727</v>
      </c>
      <c r="E369" s="27" t="s">
        <v>963</v>
      </c>
      <c r="F369" s="26" t="s">
        <v>15</v>
      </c>
      <c r="G369" s="29">
        <v>4728</v>
      </c>
      <c r="H369" s="30" t="s">
        <v>575</v>
      </c>
    </row>
    <row r="370" spans="1:8" ht="31.5" hidden="1" x14ac:dyDescent="0.25">
      <c r="A370" s="26" t="s">
        <v>11</v>
      </c>
      <c r="B370" s="27" t="s">
        <v>646</v>
      </c>
      <c r="C370" s="27" t="s">
        <v>647</v>
      </c>
      <c r="D370" s="28">
        <v>3729</v>
      </c>
      <c r="E370" s="27" t="s">
        <v>964</v>
      </c>
      <c r="F370" s="26" t="s">
        <v>14</v>
      </c>
      <c r="G370" s="29">
        <v>386160</v>
      </c>
      <c r="H370" s="30" t="s">
        <v>575</v>
      </c>
    </row>
    <row r="371" spans="1:8" ht="31.5" hidden="1" x14ac:dyDescent="0.25">
      <c r="A371" s="26" t="s">
        <v>11</v>
      </c>
      <c r="B371" s="27" t="s">
        <v>646</v>
      </c>
      <c r="C371" s="27" t="s">
        <v>647</v>
      </c>
      <c r="D371" s="28">
        <v>3730</v>
      </c>
      <c r="E371" s="27" t="s">
        <v>965</v>
      </c>
      <c r="F371" s="26" t="s">
        <v>14</v>
      </c>
      <c r="G371" s="29">
        <v>416547</v>
      </c>
      <c r="H371" s="30" t="s">
        <v>575</v>
      </c>
    </row>
    <row r="372" spans="1:8" ht="47.25" hidden="1" x14ac:dyDescent="0.25">
      <c r="A372" s="26" t="s">
        <v>11</v>
      </c>
      <c r="B372" s="27" t="s">
        <v>597</v>
      </c>
      <c r="C372" s="27" t="s">
        <v>597</v>
      </c>
      <c r="D372" s="28">
        <v>3733</v>
      </c>
      <c r="E372" s="27" t="s">
        <v>966</v>
      </c>
      <c r="F372" s="26" t="s">
        <v>15</v>
      </c>
      <c r="G372" s="29">
        <v>1324544</v>
      </c>
      <c r="H372" s="30" t="s">
        <v>575</v>
      </c>
    </row>
    <row r="373" spans="1:8" ht="31.5" hidden="1" x14ac:dyDescent="0.25">
      <c r="A373" s="26" t="s">
        <v>11</v>
      </c>
      <c r="B373" s="27" t="s">
        <v>639</v>
      </c>
      <c r="C373" s="27" t="s">
        <v>639</v>
      </c>
      <c r="D373" s="28">
        <v>3735</v>
      </c>
      <c r="E373" s="27" t="s">
        <v>967</v>
      </c>
      <c r="F373" s="26" t="s">
        <v>15</v>
      </c>
      <c r="G373" s="29">
        <v>1902</v>
      </c>
      <c r="H373" s="30" t="s">
        <v>575</v>
      </c>
    </row>
    <row r="374" spans="1:8" ht="47.25" hidden="1" x14ac:dyDescent="0.25">
      <c r="A374" s="26" t="s">
        <v>11</v>
      </c>
      <c r="B374" s="27" t="s">
        <v>594</v>
      </c>
      <c r="C374" s="27" t="s">
        <v>615</v>
      </c>
      <c r="D374" s="28">
        <v>3745</v>
      </c>
      <c r="E374" s="27" t="s">
        <v>968</v>
      </c>
      <c r="F374" s="26" t="s">
        <v>13</v>
      </c>
      <c r="G374" s="29">
        <v>57569</v>
      </c>
      <c r="H374" s="30" t="s">
        <v>575</v>
      </c>
    </row>
    <row r="375" spans="1:8" ht="47.25" hidden="1" x14ac:dyDescent="0.25">
      <c r="A375" s="26" t="s">
        <v>11</v>
      </c>
      <c r="B375" s="27" t="s">
        <v>650</v>
      </c>
      <c r="C375" s="27" t="s">
        <v>651</v>
      </c>
      <c r="D375" s="28">
        <v>3748</v>
      </c>
      <c r="E375" s="27" t="s">
        <v>969</v>
      </c>
      <c r="F375" s="26" t="s">
        <v>14</v>
      </c>
      <c r="G375" s="29">
        <v>520594</v>
      </c>
      <c r="H375" s="30" t="s">
        <v>575</v>
      </c>
    </row>
    <row r="376" spans="1:8" ht="47.25" hidden="1" x14ac:dyDescent="0.25">
      <c r="A376" s="26" t="s">
        <v>11</v>
      </c>
      <c r="B376" s="27" t="s">
        <v>970</v>
      </c>
      <c r="C376" s="27" t="s">
        <v>971</v>
      </c>
      <c r="D376" s="28">
        <v>3749</v>
      </c>
      <c r="E376" s="27" t="s">
        <v>972</v>
      </c>
      <c r="F376" s="26" t="s">
        <v>14</v>
      </c>
      <c r="G376" s="29">
        <v>528715</v>
      </c>
      <c r="H376" s="30" t="s">
        <v>575</v>
      </c>
    </row>
    <row r="377" spans="1:8" ht="31.5" hidden="1" x14ac:dyDescent="0.25">
      <c r="A377" s="26" t="s">
        <v>11</v>
      </c>
      <c r="B377" s="27" t="s">
        <v>594</v>
      </c>
      <c r="C377" s="27" t="s">
        <v>595</v>
      </c>
      <c r="D377" s="28">
        <v>3751</v>
      </c>
      <c r="E377" s="27" t="s">
        <v>973</v>
      </c>
      <c r="F377" s="26" t="s">
        <v>15</v>
      </c>
      <c r="G377" s="29">
        <v>40241</v>
      </c>
      <c r="H377" s="30" t="s">
        <v>575</v>
      </c>
    </row>
    <row r="378" spans="1:8" ht="47.25" hidden="1" x14ac:dyDescent="0.25">
      <c r="A378" s="26" t="s">
        <v>11</v>
      </c>
      <c r="B378" s="27" t="s">
        <v>594</v>
      </c>
      <c r="C378" s="27" t="s">
        <v>595</v>
      </c>
      <c r="D378" s="28">
        <v>3753</v>
      </c>
      <c r="E378" s="27" t="s">
        <v>974</v>
      </c>
      <c r="F378" s="26" t="s">
        <v>15</v>
      </c>
      <c r="G378" s="29">
        <v>20474</v>
      </c>
      <c r="H378" s="30" t="s">
        <v>575</v>
      </c>
    </row>
    <row r="379" spans="1:8" ht="126" hidden="1" x14ac:dyDescent="0.25">
      <c r="A379" s="26" t="s">
        <v>11</v>
      </c>
      <c r="B379" s="27" t="s">
        <v>646</v>
      </c>
      <c r="C379" s="27" t="s">
        <v>647</v>
      </c>
      <c r="D379" s="28">
        <v>3758</v>
      </c>
      <c r="E379" s="27" t="s">
        <v>975</v>
      </c>
      <c r="F379" s="26" t="s">
        <v>15</v>
      </c>
      <c r="G379" s="29">
        <v>341043</v>
      </c>
      <c r="H379" s="30" t="s">
        <v>575</v>
      </c>
    </row>
    <row r="380" spans="1:8" ht="126" hidden="1" x14ac:dyDescent="0.25">
      <c r="A380" s="26" t="s">
        <v>11</v>
      </c>
      <c r="B380" s="27" t="s">
        <v>646</v>
      </c>
      <c r="C380" s="27" t="s">
        <v>647</v>
      </c>
      <c r="D380" s="28">
        <v>3760</v>
      </c>
      <c r="E380" s="27" t="s">
        <v>976</v>
      </c>
      <c r="F380" s="26" t="s">
        <v>15</v>
      </c>
      <c r="G380" s="29">
        <v>411649</v>
      </c>
      <c r="H380" s="30" t="s">
        <v>575</v>
      </c>
    </row>
    <row r="381" spans="1:8" ht="126" hidden="1" x14ac:dyDescent="0.25">
      <c r="A381" s="26" t="s">
        <v>11</v>
      </c>
      <c r="B381" s="27" t="s">
        <v>646</v>
      </c>
      <c r="C381" s="27" t="s">
        <v>647</v>
      </c>
      <c r="D381" s="28">
        <v>3761</v>
      </c>
      <c r="E381" s="27" t="s">
        <v>977</v>
      </c>
      <c r="F381" s="26" t="s">
        <v>15</v>
      </c>
      <c r="G381" s="29">
        <v>501795</v>
      </c>
      <c r="H381" s="30" t="s">
        <v>575</v>
      </c>
    </row>
    <row r="382" spans="1:8" ht="31.5" hidden="1" x14ac:dyDescent="0.25">
      <c r="A382" s="26" t="s">
        <v>11</v>
      </c>
      <c r="B382" s="27" t="s">
        <v>978</v>
      </c>
      <c r="C382" s="27" t="s">
        <v>979</v>
      </c>
      <c r="D382" s="28">
        <v>3770</v>
      </c>
      <c r="E382" s="27" t="s">
        <v>18</v>
      </c>
      <c r="F382" s="26" t="s">
        <v>19</v>
      </c>
      <c r="G382" s="29">
        <v>372908</v>
      </c>
      <c r="H382" s="30" t="s">
        <v>575</v>
      </c>
    </row>
    <row r="383" spans="1:8" ht="31.5" hidden="1" x14ac:dyDescent="0.25">
      <c r="A383" s="26" t="s">
        <v>11</v>
      </c>
      <c r="B383" s="27" t="s">
        <v>597</v>
      </c>
      <c r="C383" s="27" t="s">
        <v>597</v>
      </c>
      <c r="D383" s="28">
        <v>3776</v>
      </c>
      <c r="E383" s="27" t="s">
        <v>980</v>
      </c>
      <c r="F383" s="26" t="s">
        <v>13</v>
      </c>
      <c r="G383" s="29">
        <v>35124</v>
      </c>
      <c r="H383" s="30" t="s">
        <v>575</v>
      </c>
    </row>
    <row r="384" spans="1:8" ht="31.5" hidden="1" x14ac:dyDescent="0.25">
      <c r="A384" s="26" t="s">
        <v>11</v>
      </c>
      <c r="B384" s="27" t="s">
        <v>582</v>
      </c>
      <c r="C384" s="27" t="s">
        <v>583</v>
      </c>
      <c r="D384" s="28">
        <v>3777</v>
      </c>
      <c r="E384" s="27" t="s">
        <v>981</v>
      </c>
      <c r="F384" s="26" t="s">
        <v>16</v>
      </c>
      <c r="G384" s="29">
        <v>325035</v>
      </c>
      <c r="H384" s="30" t="s">
        <v>575</v>
      </c>
    </row>
    <row r="385" spans="1:8" ht="47.25" x14ac:dyDescent="0.25">
      <c r="A385" s="26" t="s">
        <v>11</v>
      </c>
      <c r="B385" s="27" t="s">
        <v>597</v>
      </c>
      <c r="C385" s="27" t="s">
        <v>597</v>
      </c>
      <c r="D385" s="28">
        <v>3779</v>
      </c>
      <c r="E385" s="27" t="s">
        <v>982</v>
      </c>
      <c r="F385" s="26" t="s">
        <v>16</v>
      </c>
      <c r="G385" s="29">
        <v>331348</v>
      </c>
      <c r="H385" s="30" t="s">
        <v>575</v>
      </c>
    </row>
    <row r="386" spans="1:8" ht="31.5" hidden="1" x14ac:dyDescent="0.25">
      <c r="A386" s="26" t="s">
        <v>11</v>
      </c>
      <c r="B386" s="27" t="s">
        <v>608</v>
      </c>
      <c r="C386" s="27" t="s">
        <v>609</v>
      </c>
      <c r="D386" s="28">
        <v>3780</v>
      </c>
      <c r="E386" s="27" t="s">
        <v>983</v>
      </c>
      <c r="F386" s="26" t="s">
        <v>15</v>
      </c>
      <c r="G386" s="29">
        <v>53782</v>
      </c>
      <c r="H386" s="30" t="s">
        <v>575</v>
      </c>
    </row>
    <row r="387" spans="1:8" ht="47.25" hidden="1" x14ac:dyDescent="0.25">
      <c r="A387" s="26" t="s">
        <v>11</v>
      </c>
      <c r="B387" s="27" t="s">
        <v>594</v>
      </c>
      <c r="C387" s="27" t="s">
        <v>595</v>
      </c>
      <c r="D387" s="28">
        <v>3784</v>
      </c>
      <c r="E387" s="27" t="s">
        <v>984</v>
      </c>
      <c r="F387" s="26" t="s">
        <v>15</v>
      </c>
      <c r="G387" s="29">
        <v>23515</v>
      </c>
      <c r="H387" s="30" t="s">
        <v>575</v>
      </c>
    </row>
    <row r="388" spans="1:8" ht="31.5" hidden="1" x14ac:dyDescent="0.25">
      <c r="A388" s="26" t="s">
        <v>11</v>
      </c>
      <c r="B388" s="27" t="s">
        <v>597</v>
      </c>
      <c r="C388" s="27" t="s">
        <v>597</v>
      </c>
      <c r="D388" s="28">
        <v>3787</v>
      </c>
      <c r="E388" s="27" t="s">
        <v>985</v>
      </c>
      <c r="F388" s="26" t="s">
        <v>15</v>
      </c>
      <c r="G388" s="29">
        <v>13776</v>
      </c>
      <c r="H388" s="30" t="s">
        <v>575</v>
      </c>
    </row>
    <row r="389" spans="1:8" ht="31.5" hidden="1" x14ac:dyDescent="0.25">
      <c r="A389" s="26" t="s">
        <v>11</v>
      </c>
      <c r="B389" s="27" t="s">
        <v>608</v>
      </c>
      <c r="C389" s="27" t="s">
        <v>609</v>
      </c>
      <c r="D389" s="28">
        <v>3795</v>
      </c>
      <c r="E389" s="27" t="s">
        <v>986</v>
      </c>
      <c r="F389" s="26" t="s">
        <v>15</v>
      </c>
      <c r="G389" s="29">
        <v>144150</v>
      </c>
      <c r="H389" s="30" t="s">
        <v>575</v>
      </c>
    </row>
    <row r="390" spans="1:8" ht="31.5" hidden="1" x14ac:dyDescent="0.25">
      <c r="A390" s="26" t="s">
        <v>11</v>
      </c>
      <c r="B390" s="27" t="s">
        <v>608</v>
      </c>
      <c r="C390" s="27" t="s">
        <v>609</v>
      </c>
      <c r="D390" s="28">
        <v>3796</v>
      </c>
      <c r="E390" s="27" t="s">
        <v>987</v>
      </c>
      <c r="F390" s="26" t="s">
        <v>15</v>
      </c>
      <c r="G390" s="29">
        <v>216206</v>
      </c>
      <c r="H390" s="30" t="s">
        <v>575</v>
      </c>
    </row>
    <row r="391" spans="1:8" ht="31.5" hidden="1" x14ac:dyDescent="0.25">
      <c r="A391" s="26" t="s">
        <v>11</v>
      </c>
      <c r="B391" s="27" t="s">
        <v>608</v>
      </c>
      <c r="C391" s="27" t="s">
        <v>609</v>
      </c>
      <c r="D391" s="28">
        <v>3797</v>
      </c>
      <c r="E391" s="27" t="s">
        <v>988</v>
      </c>
      <c r="F391" s="26" t="s">
        <v>15</v>
      </c>
      <c r="G391" s="29">
        <v>286864</v>
      </c>
      <c r="H391" s="30" t="s">
        <v>575</v>
      </c>
    </row>
    <row r="392" spans="1:8" ht="31.5" hidden="1" x14ac:dyDescent="0.25">
      <c r="A392" s="26" t="s">
        <v>11</v>
      </c>
      <c r="B392" s="27" t="s">
        <v>608</v>
      </c>
      <c r="C392" s="27" t="s">
        <v>609</v>
      </c>
      <c r="D392" s="28">
        <v>3798</v>
      </c>
      <c r="E392" s="27" t="s">
        <v>989</v>
      </c>
      <c r="F392" s="26" t="s">
        <v>15</v>
      </c>
      <c r="G392" s="29">
        <v>429257</v>
      </c>
      <c r="H392" s="30" t="s">
        <v>575</v>
      </c>
    </row>
    <row r="393" spans="1:8" hidden="1" x14ac:dyDescent="0.25">
      <c r="A393" s="26" t="s">
        <v>11</v>
      </c>
      <c r="B393" s="27" t="s">
        <v>587</v>
      </c>
      <c r="C393" s="27" t="s">
        <v>820</v>
      </c>
      <c r="D393" s="28">
        <v>3800</v>
      </c>
      <c r="E393" s="27" t="s">
        <v>20</v>
      </c>
      <c r="F393" s="26" t="s">
        <v>13</v>
      </c>
      <c r="G393" s="29">
        <v>944</v>
      </c>
      <c r="H393" s="30" t="s">
        <v>575</v>
      </c>
    </row>
    <row r="394" spans="1:8" hidden="1" x14ac:dyDescent="0.25">
      <c r="A394" s="26" t="s">
        <v>11</v>
      </c>
      <c r="B394" s="27" t="s">
        <v>650</v>
      </c>
      <c r="C394" s="27" t="s">
        <v>651</v>
      </c>
      <c r="D394" s="28">
        <v>3806</v>
      </c>
      <c r="E394" s="27" t="s">
        <v>990</v>
      </c>
      <c r="F394" s="26" t="s">
        <v>13</v>
      </c>
      <c r="G394" s="29">
        <v>1466</v>
      </c>
      <c r="H394" s="30" t="s">
        <v>575</v>
      </c>
    </row>
    <row r="395" spans="1:8" ht="63" hidden="1" x14ac:dyDescent="0.25">
      <c r="A395" s="26" t="s">
        <v>11</v>
      </c>
      <c r="B395" s="27" t="s">
        <v>650</v>
      </c>
      <c r="C395" s="27" t="s">
        <v>991</v>
      </c>
      <c r="D395" s="28">
        <v>3811</v>
      </c>
      <c r="E395" s="27" t="s">
        <v>992</v>
      </c>
      <c r="F395" s="26" t="s">
        <v>15</v>
      </c>
      <c r="G395" s="29">
        <v>1777</v>
      </c>
      <c r="H395" s="30" t="s">
        <v>575</v>
      </c>
    </row>
    <row r="396" spans="1:8" ht="47.25" hidden="1" x14ac:dyDescent="0.25">
      <c r="A396" s="26" t="s">
        <v>11</v>
      </c>
      <c r="B396" s="27" t="s">
        <v>646</v>
      </c>
      <c r="C396" s="27" t="s">
        <v>993</v>
      </c>
      <c r="D396" s="28">
        <v>3819</v>
      </c>
      <c r="E396" s="27" t="s">
        <v>994</v>
      </c>
      <c r="F396" s="26" t="s">
        <v>15</v>
      </c>
      <c r="G396" s="29">
        <v>4344</v>
      </c>
      <c r="H396" s="30" t="s">
        <v>575</v>
      </c>
    </row>
    <row r="397" spans="1:8" ht="47.25" hidden="1" x14ac:dyDescent="0.25">
      <c r="A397" s="26" t="s">
        <v>11</v>
      </c>
      <c r="B397" s="27" t="s">
        <v>650</v>
      </c>
      <c r="C397" s="27" t="s">
        <v>991</v>
      </c>
      <c r="D397" s="28">
        <v>3837</v>
      </c>
      <c r="E397" s="27" t="s">
        <v>995</v>
      </c>
      <c r="F397" s="26" t="s">
        <v>15</v>
      </c>
      <c r="G397" s="29">
        <v>8362</v>
      </c>
      <c r="H397" s="30" t="s">
        <v>575</v>
      </c>
    </row>
    <row r="398" spans="1:8" ht="47.25" hidden="1" x14ac:dyDescent="0.25">
      <c r="A398" s="26" t="s">
        <v>11</v>
      </c>
      <c r="B398" s="27" t="s">
        <v>650</v>
      </c>
      <c r="C398" s="27" t="s">
        <v>996</v>
      </c>
      <c r="D398" s="28">
        <v>3841</v>
      </c>
      <c r="E398" s="27" t="s">
        <v>997</v>
      </c>
      <c r="F398" s="26" t="s">
        <v>14</v>
      </c>
      <c r="G398" s="29">
        <v>583406</v>
      </c>
      <c r="H398" s="30" t="s">
        <v>575</v>
      </c>
    </row>
    <row r="399" spans="1:8" ht="47.25" hidden="1" x14ac:dyDescent="0.25">
      <c r="A399" s="26" t="s">
        <v>11</v>
      </c>
      <c r="B399" s="27" t="s">
        <v>587</v>
      </c>
      <c r="C399" s="27" t="s">
        <v>592</v>
      </c>
      <c r="D399" s="28">
        <v>3847</v>
      </c>
      <c r="E399" s="27" t="s">
        <v>998</v>
      </c>
      <c r="F399" s="26" t="s">
        <v>14</v>
      </c>
      <c r="G399" s="29">
        <v>106838</v>
      </c>
      <c r="H399" s="30" t="s">
        <v>575</v>
      </c>
    </row>
    <row r="400" spans="1:8" ht="47.25" hidden="1" x14ac:dyDescent="0.25">
      <c r="A400" s="26" t="s">
        <v>11</v>
      </c>
      <c r="B400" s="27" t="s">
        <v>587</v>
      </c>
      <c r="C400" s="27" t="s">
        <v>592</v>
      </c>
      <c r="D400" s="28">
        <v>3851</v>
      </c>
      <c r="E400" s="27" t="s">
        <v>999</v>
      </c>
      <c r="F400" s="26" t="s">
        <v>14</v>
      </c>
      <c r="G400" s="29">
        <v>80648</v>
      </c>
      <c r="H400" s="30" t="s">
        <v>575</v>
      </c>
    </row>
    <row r="401" spans="1:8" ht="31.5" hidden="1" x14ac:dyDescent="0.25">
      <c r="A401" s="26" t="s">
        <v>11</v>
      </c>
      <c r="B401" s="27" t="s">
        <v>650</v>
      </c>
      <c r="C401" s="27" t="s">
        <v>996</v>
      </c>
      <c r="D401" s="28">
        <v>3864</v>
      </c>
      <c r="E401" s="27" t="s">
        <v>1000</v>
      </c>
      <c r="F401" s="26" t="s">
        <v>13</v>
      </c>
      <c r="G401" s="29">
        <v>2040</v>
      </c>
      <c r="H401" s="30" t="s">
        <v>575</v>
      </c>
    </row>
    <row r="402" spans="1:8" ht="31.5" hidden="1" x14ac:dyDescent="0.25">
      <c r="A402" s="26" t="s">
        <v>11</v>
      </c>
      <c r="B402" s="27" t="s">
        <v>650</v>
      </c>
      <c r="C402" s="27" t="s">
        <v>996</v>
      </c>
      <c r="D402" s="28">
        <v>3866</v>
      </c>
      <c r="E402" s="27" t="s">
        <v>1001</v>
      </c>
      <c r="F402" s="26" t="s">
        <v>13</v>
      </c>
      <c r="G402" s="29">
        <v>1914</v>
      </c>
      <c r="H402" s="30" t="s">
        <v>575</v>
      </c>
    </row>
    <row r="403" spans="1:8" ht="31.5" hidden="1" x14ac:dyDescent="0.25">
      <c r="A403" s="26" t="s">
        <v>11</v>
      </c>
      <c r="B403" s="27" t="s">
        <v>650</v>
      </c>
      <c r="C403" s="27" t="s">
        <v>996</v>
      </c>
      <c r="D403" s="28">
        <v>3867</v>
      </c>
      <c r="E403" s="27" t="s">
        <v>1002</v>
      </c>
      <c r="F403" s="26" t="s">
        <v>13</v>
      </c>
      <c r="G403" s="29">
        <v>2534</v>
      </c>
      <c r="H403" s="30" t="s">
        <v>575</v>
      </c>
    </row>
    <row r="404" spans="1:8" ht="47.25" hidden="1" x14ac:dyDescent="0.25">
      <c r="A404" s="26" t="s">
        <v>11</v>
      </c>
      <c r="B404" s="27" t="s">
        <v>632</v>
      </c>
      <c r="C404" s="27" t="s">
        <v>633</v>
      </c>
      <c r="D404" s="28">
        <v>3872</v>
      </c>
      <c r="E404" s="27" t="s">
        <v>1003</v>
      </c>
      <c r="F404" s="26" t="s">
        <v>15</v>
      </c>
      <c r="G404" s="29">
        <v>1663</v>
      </c>
      <c r="H404" s="30" t="s">
        <v>575</v>
      </c>
    </row>
    <row r="405" spans="1:8" ht="31.5" hidden="1" x14ac:dyDescent="0.25">
      <c r="A405" s="26" t="s">
        <v>11</v>
      </c>
      <c r="B405" s="27" t="s">
        <v>646</v>
      </c>
      <c r="C405" s="27" t="s">
        <v>647</v>
      </c>
      <c r="D405" s="28">
        <v>3873</v>
      </c>
      <c r="E405" s="27" t="s">
        <v>1004</v>
      </c>
      <c r="F405" s="26" t="s">
        <v>14</v>
      </c>
      <c r="G405" s="29">
        <v>239539</v>
      </c>
      <c r="H405" s="30" t="s">
        <v>575</v>
      </c>
    </row>
    <row r="406" spans="1:8" ht="31.5" hidden="1" x14ac:dyDescent="0.25">
      <c r="A406" s="26" t="s">
        <v>11</v>
      </c>
      <c r="B406" s="27" t="s">
        <v>646</v>
      </c>
      <c r="C406" s="27" t="s">
        <v>828</v>
      </c>
      <c r="D406" s="28">
        <v>3874</v>
      </c>
      <c r="E406" s="27" t="s">
        <v>1005</v>
      </c>
      <c r="F406" s="26" t="s">
        <v>14</v>
      </c>
      <c r="G406" s="29">
        <v>252285</v>
      </c>
      <c r="H406" s="30" t="s">
        <v>575</v>
      </c>
    </row>
    <row r="407" spans="1:8" ht="31.5" hidden="1" x14ac:dyDescent="0.25">
      <c r="A407" s="26" t="s">
        <v>11</v>
      </c>
      <c r="B407" s="27" t="s">
        <v>646</v>
      </c>
      <c r="C407" s="27" t="s">
        <v>647</v>
      </c>
      <c r="D407" s="28">
        <v>3875</v>
      </c>
      <c r="E407" s="27" t="s">
        <v>1006</v>
      </c>
      <c r="F407" s="26" t="s">
        <v>14</v>
      </c>
      <c r="G407" s="29">
        <v>369213</v>
      </c>
      <c r="H407" s="30" t="s">
        <v>575</v>
      </c>
    </row>
    <row r="408" spans="1:8" ht="47.25" hidden="1" x14ac:dyDescent="0.25">
      <c r="A408" s="26" t="s">
        <v>11</v>
      </c>
      <c r="B408" s="27" t="s">
        <v>597</v>
      </c>
      <c r="C408" s="27" t="s">
        <v>597</v>
      </c>
      <c r="D408" s="28">
        <v>3876</v>
      </c>
      <c r="E408" s="27" t="s">
        <v>1007</v>
      </c>
      <c r="F408" s="26" t="s">
        <v>15</v>
      </c>
      <c r="G408" s="29">
        <v>110653</v>
      </c>
      <c r="H408" s="30" t="s">
        <v>575</v>
      </c>
    </row>
    <row r="409" spans="1:8" ht="47.25" hidden="1" x14ac:dyDescent="0.25">
      <c r="A409" s="26" t="s">
        <v>11</v>
      </c>
      <c r="B409" s="27" t="s">
        <v>597</v>
      </c>
      <c r="C409" s="27" t="s">
        <v>597</v>
      </c>
      <c r="D409" s="28">
        <v>3877</v>
      </c>
      <c r="E409" s="27" t="s">
        <v>1008</v>
      </c>
      <c r="F409" s="26" t="s">
        <v>15</v>
      </c>
      <c r="G409" s="29">
        <v>163384</v>
      </c>
      <c r="H409" s="30" t="s">
        <v>575</v>
      </c>
    </row>
    <row r="410" spans="1:8" ht="31.5" x14ac:dyDescent="0.25">
      <c r="A410" s="26" t="s">
        <v>11</v>
      </c>
      <c r="B410" s="27" t="s">
        <v>597</v>
      </c>
      <c r="C410" s="27" t="s">
        <v>597</v>
      </c>
      <c r="D410" s="28">
        <v>3878</v>
      </c>
      <c r="E410" s="27" t="s">
        <v>1009</v>
      </c>
      <c r="F410" s="26" t="s">
        <v>16</v>
      </c>
      <c r="G410" s="29">
        <v>1120939</v>
      </c>
      <c r="H410" s="30" t="s">
        <v>575</v>
      </c>
    </row>
    <row r="411" spans="1:8" ht="31.5" x14ac:dyDescent="0.25">
      <c r="A411" s="26" t="s">
        <v>11</v>
      </c>
      <c r="B411" s="27" t="s">
        <v>597</v>
      </c>
      <c r="C411" s="27" t="s">
        <v>597</v>
      </c>
      <c r="D411" s="28">
        <v>3879</v>
      </c>
      <c r="E411" s="27" t="s">
        <v>1010</v>
      </c>
      <c r="F411" s="26" t="s">
        <v>16</v>
      </c>
      <c r="G411" s="29">
        <v>798224</v>
      </c>
      <c r="H411" s="30" t="s">
        <v>575</v>
      </c>
    </row>
    <row r="412" spans="1:8" ht="47.25" x14ac:dyDescent="0.25">
      <c r="A412" s="26" t="s">
        <v>11</v>
      </c>
      <c r="B412" s="27" t="s">
        <v>597</v>
      </c>
      <c r="C412" s="27" t="s">
        <v>597</v>
      </c>
      <c r="D412" s="28">
        <v>3880</v>
      </c>
      <c r="E412" s="27" t="s">
        <v>1011</v>
      </c>
      <c r="F412" s="26" t="s">
        <v>16</v>
      </c>
      <c r="G412" s="29">
        <v>454069</v>
      </c>
      <c r="H412" s="30" t="s">
        <v>575</v>
      </c>
    </row>
    <row r="413" spans="1:8" ht="47.25" x14ac:dyDescent="0.25">
      <c r="A413" s="26" t="s">
        <v>11</v>
      </c>
      <c r="B413" s="27" t="s">
        <v>597</v>
      </c>
      <c r="C413" s="27" t="s">
        <v>597</v>
      </c>
      <c r="D413" s="28">
        <v>3881</v>
      </c>
      <c r="E413" s="27" t="s">
        <v>1012</v>
      </c>
      <c r="F413" s="26" t="s">
        <v>16</v>
      </c>
      <c r="G413" s="29">
        <v>315843</v>
      </c>
      <c r="H413" s="30" t="s">
        <v>575</v>
      </c>
    </row>
    <row r="414" spans="1:8" ht="47.25" x14ac:dyDescent="0.25">
      <c r="A414" s="26" t="s">
        <v>11</v>
      </c>
      <c r="B414" s="27" t="s">
        <v>597</v>
      </c>
      <c r="C414" s="27" t="s">
        <v>597</v>
      </c>
      <c r="D414" s="28">
        <v>3882</v>
      </c>
      <c r="E414" s="27" t="s">
        <v>1013</v>
      </c>
      <c r="F414" s="26" t="s">
        <v>16</v>
      </c>
      <c r="G414" s="29">
        <v>1774928</v>
      </c>
      <c r="H414" s="30" t="s">
        <v>575</v>
      </c>
    </row>
    <row r="415" spans="1:8" ht="47.25" x14ac:dyDescent="0.25">
      <c r="A415" s="26" t="s">
        <v>11</v>
      </c>
      <c r="B415" s="27" t="s">
        <v>597</v>
      </c>
      <c r="C415" s="27" t="s">
        <v>597</v>
      </c>
      <c r="D415" s="28">
        <v>3883</v>
      </c>
      <c r="E415" s="27" t="s">
        <v>1014</v>
      </c>
      <c r="F415" s="26" t="s">
        <v>16</v>
      </c>
      <c r="G415" s="29">
        <v>2478767</v>
      </c>
      <c r="H415" s="30" t="s">
        <v>575</v>
      </c>
    </row>
    <row r="416" spans="1:8" ht="47.25" x14ac:dyDescent="0.25">
      <c r="A416" s="26" t="s">
        <v>11</v>
      </c>
      <c r="B416" s="27" t="s">
        <v>597</v>
      </c>
      <c r="C416" s="27" t="s">
        <v>597</v>
      </c>
      <c r="D416" s="28">
        <v>3884</v>
      </c>
      <c r="E416" s="27" t="s">
        <v>1015</v>
      </c>
      <c r="F416" s="26" t="s">
        <v>16</v>
      </c>
      <c r="G416" s="29">
        <v>2259674</v>
      </c>
      <c r="H416" s="30" t="s">
        <v>575</v>
      </c>
    </row>
    <row r="417" spans="1:8" ht="47.25" x14ac:dyDescent="0.25">
      <c r="A417" s="26" t="s">
        <v>11</v>
      </c>
      <c r="B417" s="27" t="s">
        <v>597</v>
      </c>
      <c r="C417" s="27" t="s">
        <v>597</v>
      </c>
      <c r="D417" s="28">
        <v>3885</v>
      </c>
      <c r="E417" s="27" t="s">
        <v>1016</v>
      </c>
      <c r="F417" s="26" t="s">
        <v>16</v>
      </c>
      <c r="G417" s="29">
        <v>2831543</v>
      </c>
      <c r="H417" s="30" t="s">
        <v>575</v>
      </c>
    </row>
    <row r="418" spans="1:8" ht="47.25" x14ac:dyDescent="0.25">
      <c r="A418" s="26" t="s">
        <v>11</v>
      </c>
      <c r="B418" s="27" t="s">
        <v>597</v>
      </c>
      <c r="C418" s="27" t="s">
        <v>597</v>
      </c>
      <c r="D418" s="28">
        <v>3886</v>
      </c>
      <c r="E418" s="27" t="s">
        <v>1017</v>
      </c>
      <c r="F418" s="26" t="s">
        <v>16</v>
      </c>
      <c r="G418" s="29">
        <v>2829453</v>
      </c>
      <c r="H418" s="30" t="s">
        <v>575</v>
      </c>
    </row>
    <row r="419" spans="1:8" ht="47.25" x14ac:dyDescent="0.25">
      <c r="A419" s="26" t="s">
        <v>11</v>
      </c>
      <c r="B419" s="27" t="s">
        <v>597</v>
      </c>
      <c r="C419" s="27" t="s">
        <v>597</v>
      </c>
      <c r="D419" s="28">
        <v>3887</v>
      </c>
      <c r="E419" s="27" t="s">
        <v>1018</v>
      </c>
      <c r="F419" s="26" t="s">
        <v>16</v>
      </c>
      <c r="G419" s="29">
        <v>3113562</v>
      </c>
      <c r="H419" s="30" t="s">
        <v>575</v>
      </c>
    </row>
    <row r="420" spans="1:8" ht="47.25" x14ac:dyDescent="0.25">
      <c r="A420" s="26" t="s">
        <v>11</v>
      </c>
      <c r="B420" s="27" t="s">
        <v>597</v>
      </c>
      <c r="C420" s="27" t="s">
        <v>597</v>
      </c>
      <c r="D420" s="28">
        <v>3888</v>
      </c>
      <c r="E420" s="27" t="s">
        <v>1019</v>
      </c>
      <c r="F420" s="26" t="s">
        <v>16</v>
      </c>
      <c r="G420" s="29">
        <v>3115963</v>
      </c>
      <c r="H420" s="30" t="s">
        <v>575</v>
      </c>
    </row>
    <row r="421" spans="1:8" ht="47.25" x14ac:dyDescent="0.25">
      <c r="A421" s="26" t="s">
        <v>11</v>
      </c>
      <c r="B421" s="27" t="s">
        <v>597</v>
      </c>
      <c r="C421" s="27" t="s">
        <v>597</v>
      </c>
      <c r="D421" s="28">
        <v>3889</v>
      </c>
      <c r="E421" s="27" t="s">
        <v>1020</v>
      </c>
      <c r="F421" s="26" t="s">
        <v>16</v>
      </c>
      <c r="G421" s="29">
        <v>1852122</v>
      </c>
      <c r="H421" s="30" t="s">
        <v>575</v>
      </c>
    </row>
    <row r="422" spans="1:8" ht="47.25" x14ac:dyDescent="0.25">
      <c r="A422" s="26" t="s">
        <v>11</v>
      </c>
      <c r="B422" s="27" t="s">
        <v>597</v>
      </c>
      <c r="C422" s="27" t="s">
        <v>597</v>
      </c>
      <c r="D422" s="28">
        <v>3890</v>
      </c>
      <c r="E422" s="27" t="s">
        <v>1021</v>
      </c>
      <c r="F422" s="26" t="s">
        <v>16</v>
      </c>
      <c r="G422" s="29">
        <v>1853397</v>
      </c>
      <c r="H422" s="30" t="s">
        <v>575</v>
      </c>
    </row>
    <row r="423" spans="1:8" ht="47.25" x14ac:dyDescent="0.25">
      <c r="A423" s="26" t="s">
        <v>11</v>
      </c>
      <c r="B423" s="27" t="s">
        <v>597</v>
      </c>
      <c r="C423" s="27" t="s">
        <v>597</v>
      </c>
      <c r="D423" s="28">
        <v>3891</v>
      </c>
      <c r="E423" s="27" t="s">
        <v>1022</v>
      </c>
      <c r="F423" s="26" t="s">
        <v>16</v>
      </c>
      <c r="G423" s="29">
        <v>2476764</v>
      </c>
      <c r="H423" s="30" t="s">
        <v>575</v>
      </c>
    </row>
    <row r="424" spans="1:8" ht="47.25" x14ac:dyDescent="0.25">
      <c r="A424" s="26" t="s">
        <v>11</v>
      </c>
      <c r="B424" s="27" t="s">
        <v>597</v>
      </c>
      <c r="C424" s="27" t="s">
        <v>597</v>
      </c>
      <c r="D424" s="28">
        <v>3892</v>
      </c>
      <c r="E424" s="27" t="s">
        <v>1023</v>
      </c>
      <c r="F424" s="26" t="s">
        <v>16</v>
      </c>
      <c r="G424" s="29">
        <v>3078972</v>
      </c>
      <c r="H424" s="30" t="s">
        <v>575</v>
      </c>
    </row>
    <row r="425" spans="1:8" ht="47.25" x14ac:dyDescent="0.25">
      <c r="A425" s="26" t="s">
        <v>11</v>
      </c>
      <c r="B425" s="27" t="s">
        <v>597</v>
      </c>
      <c r="C425" s="27" t="s">
        <v>597</v>
      </c>
      <c r="D425" s="28">
        <v>3893</v>
      </c>
      <c r="E425" s="27" t="s">
        <v>1024</v>
      </c>
      <c r="F425" s="26" t="s">
        <v>16</v>
      </c>
      <c r="G425" s="29">
        <v>3081373</v>
      </c>
      <c r="H425" s="30" t="s">
        <v>575</v>
      </c>
    </row>
    <row r="426" spans="1:8" ht="47.25" x14ac:dyDescent="0.25">
      <c r="A426" s="26" t="s">
        <v>11</v>
      </c>
      <c r="B426" s="27" t="s">
        <v>597</v>
      </c>
      <c r="C426" s="27" t="s">
        <v>597</v>
      </c>
      <c r="D426" s="28">
        <v>3894</v>
      </c>
      <c r="E426" s="27" t="s">
        <v>1025</v>
      </c>
      <c r="F426" s="26" t="s">
        <v>16</v>
      </c>
      <c r="G426" s="29">
        <v>3413766</v>
      </c>
      <c r="H426" s="30" t="s">
        <v>575</v>
      </c>
    </row>
    <row r="427" spans="1:8" ht="47.25" x14ac:dyDescent="0.25">
      <c r="A427" s="26" t="s">
        <v>11</v>
      </c>
      <c r="B427" s="27" t="s">
        <v>597</v>
      </c>
      <c r="C427" s="27" t="s">
        <v>597</v>
      </c>
      <c r="D427" s="28">
        <v>3895</v>
      </c>
      <c r="E427" s="27" t="s">
        <v>1026</v>
      </c>
      <c r="F427" s="26" t="s">
        <v>16</v>
      </c>
      <c r="G427" s="29">
        <v>3416473</v>
      </c>
      <c r="H427" s="30" t="s">
        <v>575</v>
      </c>
    </row>
    <row r="428" spans="1:8" ht="47.25" x14ac:dyDescent="0.25">
      <c r="A428" s="26" t="s">
        <v>11</v>
      </c>
      <c r="B428" s="27" t="s">
        <v>597</v>
      </c>
      <c r="C428" s="27" t="s">
        <v>597</v>
      </c>
      <c r="D428" s="28">
        <v>3896</v>
      </c>
      <c r="E428" s="27" t="s">
        <v>1027</v>
      </c>
      <c r="F428" s="26" t="s">
        <v>16</v>
      </c>
      <c r="G428" s="29">
        <v>2261366</v>
      </c>
      <c r="H428" s="30" t="s">
        <v>575</v>
      </c>
    </row>
    <row r="429" spans="1:8" ht="31.5" x14ac:dyDescent="0.25">
      <c r="A429" s="26" t="s">
        <v>11</v>
      </c>
      <c r="B429" s="27" t="s">
        <v>597</v>
      </c>
      <c r="C429" s="27" t="s">
        <v>597</v>
      </c>
      <c r="D429" s="28">
        <v>3897</v>
      </c>
      <c r="E429" s="27" t="s">
        <v>1028</v>
      </c>
      <c r="F429" s="26" t="s">
        <v>16</v>
      </c>
      <c r="G429" s="29">
        <v>2681922</v>
      </c>
      <c r="H429" s="30" t="s">
        <v>575</v>
      </c>
    </row>
    <row r="430" spans="1:8" ht="31.5" x14ac:dyDescent="0.25">
      <c r="A430" s="26" t="s">
        <v>11</v>
      </c>
      <c r="B430" s="27" t="s">
        <v>597</v>
      </c>
      <c r="C430" s="27" t="s">
        <v>597</v>
      </c>
      <c r="D430" s="28">
        <v>3898</v>
      </c>
      <c r="E430" s="27" t="s">
        <v>1029</v>
      </c>
      <c r="F430" s="26" t="s">
        <v>16</v>
      </c>
      <c r="G430" s="29">
        <v>3083151</v>
      </c>
      <c r="H430" s="30" t="s">
        <v>575</v>
      </c>
    </row>
    <row r="431" spans="1:8" ht="31.5" x14ac:dyDescent="0.25">
      <c r="A431" s="26" t="s">
        <v>11</v>
      </c>
      <c r="B431" s="27" t="s">
        <v>597</v>
      </c>
      <c r="C431" s="27" t="s">
        <v>597</v>
      </c>
      <c r="D431" s="28">
        <v>3899</v>
      </c>
      <c r="E431" s="27" t="s">
        <v>1030</v>
      </c>
      <c r="F431" s="26" t="s">
        <v>16</v>
      </c>
      <c r="G431" s="29">
        <v>3957806</v>
      </c>
      <c r="H431" s="30" t="s">
        <v>575</v>
      </c>
    </row>
    <row r="432" spans="1:8" ht="47.25" hidden="1" x14ac:dyDescent="0.25">
      <c r="A432" s="26" t="s">
        <v>11</v>
      </c>
      <c r="B432" s="27" t="s">
        <v>597</v>
      </c>
      <c r="C432" s="27" t="s">
        <v>597</v>
      </c>
      <c r="D432" s="28">
        <v>3900</v>
      </c>
      <c r="E432" s="27" t="s">
        <v>1031</v>
      </c>
      <c r="F432" s="26" t="s">
        <v>15</v>
      </c>
      <c r="G432" s="29">
        <v>1326211</v>
      </c>
      <c r="H432" s="30" t="s">
        <v>575</v>
      </c>
    </row>
    <row r="433" spans="1:8" ht="31.5" hidden="1" x14ac:dyDescent="0.25">
      <c r="A433" s="26" t="s">
        <v>11</v>
      </c>
      <c r="B433" s="27" t="s">
        <v>597</v>
      </c>
      <c r="C433" s="27" t="s">
        <v>597</v>
      </c>
      <c r="D433" s="28">
        <v>3901</v>
      </c>
      <c r="E433" s="27" t="s">
        <v>1032</v>
      </c>
      <c r="F433" s="26" t="s">
        <v>15</v>
      </c>
      <c r="G433" s="29">
        <v>14314</v>
      </c>
      <c r="H433" s="30" t="s">
        <v>575</v>
      </c>
    </row>
    <row r="434" spans="1:8" ht="31.5" hidden="1" x14ac:dyDescent="0.25">
      <c r="A434" s="26" t="s">
        <v>11</v>
      </c>
      <c r="B434" s="27" t="s">
        <v>597</v>
      </c>
      <c r="C434" s="27" t="s">
        <v>597</v>
      </c>
      <c r="D434" s="28">
        <v>3902</v>
      </c>
      <c r="E434" s="27" t="s">
        <v>1033</v>
      </c>
      <c r="F434" s="26" t="s">
        <v>15</v>
      </c>
      <c r="G434" s="29">
        <v>20953</v>
      </c>
      <c r="H434" s="30" t="s">
        <v>575</v>
      </c>
    </row>
    <row r="435" spans="1:8" ht="31.5" hidden="1" x14ac:dyDescent="0.25">
      <c r="A435" s="26" t="s">
        <v>11</v>
      </c>
      <c r="B435" s="27" t="s">
        <v>597</v>
      </c>
      <c r="C435" s="27" t="s">
        <v>597</v>
      </c>
      <c r="D435" s="28">
        <v>3903</v>
      </c>
      <c r="E435" s="27" t="s">
        <v>1034</v>
      </c>
      <c r="F435" s="26" t="s">
        <v>15</v>
      </c>
      <c r="G435" s="29">
        <v>48631</v>
      </c>
      <c r="H435" s="30" t="s">
        <v>575</v>
      </c>
    </row>
    <row r="436" spans="1:8" ht="31.5" hidden="1" x14ac:dyDescent="0.25">
      <c r="A436" s="26" t="s">
        <v>11</v>
      </c>
      <c r="B436" s="27" t="s">
        <v>597</v>
      </c>
      <c r="C436" s="27" t="s">
        <v>597</v>
      </c>
      <c r="D436" s="28">
        <v>3904</v>
      </c>
      <c r="E436" s="27" t="s">
        <v>1035</v>
      </c>
      <c r="F436" s="26" t="s">
        <v>15</v>
      </c>
      <c r="G436" s="29">
        <v>20951</v>
      </c>
      <c r="H436" s="30" t="s">
        <v>575</v>
      </c>
    </row>
    <row r="437" spans="1:8" ht="31.5" hidden="1" x14ac:dyDescent="0.25">
      <c r="A437" s="26" t="s">
        <v>11</v>
      </c>
      <c r="B437" s="27" t="s">
        <v>597</v>
      </c>
      <c r="C437" s="27" t="s">
        <v>597</v>
      </c>
      <c r="D437" s="28">
        <v>3905</v>
      </c>
      <c r="E437" s="27" t="s">
        <v>1036</v>
      </c>
      <c r="F437" s="26" t="s">
        <v>15</v>
      </c>
      <c r="G437" s="29">
        <v>43523</v>
      </c>
      <c r="H437" s="30" t="s">
        <v>575</v>
      </c>
    </row>
    <row r="438" spans="1:8" ht="47.25" hidden="1" x14ac:dyDescent="0.25">
      <c r="A438" s="26" t="s">
        <v>11</v>
      </c>
      <c r="B438" s="27" t="s">
        <v>597</v>
      </c>
      <c r="C438" s="27" t="s">
        <v>597</v>
      </c>
      <c r="D438" s="28">
        <v>3906</v>
      </c>
      <c r="E438" s="27" t="s">
        <v>1037</v>
      </c>
      <c r="F438" s="26" t="s">
        <v>15</v>
      </c>
      <c r="G438" s="29">
        <v>1063624</v>
      </c>
      <c r="H438" s="30" t="s">
        <v>575</v>
      </c>
    </row>
    <row r="439" spans="1:8" ht="47.25" hidden="1" x14ac:dyDescent="0.25">
      <c r="A439" s="26" t="s">
        <v>11</v>
      </c>
      <c r="B439" s="27" t="s">
        <v>597</v>
      </c>
      <c r="C439" s="27" t="s">
        <v>597</v>
      </c>
      <c r="D439" s="28">
        <v>3907</v>
      </c>
      <c r="E439" s="27" t="s">
        <v>1038</v>
      </c>
      <c r="F439" s="26" t="s">
        <v>15</v>
      </c>
      <c r="G439" s="29">
        <v>1065320</v>
      </c>
      <c r="H439" s="30" t="s">
        <v>575</v>
      </c>
    </row>
    <row r="440" spans="1:8" ht="47.25" x14ac:dyDescent="0.25">
      <c r="A440" s="26" t="s">
        <v>11</v>
      </c>
      <c r="B440" s="27" t="s">
        <v>597</v>
      </c>
      <c r="C440" s="27" t="s">
        <v>597</v>
      </c>
      <c r="D440" s="28">
        <v>3908</v>
      </c>
      <c r="E440" s="27" t="s">
        <v>1039</v>
      </c>
      <c r="F440" s="26" t="s">
        <v>16</v>
      </c>
      <c r="G440" s="29">
        <v>2217122</v>
      </c>
      <c r="H440" s="30" t="s">
        <v>575</v>
      </c>
    </row>
    <row r="441" spans="1:8" ht="47.25" x14ac:dyDescent="0.25">
      <c r="A441" s="26" t="s">
        <v>11</v>
      </c>
      <c r="B441" s="27" t="s">
        <v>597</v>
      </c>
      <c r="C441" s="27" t="s">
        <v>597</v>
      </c>
      <c r="D441" s="28">
        <v>3909</v>
      </c>
      <c r="E441" s="27" t="s">
        <v>1040</v>
      </c>
      <c r="F441" s="26" t="s">
        <v>16</v>
      </c>
      <c r="G441" s="29">
        <v>2188563</v>
      </c>
      <c r="H441" s="30" t="s">
        <v>575</v>
      </c>
    </row>
    <row r="442" spans="1:8" ht="31.5" hidden="1" x14ac:dyDescent="0.25">
      <c r="A442" s="26" t="s">
        <v>11</v>
      </c>
      <c r="B442" s="27" t="s">
        <v>646</v>
      </c>
      <c r="C442" s="27" t="s">
        <v>828</v>
      </c>
      <c r="D442" s="28">
        <v>3910</v>
      </c>
      <c r="E442" s="27" t="s">
        <v>1041</v>
      </c>
      <c r="F442" s="26" t="s">
        <v>14</v>
      </c>
      <c r="G442" s="29">
        <v>482037</v>
      </c>
      <c r="H442" s="30" t="s">
        <v>575</v>
      </c>
    </row>
    <row r="443" spans="1:8" ht="31.5" hidden="1" x14ac:dyDescent="0.25">
      <c r="A443" s="26" t="s">
        <v>11</v>
      </c>
      <c r="B443" s="27" t="s">
        <v>597</v>
      </c>
      <c r="C443" s="27" t="s">
        <v>597</v>
      </c>
      <c r="D443" s="28">
        <v>3919</v>
      </c>
      <c r="E443" s="27" t="s">
        <v>1042</v>
      </c>
      <c r="F443" s="26" t="s">
        <v>15</v>
      </c>
      <c r="G443" s="29">
        <v>441576</v>
      </c>
      <c r="H443" s="30" t="s">
        <v>575</v>
      </c>
    </row>
    <row r="444" spans="1:8" ht="31.5" hidden="1" x14ac:dyDescent="0.25">
      <c r="A444" s="26" t="s">
        <v>11</v>
      </c>
      <c r="B444" s="27" t="s">
        <v>597</v>
      </c>
      <c r="C444" s="27" t="s">
        <v>597</v>
      </c>
      <c r="D444" s="28">
        <v>3920</v>
      </c>
      <c r="E444" s="27" t="s">
        <v>1043</v>
      </c>
      <c r="F444" s="26" t="s">
        <v>15</v>
      </c>
      <c r="G444" s="29">
        <v>486305</v>
      </c>
      <c r="H444" s="30" t="s">
        <v>575</v>
      </c>
    </row>
    <row r="445" spans="1:8" ht="31.5" hidden="1" x14ac:dyDescent="0.25">
      <c r="A445" s="26" t="s">
        <v>11</v>
      </c>
      <c r="B445" s="27" t="s">
        <v>597</v>
      </c>
      <c r="C445" s="27" t="s">
        <v>597</v>
      </c>
      <c r="D445" s="28">
        <v>3921</v>
      </c>
      <c r="E445" s="27" t="s">
        <v>1044</v>
      </c>
      <c r="F445" s="26" t="s">
        <v>15</v>
      </c>
      <c r="G445" s="29">
        <v>635610</v>
      </c>
      <c r="H445" s="30" t="s">
        <v>575</v>
      </c>
    </row>
    <row r="446" spans="1:8" ht="31.5" hidden="1" x14ac:dyDescent="0.25">
      <c r="A446" s="26" t="s">
        <v>11</v>
      </c>
      <c r="B446" s="27" t="s">
        <v>597</v>
      </c>
      <c r="C446" s="27" t="s">
        <v>597</v>
      </c>
      <c r="D446" s="28">
        <v>3922</v>
      </c>
      <c r="E446" s="27" t="s">
        <v>1045</v>
      </c>
      <c r="F446" s="26" t="s">
        <v>15</v>
      </c>
      <c r="G446" s="29">
        <v>815539</v>
      </c>
      <c r="H446" s="30" t="s">
        <v>575</v>
      </c>
    </row>
    <row r="447" spans="1:8" ht="31.5" hidden="1" x14ac:dyDescent="0.25">
      <c r="A447" s="26" t="s">
        <v>11</v>
      </c>
      <c r="B447" s="27" t="s">
        <v>597</v>
      </c>
      <c r="C447" s="27" t="s">
        <v>597</v>
      </c>
      <c r="D447" s="28">
        <v>3923</v>
      </c>
      <c r="E447" s="27" t="s">
        <v>1046</v>
      </c>
      <c r="F447" s="26" t="s">
        <v>15</v>
      </c>
      <c r="G447" s="29">
        <v>1164058</v>
      </c>
      <c r="H447" s="30" t="s">
        <v>575</v>
      </c>
    </row>
    <row r="448" spans="1:8" ht="31.5" hidden="1" x14ac:dyDescent="0.25">
      <c r="A448" s="26" t="s">
        <v>11</v>
      </c>
      <c r="B448" s="27" t="s">
        <v>597</v>
      </c>
      <c r="C448" s="27" t="s">
        <v>597</v>
      </c>
      <c r="D448" s="28">
        <v>3924</v>
      </c>
      <c r="E448" s="27" t="s">
        <v>1047</v>
      </c>
      <c r="F448" s="26" t="s">
        <v>15</v>
      </c>
      <c r="G448" s="29">
        <v>1557065</v>
      </c>
      <c r="H448" s="30" t="s">
        <v>575</v>
      </c>
    </row>
    <row r="449" spans="1:8" ht="31.5" hidden="1" x14ac:dyDescent="0.25">
      <c r="A449" s="26" t="s">
        <v>11</v>
      </c>
      <c r="B449" s="27" t="s">
        <v>597</v>
      </c>
      <c r="C449" s="27" t="s">
        <v>597</v>
      </c>
      <c r="D449" s="28">
        <v>3925</v>
      </c>
      <c r="E449" s="27" t="s">
        <v>1048</v>
      </c>
      <c r="F449" s="26" t="s">
        <v>15</v>
      </c>
      <c r="G449" s="29">
        <v>1731670</v>
      </c>
      <c r="H449" s="30" t="s">
        <v>575</v>
      </c>
    </row>
    <row r="450" spans="1:8" ht="31.5" hidden="1" x14ac:dyDescent="0.25">
      <c r="A450" s="26" t="s">
        <v>11</v>
      </c>
      <c r="B450" s="27" t="s">
        <v>597</v>
      </c>
      <c r="C450" s="27" t="s">
        <v>597</v>
      </c>
      <c r="D450" s="28">
        <v>3932</v>
      </c>
      <c r="E450" s="27" t="s">
        <v>1049</v>
      </c>
      <c r="F450" s="26" t="s">
        <v>15</v>
      </c>
      <c r="G450" s="29">
        <v>46113</v>
      </c>
      <c r="H450" s="30" t="s">
        <v>575</v>
      </c>
    </row>
    <row r="451" spans="1:8" ht="31.5" hidden="1" x14ac:dyDescent="0.25">
      <c r="A451" s="26" t="s">
        <v>11</v>
      </c>
      <c r="B451" s="27" t="s">
        <v>597</v>
      </c>
      <c r="C451" s="27" t="s">
        <v>597</v>
      </c>
      <c r="D451" s="28">
        <v>3933</v>
      </c>
      <c r="E451" s="27" t="s">
        <v>1050</v>
      </c>
      <c r="F451" s="26" t="s">
        <v>15</v>
      </c>
      <c r="G451" s="29">
        <v>70660</v>
      </c>
      <c r="H451" s="30" t="s">
        <v>575</v>
      </c>
    </row>
    <row r="452" spans="1:8" ht="31.5" hidden="1" x14ac:dyDescent="0.25">
      <c r="A452" s="26" t="s">
        <v>11</v>
      </c>
      <c r="B452" s="27" t="s">
        <v>597</v>
      </c>
      <c r="C452" s="27" t="s">
        <v>597</v>
      </c>
      <c r="D452" s="28">
        <v>3934</v>
      </c>
      <c r="E452" s="27" t="s">
        <v>1051</v>
      </c>
      <c r="F452" s="26" t="s">
        <v>15</v>
      </c>
      <c r="G452" s="29">
        <v>125994</v>
      </c>
      <c r="H452" s="30" t="s">
        <v>575</v>
      </c>
    </row>
    <row r="453" spans="1:8" ht="31.5" hidden="1" x14ac:dyDescent="0.25">
      <c r="A453" s="26" t="s">
        <v>11</v>
      </c>
      <c r="B453" s="27" t="s">
        <v>597</v>
      </c>
      <c r="C453" s="27" t="s">
        <v>597</v>
      </c>
      <c r="D453" s="28">
        <v>3935</v>
      </c>
      <c r="E453" s="27" t="s">
        <v>1052</v>
      </c>
      <c r="F453" s="26" t="s">
        <v>15</v>
      </c>
      <c r="G453" s="29">
        <v>157954</v>
      </c>
      <c r="H453" s="30" t="s">
        <v>575</v>
      </c>
    </row>
    <row r="454" spans="1:8" ht="31.5" hidden="1" x14ac:dyDescent="0.25">
      <c r="A454" s="26" t="s">
        <v>11</v>
      </c>
      <c r="B454" s="27" t="s">
        <v>597</v>
      </c>
      <c r="C454" s="27" t="s">
        <v>597</v>
      </c>
      <c r="D454" s="28">
        <v>3936</v>
      </c>
      <c r="E454" s="27" t="s">
        <v>1053</v>
      </c>
      <c r="F454" s="26" t="s">
        <v>15</v>
      </c>
      <c r="G454" s="29">
        <v>201707</v>
      </c>
      <c r="H454" s="30" t="s">
        <v>575</v>
      </c>
    </row>
    <row r="455" spans="1:8" ht="31.5" hidden="1" x14ac:dyDescent="0.25">
      <c r="A455" s="26" t="s">
        <v>11</v>
      </c>
      <c r="B455" s="27" t="s">
        <v>597</v>
      </c>
      <c r="C455" s="27" t="s">
        <v>597</v>
      </c>
      <c r="D455" s="28">
        <v>3937</v>
      </c>
      <c r="E455" s="27" t="s">
        <v>1054</v>
      </c>
      <c r="F455" s="26" t="s">
        <v>15</v>
      </c>
      <c r="G455" s="29">
        <v>263462</v>
      </c>
      <c r="H455" s="30" t="s">
        <v>575</v>
      </c>
    </row>
    <row r="456" spans="1:8" ht="31.5" hidden="1" x14ac:dyDescent="0.25">
      <c r="A456" s="26" t="s">
        <v>11</v>
      </c>
      <c r="B456" s="27" t="s">
        <v>597</v>
      </c>
      <c r="C456" s="27" t="s">
        <v>597</v>
      </c>
      <c r="D456" s="28">
        <v>3938</v>
      </c>
      <c r="E456" s="27" t="s">
        <v>1055</v>
      </c>
      <c r="F456" s="26" t="s">
        <v>15</v>
      </c>
      <c r="G456" s="29">
        <v>315938</v>
      </c>
      <c r="H456" s="30" t="s">
        <v>575</v>
      </c>
    </row>
    <row r="457" spans="1:8" ht="31.5" hidden="1" x14ac:dyDescent="0.25">
      <c r="A457" s="26" t="s">
        <v>11</v>
      </c>
      <c r="B457" s="27" t="s">
        <v>597</v>
      </c>
      <c r="C457" s="27" t="s">
        <v>597</v>
      </c>
      <c r="D457" s="28">
        <v>3939</v>
      </c>
      <c r="E457" s="27" t="s">
        <v>1056</v>
      </c>
      <c r="F457" s="26" t="s">
        <v>15</v>
      </c>
      <c r="G457" s="29">
        <v>447692</v>
      </c>
      <c r="H457" s="30" t="s">
        <v>575</v>
      </c>
    </row>
    <row r="458" spans="1:8" ht="31.5" hidden="1" x14ac:dyDescent="0.25">
      <c r="A458" s="26" t="s">
        <v>11</v>
      </c>
      <c r="B458" s="27" t="s">
        <v>597</v>
      </c>
      <c r="C458" s="27" t="s">
        <v>597</v>
      </c>
      <c r="D458" s="28">
        <v>3944</v>
      </c>
      <c r="E458" s="27" t="s">
        <v>1057</v>
      </c>
      <c r="F458" s="26" t="s">
        <v>15</v>
      </c>
      <c r="G458" s="29">
        <v>456574</v>
      </c>
      <c r="H458" s="30" t="s">
        <v>575</v>
      </c>
    </row>
    <row r="459" spans="1:8" ht="31.5" hidden="1" x14ac:dyDescent="0.25">
      <c r="A459" s="26" t="s">
        <v>11</v>
      </c>
      <c r="B459" s="27" t="s">
        <v>597</v>
      </c>
      <c r="C459" s="27" t="s">
        <v>597</v>
      </c>
      <c r="D459" s="28">
        <v>3945</v>
      </c>
      <c r="E459" s="27" t="s">
        <v>1058</v>
      </c>
      <c r="F459" s="26" t="s">
        <v>15</v>
      </c>
      <c r="G459" s="29">
        <v>552984</v>
      </c>
      <c r="H459" s="30" t="s">
        <v>575</v>
      </c>
    </row>
    <row r="460" spans="1:8" ht="31.5" hidden="1" x14ac:dyDescent="0.25">
      <c r="A460" s="26" t="s">
        <v>11</v>
      </c>
      <c r="B460" s="27" t="s">
        <v>597</v>
      </c>
      <c r="C460" s="27" t="s">
        <v>597</v>
      </c>
      <c r="D460" s="28">
        <v>3946</v>
      </c>
      <c r="E460" s="27" t="s">
        <v>1059</v>
      </c>
      <c r="F460" s="26" t="s">
        <v>15</v>
      </c>
      <c r="G460" s="29">
        <v>703626</v>
      </c>
      <c r="H460" s="30" t="s">
        <v>575</v>
      </c>
    </row>
    <row r="461" spans="1:8" ht="31.5" hidden="1" x14ac:dyDescent="0.25">
      <c r="A461" s="26" t="s">
        <v>11</v>
      </c>
      <c r="B461" s="27" t="s">
        <v>597</v>
      </c>
      <c r="C461" s="27" t="s">
        <v>597</v>
      </c>
      <c r="D461" s="28">
        <v>3947</v>
      </c>
      <c r="E461" s="27" t="s">
        <v>1060</v>
      </c>
      <c r="F461" s="26" t="s">
        <v>15</v>
      </c>
      <c r="G461" s="29">
        <v>883504</v>
      </c>
      <c r="H461" s="30" t="s">
        <v>575</v>
      </c>
    </row>
    <row r="462" spans="1:8" ht="31.5" hidden="1" x14ac:dyDescent="0.25">
      <c r="A462" s="26" t="s">
        <v>11</v>
      </c>
      <c r="B462" s="27" t="s">
        <v>597</v>
      </c>
      <c r="C462" s="27" t="s">
        <v>597</v>
      </c>
      <c r="D462" s="28">
        <v>3948</v>
      </c>
      <c r="E462" s="27" t="s">
        <v>1061</v>
      </c>
      <c r="F462" s="26" t="s">
        <v>15</v>
      </c>
      <c r="G462" s="29">
        <v>1084677</v>
      </c>
      <c r="H462" s="30" t="s">
        <v>575</v>
      </c>
    </row>
    <row r="463" spans="1:8" ht="31.5" hidden="1" x14ac:dyDescent="0.25">
      <c r="A463" s="26" t="s">
        <v>11</v>
      </c>
      <c r="B463" s="27" t="s">
        <v>597</v>
      </c>
      <c r="C463" s="27" t="s">
        <v>597</v>
      </c>
      <c r="D463" s="28">
        <v>3949</v>
      </c>
      <c r="E463" s="27" t="s">
        <v>1062</v>
      </c>
      <c r="F463" s="26" t="s">
        <v>15</v>
      </c>
      <c r="G463" s="29">
        <v>1234917</v>
      </c>
      <c r="H463" s="30" t="s">
        <v>575</v>
      </c>
    </row>
    <row r="464" spans="1:8" ht="31.5" hidden="1" x14ac:dyDescent="0.25">
      <c r="A464" s="26" t="s">
        <v>11</v>
      </c>
      <c r="B464" s="27" t="s">
        <v>597</v>
      </c>
      <c r="C464" s="27" t="s">
        <v>597</v>
      </c>
      <c r="D464" s="28">
        <v>3950</v>
      </c>
      <c r="E464" s="27" t="s">
        <v>1063</v>
      </c>
      <c r="F464" s="26" t="s">
        <v>15</v>
      </c>
      <c r="G464" s="29">
        <v>1488292</v>
      </c>
      <c r="H464" s="30" t="s">
        <v>575</v>
      </c>
    </row>
    <row r="465" spans="1:8" ht="31.5" hidden="1" x14ac:dyDescent="0.25">
      <c r="A465" s="26" t="s">
        <v>11</v>
      </c>
      <c r="B465" s="27" t="s">
        <v>597</v>
      </c>
      <c r="C465" s="27" t="s">
        <v>597</v>
      </c>
      <c r="D465" s="28">
        <v>3951</v>
      </c>
      <c r="E465" s="27" t="s">
        <v>1064</v>
      </c>
      <c r="F465" s="26" t="s">
        <v>15</v>
      </c>
      <c r="G465" s="29">
        <v>1696154</v>
      </c>
      <c r="H465" s="30" t="s">
        <v>575</v>
      </c>
    </row>
    <row r="466" spans="1:8" ht="31.5" hidden="1" x14ac:dyDescent="0.25">
      <c r="A466" s="26" t="s">
        <v>11</v>
      </c>
      <c r="B466" s="27" t="s">
        <v>597</v>
      </c>
      <c r="C466" s="27" t="s">
        <v>597</v>
      </c>
      <c r="D466" s="28">
        <v>3952</v>
      </c>
      <c r="E466" s="27" t="s">
        <v>1065</v>
      </c>
      <c r="F466" s="26" t="s">
        <v>15</v>
      </c>
      <c r="G466" s="29">
        <v>1935397</v>
      </c>
      <c r="H466" s="30" t="s">
        <v>575</v>
      </c>
    </row>
    <row r="467" spans="1:8" ht="31.5" hidden="1" x14ac:dyDescent="0.25">
      <c r="A467" s="26" t="s">
        <v>11</v>
      </c>
      <c r="B467" s="27" t="s">
        <v>597</v>
      </c>
      <c r="C467" s="27" t="s">
        <v>597</v>
      </c>
      <c r="D467" s="28">
        <v>3953</v>
      </c>
      <c r="E467" s="27" t="s">
        <v>1066</v>
      </c>
      <c r="F467" s="26" t="s">
        <v>15</v>
      </c>
      <c r="G467" s="29">
        <v>2181476</v>
      </c>
      <c r="H467" s="30" t="s">
        <v>575</v>
      </c>
    </row>
    <row r="468" spans="1:8" ht="31.5" hidden="1" x14ac:dyDescent="0.25">
      <c r="A468" s="26" t="s">
        <v>11</v>
      </c>
      <c r="B468" s="27" t="s">
        <v>597</v>
      </c>
      <c r="C468" s="27" t="s">
        <v>597</v>
      </c>
      <c r="D468" s="28">
        <v>3954</v>
      </c>
      <c r="E468" s="27" t="s">
        <v>1067</v>
      </c>
      <c r="F468" s="26" t="s">
        <v>15</v>
      </c>
      <c r="G468" s="29">
        <v>2416591</v>
      </c>
      <c r="H468" s="30" t="s">
        <v>575</v>
      </c>
    </row>
    <row r="469" spans="1:8" ht="31.5" hidden="1" x14ac:dyDescent="0.25">
      <c r="A469" s="26" t="s">
        <v>11</v>
      </c>
      <c r="B469" s="27" t="s">
        <v>597</v>
      </c>
      <c r="C469" s="27" t="s">
        <v>597</v>
      </c>
      <c r="D469" s="28">
        <v>3955</v>
      </c>
      <c r="E469" s="27" t="s">
        <v>1068</v>
      </c>
      <c r="F469" s="26" t="s">
        <v>15</v>
      </c>
      <c r="G469" s="29">
        <v>2677095</v>
      </c>
      <c r="H469" s="30" t="s">
        <v>575</v>
      </c>
    </row>
    <row r="470" spans="1:8" ht="31.5" hidden="1" x14ac:dyDescent="0.25">
      <c r="A470" s="26" t="s">
        <v>11</v>
      </c>
      <c r="B470" s="27" t="s">
        <v>597</v>
      </c>
      <c r="C470" s="27" t="s">
        <v>597</v>
      </c>
      <c r="D470" s="28">
        <v>3956</v>
      </c>
      <c r="E470" s="27" t="s">
        <v>1069</v>
      </c>
      <c r="F470" s="26" t="s">
        <v>15</v>
      </c>
      <c r="G470" s="29">
        <v>2968863</v>
      </c>
      <c r="H470" s="30" t="s">
        <v>575</v>
      </c>
    </row>
    <row r="471" spans="1:8" ht="31.5" hidden="1" x14ac:dyDescent="0.25">
      <c r="A471" s="26" t="s">
        <v>11</v>
      </c>
      <c r="B471" s="27" t="s">
        <v>597</v>
      </c>
      <c r="C471" s="27" t="s">
        <v>597</v>
      </c>
      <c r="D471" s="28">
        <v>3957</v>
      </c>
      <c r="E471" s="27" t="s">
        <v>1070</v>
      </c>
      <c r="F471" s="26" t="s">
        <v>15</v>
      </c>
      <c r="G471" s="29">
        <v>3622477</v>
      </c>
      <c r="H471" s="30" t="s">
        <v>575</v>
      </c>
    </row>
    <row r="472" spans="1:8" ht="31.5" hidden="1" x14ac:dyDescent="0.25">
      <c r="A472" s="26" t="s">
        <v>11</v>
      </c>
      <c r="B472" s="27" t="s">
        <v>597</v>
      </c>
      <c r="C472" s="27" t="s">
        <v>597</v>
      </c>
      <c r="D472" s="28">
        <v>3958</v>
      </c>
      <c r="E472" s="27" t="s">
        <v>1071</v>
      </c>
      <c r="F472" s="26" t="s">
        <v>15</v>
      </c>
      <c r="G472" s="29">
        <v>4042754</v>
      </c>
      <c r="H472" s="30" t="s">
        <v>575</v>
      </c>
    </row>
    <row r="473" spans="1:8" ht="31.5" hidden="1" x14ac:dyDescent="0.25">
      <c r="A473" s="26" t="s">
        <v>11</v>
      </c>
      <c r="B473" s="27" t="s">
        <v>597</v>
      </c>
      <c r="C473" s="27" t="s">
        <v>597</v>
      </c>
      <c r="D473" s="28">
        <v>3959</v>
      </c>
      <c r="E473" s="27" t="s">
        <v>1072</v>
      </c>
      <c r="F473" s="26" t="s">
        <v>15</v>
      </c>
      <c r="G473" s="29">
        <v>4501777</v>
      </c>
      <c r="H473" s="30" t="s">
        <v>575</v>
      </c>
    </row>
    <row r="474" spans="1:8" ht="31.5" hidden="1" x14ac:dyDescent="0.25">
      <c r="A474" s="26" t="s">
        <v>11</v>
      </c>
      <c r="B474" s="27" t="s">
        <v>597</v>
      </c>
      <c r="C474" s="27" t="s">
        <v>597</v>
      </c>
      <c r="D474" s="28">
        <v>3960</v>
      </c>
      <c r="E474" s="27" t="s">
        <v>1073</v>
      </c>
      <c r="F474" s="26" t="s">
        <v>15</v>
      </c>
      <c r="G474" s="29">
        <v>456574</v>
      </c>
      <c r="H474" s="30" t="s">
        <v>575</v>
      </c>
    </row>
    <row r="475" spans="1:8" ht="31.5" hidden="1" x14ac:dyDescent="0.25">
      <c r="A475" s="26" t="s">
        <v>11</v>
      </c>
      <c r="B475" s="27" t="s">
        <v>597</v>
      </c>
      <c r="C475" s="27" t="s">
        <v>597</v>
      </c>
      <c r="D475" s="28">
        <v>3961</v>
      </c>
      <c r="E475" s="27" t="s">
        <v>1074</v>
      </c>
      <c r="F475" s="26" t="s">
        <v>15</v>
      </c>
      <c r="G475" s="29">
        <v>567169</v>
      </c>
      <c r="H475" s="30" t="s">
        <v>575</v>
      </c>
    </row>
    <row r="476" spans="1:8" ht="31.5" hidden="1" x14ac:dyDescent="0.25">
      <c r="A476" s="26" t="s">
        <v>11</v>
      </c>
      <c r="B476" s="27" t="s">
        <v>597</v>
      </c>
      <c r="C476" s="27" t="s">
        <v>597</v>
      </c>
      <c r="D476" s="28">
        <v>3963</v>
      </c>
      <c r="E476" s="27" t="s">
        <v>1075</v>
      </c>
      <c r="F476" s="26" t="s">
        <v>15</v>
      </c>
      <c r="G476" s="29">
        <v>903210</v>
      </c>
      <c r="H476" s="30" t="s">
        <v>575</v>
      </c>
    </row>
    <row r="477" spans="1:8" ht="31.5" hidden="1" x14ac:dyDescent="0.25">
      <c r="A477" s="26" t="s">
        <v>11</v>
      </c>
      <c r="B477" s="27" t="s">
        <v>597</v>
      </c>
      <c r="C477" s="27" t="s">
        <v>597</v>
      </c>
      <c r="D477" s="28">
        <v>3964</v>
      </c>
      <c r="E477" s="27" t="s">
        <v>1076</v>
      </c>
      <c r="F477" s="26" t="s">
        <v>15</v>
      </c>
      <c r="G477" s="29">
        <v>1109858</v>
      </c>
      <c r="H477" s="30" t="s">
        <v>575</v>
      </c>
    </row>
    <row r="478" spans="1:8" ht="31.5" hidden="1" x14ac:dyDescent="0.25">
      <c r="A478" s="26" t="s">
        <v>11</v>
      </c>
      <c r="B478" s="27" t="s">
        <v>597</v>
      </c>
      <c r="C478" s="27" t="s">
        <v>597</v>
      </c>
      <c r="D478" s="28">
        <v>3965</v>
      </c>
      <c r="E478" s="27" t="s">
        <v>1077</v>
      </c>
      <c r="F478" s="26" t="s">
        <v>15</v>
      </c>
      <c r="G478" s="29">
        <v>1257956</v>
      </c>
      <c r="H478" s="30" t="s">
        <v>575</v>
      </c>
    </row>
    <row r="479" spans="1:8" ht="31.5" hidden="1" x14ac:dyDescent="0.25">
      <c r="A479" s="26" t="s">
        <v>11</v>
      </c>
      <c r="B479" s="27" t="s">
        <v>597</v>
      </c>
      <c r="C479" s="27" t="s">
        <v>597</v>
      </c>
      <c r="D479" s="28">
        <v>3966</v>
      </c>
      <c r="E479" s="27" t="s">
        <v>1078</v>
      </c>
      <c r="F479" s="26" t="s">
        <v>15</v>
      </c>
      <c r="G479" s="29">
        <v>1521136</v>
      </c>
      <c r="H479" s="30" t="s">
        <v>575</v>
      </c>
    </row>
    <row r="480" spans="1:8" ht="31.5" hidden="1" x14ac:dyDescent="0.25">
      <c r="A480" s="26" t="s">
        <v>11</v>
      </c>
      <c r="B480" s="27" t="s">
        <v>597</v>
      </c>
      <c r="C480" s="27" t="s">
        <v>597</v>
      </c>
      <c r="D480" s="28">
        <v>3967</v>
      </c>
      <c r="E480" s="27" t="s">
        <v>1079</v>
      </c>
      <c r="F480" s="26" t="s">
        <v>15</v>
      </c>
      <c r="G480" s="29">
        <v>1735566</v>
      </c>
      <c r="H480" s="30" t="s">
        <v>575</v>
      </c>
    </row>
    <row r="481" spans="1:8" ht="31.5" hidden="1" x14ac:dyDescent="0.25">
      <c r="A481" s="26" t="s">
        <v>11</v>
      </c>
      <c r="B481" s="27" t="s">
        <v>597</v>
      </c>
      <c r="C481" s="27" t="s">
        <v>597</v>
      </c>
      <c r="D481" s="28">
        <v>3968</v>
      </c>
      <c r="E481" s="27" t="s">
        <v>1080</v>
      </c>
      <c r="F481" s="26" t="s">
        <v>15</v>
      </c>
      <c r="G481" s="29">
        <v>1958483</v>
      </c>
      <c r="H481" s="30" t="s">
        <v>575</v>
      </c>
    </row>
    <row r="482" spans="1:8" ht="31.5" hidden="1" x14ac:dyDescent="0.25">
      <c r="A482" s="26" t="s">
        <v>11</v>
      </c>
      <c r="B482" s="27" t="s">
        <v>597</v>
      </c>
      <c r="C482" s="27" t="s">
        <v>597</v>
      </c>
      <c r="D482" s="28">
        <v>3969</v>
      </c>
      <c r="E482" s="27" t="s">
        <v>1081</v>
      </c>
      <c r="F482" s="26" t="s">
        <v>15</v>
      </c>
      <c r="G482" s="29">
        <v>2444323</v>
      </c>
      <c r="H482" s="30" t="s">
        <v>575</v>
      </c>
    </row>
    <row r="483" spans="1:8" ht="31.5" hidden="1" x14ac:dyDescent="0.25">
      <c r="A483" s="26" t="s">
        <v>11</v>
      </c>
      <c r="B483" s="27" t="s">
        <v>597</v>
      </c>
      <c r="C483" s="27" t="s">
        <v>597</v>
      </c>
      <c r="D483" s="28">
        <v>3970</v>
      </c>
      <c r="E483" s="27" t="s">
        <v>1082</v>
      </c>
      <c r="F483" s="26" t="s">
        <v>15</v>
      </c>
      <c r="G483" s="29">
        <v>2466904</v>
      </c>
      <c r="H483" s="30" t="s">
        <v>575</v>
      </c>
    </row>
    <row r="484" spans="1:8" ht="31.5" hidden="1" x14ac:dyDescent="0.25">
      <c r="A484" s="26" t="s">
        <v>11</v>
      </c>
      <c r="B484" s="27" t="s">
        <v>597</v>
      </c>
      <c r="C484" s="27" t="s">
        <v>597</v>
      </c>
      <c r="D484" s="28">
        <v>3971</v>
      </c>
      <c r="E484" s="27" t="s">
        <v>1083</v>
      </c>
      <c r="F484" s="26" t="s">
        <v>15</v>
      </c>
      <c r="G484" s="29">
        <v>2838030</v>
      </c>
      <c r="H484" s="30" t="s">
        <v>575</v>
      </c>
    </row>
    <row r="485" spans="1:8" ht="31.5" hidden="1" x14ac:dyDescent="0.25">
      <c r="A485" s="26" t="s">
        <v>11</v>
      </c>
      <c r="B485" s="27" t="s">
        <v>597</v>
      </c>
      <c r="C485" s="27" t="s">
        <v>597</v>
      </c>
      <c r="D485" s="28">
        <v>3972</v>
      </c>
      <c r="E485" s="27" t="s">
        <v>1084</v>
      </c>
      <c r="F485" s="26" t="s">
        <v>15</v>
      </c>
      <c r="G485" s="29">
        <v>2980858</v>
      </c>
      <c r="H485" s="30" t="s">
        <v>575</v>
      </c>
    </row>
    <row r="486" spans="1:8" ht="31.5" hidden="1" x14ac:dyDescent="0.25">
      <c r="A486" s="26" t="s">
        <v>11</v>
      </c>
      <c r="B486" s="27" t="s">
        <v>597</v>
      </c>
      <c r="C486" s="27" t="s">
        <v>597</v>
      </c>
      <c r="D486" s="28">
        <v>3973</v>
      </c>
      <c r="E486" s="27" t="s">
        <v>1085</v>
      </c>
      <c r="F486" s="26" t="s">
        <v>15</v>
      </c>
      <c r="G486" s="29">
        <v>3637757</v>
      </c>
      <c r="H486" s="30" t="s">
        <v>575</v>
      </c>
    </row>
    <row r="487" spans="1:8" ht="31.5" hidden="1" x14ac:dyDescent="0.25">
      <c r="A487" s="26" t="s">
        <v>11</v>
      </c>
      <c r="B487" s="27" t="s">
        <v>597</v>
      </c>
      <c r="C487" s="27" t="s">
        <v>597</v>
      </c>
      <c r="D487" s="28">
        <v>3974</v>
      </c>
      <c r="E487" s="27" t="s">
        <v>1086</v>
      </c>
      <c r="F487" s="26" t="s">
        <v>15</v>
      </c>
      <c r="G487" s="29">
        <v>4101873</v>
      </c>
      <c r="H487" s="30" t="s">
        <v>575</v>
      </c>
    </row>
    <row r="488" spans="1:8" ht="31.5" hidden="1" x14ac:dyDescent="0.25">
      <c r="A488" s="26" t="s">
        <v>11</v>
      </c>
      <c r="B488" s="27" t="s">
        <v>597</v>
      </c>
      <c r="C488" s="27" t="s">
        <v>597</v>
      </c>
      <c r="D488" s="28">
        <v>3975</v>
      </c>
      <c r="E488" s="27" t="s">
        <v>1087</v>
      </c>
      <c r="F488" s="26" t="s">
        <v>15</v>
      </c>
      <c r="G488" s="29">
        <v>456574</v>
      </c>
      <c r="H488" s="30" t="s">
        <v>575</v>
      </c>
    </row>
    <row r="489" spans="1:8" ht="31.5" hidden="1" x14ac:dyDescent="0.25">
      <c r="A489" s="26" t="s">
        <v>11</v>
      </c>
      <c r="B489" s="27" t="s">
        <v>597</v>
      </c>
      <c r="C489" s="27" t="s">
        <v>597</v>
      </c>
      <c r="D489" s="28">
        <v>3976</v>
      </c>
      <c r="E489" s="27" t="s">
        <v>1088</v>
      </c>
      <c r="F489" s="26" t="s">
        <v>15</v>
      </c>
      <c r="G489" s="29">
        <v>596871</v>
      </c>
      <c r="H489" s="30" t="s">
        <v>575</v>
      </c>
    </row>
    <row r="490" spans="1:8" ht="31.5" hidden="1" x14ac:dyDescent="0.25">
      <c r="A490" s="26" t="s">
        <v>11</v>
      </c>
      <c r="B490" s="27" t="s">
        <v>597</v>
      </c>
      <c r="C490" s="27" t="s">
        <v>597</v>
      </c>
      <c r="D490" s="28">
        <v>3978</v>
      </c>
      <c r="E490" s="27" t="s">
        <v>1089</v>
      </c>
      <c r="F490" s="26" t="s">
        <v>15</v>
      </c>
      <c r="G490" s="29">
        <v>948145</v>
      </c>
      <c r="H490" s="30" t="s">
        <v>575</v>
      </c>
    </row>
    <row r="491" spans="1:8" ht="31.5" hidden="1" x14ac:dyDescent="0.25">
      <c r="A491" s="26" t="s">
        <v>11</v>
      </c>
      <c r="B491" s="27" t="s">
        <v>597</v>
      </c>
      <c r="C491" s="27" t="s">
        <v>597</v>
      </c>
      <c r="D491" s="28">
        <v>3979</v>
      </c>
      <c r="E491" s="27" t="s">
        <v>1090</v>
      </c>
      <c r="F491" s="26" t="s">
        <v>15</v>
      </c>
      <c r="G491" s="29">
        <v>1167835</v>
      </c>
      <c r="H491" s="30" t="s">
        <v>575</v>
      </c>
    </row>
    <row r="492" spans="1:8" ht="31.5" hidden="1" x14ac:dyDescent="0.25">
      <c r="A492" s="26" t="s">
        <v>11</v>
      </c>
      <c r="B492" s="27" t="s">
        <v>597</v>
      </c>
      <c r="C492" s="27" t="s">
        <v>597</v>
      </c>
      <c r="D492" s="28">
        <v>3980</v>
      </c>
      <c r="E492" s="27" t="s">
        <v>1091</v>
      </c>
      <c r="F492" s="26" t="s">
        <v>15</v>
      </c>
      <c r="G492" s="29">
        <v>1321359</v>
      </c>
      <c r="H492" s="30" t="s">
        <v>575</v>
      </c>
    </row>
    <row r="493" spans="1:8" ht="31.5" hidden="1" x14ac:dyDescent="0.25">
      <c r="A493" s="26" t="s">
        <v>11</v>
      </c>
      <c r="B493" s="27" t="s">
        <v>597</v>
      </c>
      <c r="C493" s="27" t="s">
        <v>597</v>
      </c>
      <c r="D493" s="28">
        <v>3981</v>
      </c>
      <c r="E493" s="27" t="s">
        <v>1092</v>
      </c>
      <c r="F493" s="26" t="s">
        <v>15</v>
      </c>
      <c r="G493" s="29">
        <v>1596725</v>
      </c>
      <c r="H493" s="30" t="s">
        <v>575</v>
      </c>
    </row>
    <row r="494" spans="1:8" ht="31.5" hidden="1" x14ac:dyDescent="0.25">
      <c r="A494" s="26" t="s">
        <v>11</v>
      </c>
      <c r="B494" s="27" t="s">
        <v>597</v>
      </c>
      <c r="C494" s="27" t="s">
        <v>597</v>
      </c>
      <c r="D494" s="28">
        <v>3982</v>
      </c>
      <c r="E494" s="27" t="s">
        <v>1093</v>
      </c>
      <c r="F494" s="26" t="s">
        <v>15</v>
      </c>
      <c r="G494" s="29">
        <v>1818819</v>
      </c>
      <c r="H494" s="30" t="s">
        <v>575</v>
      </c>
    </row>
    <row r="495" spans="1:8" ht="31.5" hidden="1" x14ac:dyDescent="0.25">
      <c r="A495" s="26" t="s">
        <v>11</v>
      </c>
      <c r="B495" s="27" t="s">
        <v>597</v>
      </c>
      <c r="C495" s="27" t="s">
        <v>597</v>
      </c>
      <c r="D495" s="28">
        <v>3983</v>
      </c>
      <c r="E495" s="27" t="s">
        <v>1094</v>
      </c>
      <c r="F495" s="26" t="s">
        <v>15</v>
      </c>
      <c r="G495" s="29">
        <v>2048257</v>
      </c>
      <c r="H495" s="30" t="s">
        <v>575</v>
      </c>
    </row>
    <row r="496" spans="1:8" ht="31.5" hidden="1" x14ac:dyDescent="0.25">
      <c r="A496" s="26" t="s">
        <v>11</v>
      </c>
      <c r="B496" s="27" t="s">
        <v>597</v>
      </c>
      <c r="C496" s="27" t="s">
        <v>597</v>
      </c>
      <c r="D496" s="28">
        <v>3984</v>
      </c>
      <c r="E496" s="27" t="s">
        <v>1095</v>
      </c>
      <c r="F496" s="26" t="s">
        <v>15</v>
      </c>
      <c r="G496" s="29">
        <v>2217652</v>
      </c>
      <c r="H496" s="30" t="s">
        <v>575</v>
      </c>
    </row>
    <row r="497" spans="1:8" ht="31.5" hidden="1" x14ac:dyDescent="0.25">
      <c r="A497" s="26" t="s">
        <v>11</v>
      </c>
      <c r="B497" s="27" t="s">
        <v>597</v>
      </c>
      <c r="C497" s="27" t="s">
        <v>597</v>
      </c>
      <c r="D497" s="28">
        <v>3985</v>
      </c>
      <c r="E497" s="27" t="s">
        <v>1096</v>
      </c>
      <c r="F497" s="26" t="s">
        <v>15</v>
      </c>
      <c r="G497" s="29">
        <v>2557820</v>
      </c>
      <c r="H497" s="30" t="s">
        <v>575</v>
      </c>
    </row>
    <row r="498" spans="1:8" ht="31.5" hidden="1" x14ac:dyDescent="0.25">
      <c r="A498" s="26" t="s">
        <v>11</v>
      </c>
      <c r="B498" s="27" t="s">
        <v>597</v>
      </c>
      <c r="C498" s="27" t="s">
        <v>597</v>
      </c>
      <c r="D498" s="28">
        <v>3986</v>
      </c>
      <c r="E498" s="27" t="s">
        <v>1097</v>
      </c>
      <c r="F498" s="26" t="s">
        <v>15</v>
      </c>
      <c r="G498" s="29">
        <v>3244800</v>
      </c>
      <c r="H498" s="30" t="s">
        <v>575</v>
      </c>
    </row>
    <row r="499" spans="1:8" ht="31.5" hidden="1" x14ac:dyDescent="0.25">
      <c r="A499" s="26" t="s">
        <v>11</v>
      </c>
      <c r="B499" s="27" t="s">
        <v>597</v>
      </c>
      <c r="C499" s="27" t="s">
        <v>597</v>
      </c>
      <c r="D499" s="28">
        <v>3987</v>
      </c>
      <c r="E499" s="27" t="s">
        <v>1098</v>
      </c>
      <c r="F499" s="26" t="s">
        <v>15</v>
      </c>
      <c r="G499" s="29">
        <v>2733977</v>
      </c>
      <c r="H499" s="30" t="s">
        <v>575</v>
      </c>
    </row>
    <row r="500" spans="1:8" ht="31.5" hidden="1" x14ac:dyDescent="0.25">
      <c r="A500" s="26" t="s">
        <v>11</v>
      </c>
      <c r="B500" s="27" t="s">
        <v>597</v>
      </c>
      <c r="C500" s="27" t="s">
        <v>597</v>
      </c>
      <c r="D500" s="28">
        <v>3988</v>
      </c>
      <c r="E500" s="27" t="s">
        <v>1099</v>
      </c>
      <c r="F500" s="26" t="s">
        <v>15</v>
      </c>
      <c r="G500" s="29">
        <v>3776844</v>
      </c>
      <c r="H500" s="30" t="s">
        <v>575</v>
      </c>
    </row>
    <row r="501" spans="1:8" ht="31.5" hidden="1" x14ac:dyDescent="0.25">
      <c r="A501" s="26" t="s">
        <v>11</v>
      </c>
      <c r="B501" s="27" t="s">
        <v>597</v>
      </c>
      <c r="C501" s="27" t="s">
        <v>597</v>
      </c>
      <c r="D501" s="28">
        <v>3989</v>
      </c>
      <c r="E501" s="27" t="s">
        <v>1100</v>
      </c>
      <c r="F501" s="26" t="s">
        <v>15</v>
      </c>
      <c r="G501" s="29">
        <v>4197120</v>
      </c>
      <c r="H501" s="30" t="s">
        <v>575</v>
      </c>
    </row>
    <row r="502" spans="1:8" ht="31.5" hidden="1" x14ac:dyDescent="0.25">
      <c r="A502" s="26" t="s">
        <v>11</v>
      </c>
      <c r="B502" s="27" t="s">
        <v>597</v>
      </c>
      <c r="C502" s="27" t="s">
        <v>597</v>
      </c>
      <c r="D502" s="28">
        <v>3990</v>
      </c>
      <c r="E502" s="27" t="s">
        <v>1101</v>
      </c>
      <c r="F502" s="26" t="s">
        <v>15</v>
      </c>
      <c r="G502" s="29">
        <v>4567513</v>
      </c>
      <c r="H502" s="30" t="s">
        <v>575</v>
      </c>
    </row>
    <row r="503" spans="1:8" ht="31.5" hidden="1" x14ac:dyDescent="0.25">
      <c r="A503" s="26" t="s">
        <v>11</v>
      </c>
      <c r="B503" s="27" t="s">
        <v>597</v>
      </c>
      <c r="C503" s="27" t="s">
        <v>597</v>
      </c>
      <c r="D503" s="28">
        <v>3991</v>
      </c>
      <c r="E503" s="27" t="s">
        <v>1102</v>
      </c>
      <c r="F503" s="26" t="s">
        <v>15</v>
      </c>
      <c r="G503" s="29">
        <v>4638675</v>
      </c>
      <c r="H503" s="30" t="s">
        <v>575</v>
      </c>
    </row>
    <row r="504" spans="1:8" ht="31.5" hidden="1" x14ac:dyDescent="0.25">
      <c r="A504" s="26" t="s">
        <v>11</v>
      </c>
      <c r="B504" s="27" t="s">
        <v>597</v>
      </c>
      <c r="C504" s="27" t="s">
        <v>597</v>
      </c>
      <c r="D504" s="28">
        <v>3992</v>
      </c>
      <c r="E504" s="27" t="s">
        <v>1103</v>
      </c>
      <c r="F504" s="26" t="s">
        <v>15</v>
      </c>
      <c r="G504" s="29">
        <v>510219</v>
      </c>
      <c r="H504" s="30" t="s">
        <v>575</v>
      </c>
    </row>
    <row r="505" spans="1:8" ht="31.5" hidden="1" x14ac:dyDescent="0.25">
      <c r="A505" s="26" t="s">
        <v>11</v>
      </c>
      <c r="B505" s="27" t="s">
        <v>597</v>
      </c>
      <c r="C505" s="27" t="s">
        <v>597</v>
      </c>
      <c r="D505" s="28">
        <v>3993</v>
      </c>
      <c r="E505" s="27" t="s">
        <v>1104</v>
      </c>
      <c r="F505" s="26" t="s">
        <v>15</v>
      </c>
      <c r="G505" s="29">
        <v>670127</v>
      </c>
      <c r="H505" s="30" t="s">
        <v>575</v>
      </c>
    </row>
    <row r="506" spans="1:8" ht="31.5" hidden="1" x14ac:dyDescent="0.25">
      <c r="A506" s="26" t="s">
        <v>11</v>
      </c>
      <c r="B506" s="27" t="s">
        <v>597</v>
      </c>
      <c r="C506" s="27" t="s">
        <v>597</v>
      </c>
      <c r="D506" s="28">
        <v>3994</v>
      </c>
      <c r="E506" s="27" t="s">
        <v>1105</v>
      </c>
      <c r="F506" s="26" t="s">
        <v>15</v>
      </c>
      <c r="G506" s="29">
        <v>852519</v>
      </c>
      <c r="H506" s="30" t="s">
        <v>575</v>
      </c>
    </row>
    <row r="507" spans="1:8" ht="31.5" hidden="1" x14ac:dyDescent="0.25">
      <c r="A507" s="26" t="s">
        <v>11</v>
      </c>
      <c r="B507" s="27" t="s">
        <v>597</v>
      </c>
      <c r="C507" s="27" t="s">
        <v>597</v>
      </c>
      <c r="D507" s="28">
        <v>3995</v>
      </c>
      <c r="E507" s="27" t="s">
        <v>1106</v>
      </c>
      <c r="F507" s="26" t="s">
        <v>15</v>
      </c>
      <c r="G507" s="29">
        <v>1067383</v>
      </c>
      <c r="H507" s="30" t="s">
        <v>575</v>
      </c>
    </row>
    <row r="508" spans="1:8" ht="31.5" hidden="1" x14ac:dyDescent="0.25">
      <c r="A508" s="26" t="s">
        <v>11</v>
      </c>
      <c r="B508" s="27" t="s">
        <v>597</v>
      </c>
      <c r="C508" s="27" t="s">
        <v>597</v>
      </c>
      <c r="D508" s="28">
        <v>3996</v>
      </c>
      <c r="E508" s="27" t="s">
        <v>1107</v>
      </c>
      <c r="F508" s="26" t="s">
        <v>15</v>
      </c>
      <c r="G508" s="29">
        <v>1315728</v>
      </c>
      <c r="H508" s="30" t="s">
        <v>575</v>
      </c>
    </row>
    <row r="509" spans="1:8" ht="31.5" hidden="1" x14ac:dyDescent="0.25">
      <c r="A509" s="26" t="s">
        <v>11</v>
      </c>
      <c r="B509" s="27" t="s">
        <v>597</v>
      </c>
      <c r="C509" s="27" t="s">
        <v>597</v>
      </c>
      <c r="D509" s="28">
        <v>3997</v>
      </c>
      <c r="E509" s="27" t="s">
        <v>1108</v>
      </c>
      <c r="F509" s="26" t="s">
        <v>15</v>
      </c>
      <c r="G509" s="29">
        <v>1487816</v>
      </c>
      <c r="H509" s="30" t="s">
        <v>575</v>
      </c>
    </row>
    <row r="510" spans="1:8" ht="31.5" hidden="1" x14ac:dyDescent="0.25">
      <c r="A510" s="26" t="s">
        <v>11</v>
      </c>
      <c r="B510" s="27" t="s">
        <v>597</v>
      </c>
      <c r="C510" s="27" t="s">
        <v>597</v>
      </c>
      <c r="D510" s="28">
        <v>3998</v>
      </c>
      <c r="E510" s="27" t="s">
        <v>1109</v>
      </c>
      <c r="F510" s="26" t="s">
        <v>15</v>
      </c>
      <c r="G510" s="29">
        <v>1791742</v>
      </c>
      <c r="H510" s="30" t="s">
        <v>575</v>
      </c>
    </row>
    <row r="511" spans="1:8" ht="31.5" hidden="1" x14ac:dyDescent="0.25">
      <c r="A511" s="26" t="s">
        <v>11</v>
      </c>
      <c r="B511" s="27" t="s">
        <v>597</v>
      </c>
      <c r="C511" s="27" t="s">
        <v>597</v>
      </c>
      <c r="D511" s="28">
        <v>3999</v>
      </c>
      <c r="E511" s="27" t="s">
        <v>1110</v>
      </c>
      <c r="F511" s="26" t="s">
        <v>15</v>
      </c>
      <c r="G511" s="29">
        <v>2048774</v>
      </c>
      <c r="H511" s="30" t="s">
        <v>575</v>
      </c>
    </row>
    <row r="512" spans="1:8" ht="31.5" hidden="1" x14ac:dyDescent="0.25">
      <c r="A512" s="26" t="s">
        <v>11</v>
      </c>
      <c r="B512" s="27" t="s">
        <v>597</v>
      </c>
      <c r="C512" s="27" t="s">
        <v>597</v>
      </c>
      <c r="D512" s="28">
        <v>4000</v>
      </c>
      <c r="E512" s="27" t="s">
        <v>1111</v>
      </c>
      <c r="F512" s="26" t="s">
        <v>15</v>
      </c>
      <c r="G512" s="29">
        <v>2221235</v>
      </c>
      <c r="H512" s="30" t="s">
        <v>575</v>
      </c>
    </row>
    <row r="513" spans="1:8" ht="31.5" hidden="1" x14ac:dyDescent="0.25">
      <c r="A513" s="26" t="s">
        <v>11</v>
      </c>
      <c r="B513" s="27" t="s">
        <v>597</v>
      </c>
      <c r="C513" s="27" t="s">
        <v>597</v>
      </c>
      <c r="D513" s="28">
        <v>4001</v>
      </c>
      <c r="E513" s="27" t="s">
        <v>1112</v>
      </c>
      <c r="F513" s="26" t="s">
        <v>15</v>
      </c>
      <c r="G513" s="29">
        <v>2563657</v>
      </c>
      <c r="H513" s="30" t="s">
        <v>575</v>
      </c>
    </row>
    <row r="514" spans="1:8" ht="31.5" hidden="1" x14ac:dyDescent="0.25">
      <c r="A514" s="26" t="s">
        <v>11</v>
      </c>
      <c r="B514" s="27" t="s">
        <v>597</v>
      </c>
      <c r="C514" s="27" t="s">
        <v>597</v>
      </c>
      <c r="D514" s="28">
        <v>4002</v>
      </c>
      <c r="E514" s="27" t="s">
        <v>1113</v>
      </c>
      <c r="F514" s="26" t="s">
        <v>15</v>
      </c>
      <c r="G514" s="29">
        <v>2861127</v>
      </c>
      <c r="H514" s="30" t="s">
        <v>575</v>
      </c>
    </row>
    <row r="515" spans="1:8" ht="31.5" hidden="1" x14ac:dyDescent="0.25">
      <c r="A515" s="26" t="s">
        <v>11</v>
      </c>
      <c r="B515" s="27" t="s">
        <v>597</v>
      </c>
      <c r="C515" s="27" t="s">
        <v>597</v>
      </c>
      <c r="D515" s="28">
        <v>4004</v>
      </c>
      <c r="E515" s="27" t="s">
        <v>1114</v>
      </c>
      <c r="F515" s="26" t="s">
        <v>15</v>
      </c>
      <c r="G515" s="29">
        <v>3182988</v>
      </c>
      <c r="H515" s="30" t="s">
        <v>575</v>
      </c>
    </row>
    <row r="516" spans="1:8" ht="31.5" hidden="1" x14ac:dyDescent="0.25">
      <c r="A516" s="26" t="s">
        <v>11</v>
      </c>
      <c r="B516" s="27" t="s">
        <v>597</v>
      </c>
      <c r="C516" s="27" t="s">
        <v>597</v>
      </c>
      <c r="D516" s="28">
        <v>4005</v>
      </c>
      <c r="E516" s="27" t="s">
        <v>1115</v>
      </c>
      <c r="F516" s="26" t="s">
        <v>15</v>
      </c>
      <c r="G516" s="29">
        <v>3512074</v>
      </c>
      <c r="H516" s="30" t="s">
        <v>575</v>
      </c>
    </row>
    <row r="517" spans="1:8" ht="31.5" hidden="1" x14ac:dyDescent="0.25">
      <c r="A517" s="26" t="s">
        <v>11</v>
      </c>
      <c r="B517" s="27" t="s">
        <v>597</v>
      </c>
      <c r="C517" s="27" t="s">
        <v>597</v>
      </c>
      <c r="D517" s="28">
        <v>4006</v>
      </c>
      <c r="E517" s="27" t="s">
        <v>1116</v>
      </c>
      <c r="F517" s="26" t="s">
        <v>15</v>
      </c>
      <c r="G517" s="29">
        <v>4252177</v>
      </c>
      <c r="H517" s="30" t="s">
        <v>575</v>
      </c>
    </row>
    <row r="518" spans="1:8" ht="31.5" hidden="1" x14ac:dyDescent="0.25">
      <c r="A518" s="26" t="s">
        <v>11</v>
      </c>
      <c r="B518" s="27" t="s">
        <v>597</v>
      </c>
      <c r="C518" s="27" t="s">
        <v>597</v>
      </c>
      <c r="D518" s="28">
        <v>4007</v>
      </c>
      <c r="E518" s="27" t="s">
        <v>1117</v>
      </c>
      <c r="F518" s="26" t="s">
        <v>15</v>
      </c>
      <c r="G518" s="29">
        <v>5020553</v>
      </c>
      <c r="H518" s="30" t="s">
        <v>575</v>
      </c>
    </row>
    <row r="519" spans="1:8" ht="31.5" hidden="1" x14ac:dyDescent="0.25">
      <c r="A519" s="26" t="s">
        <v>11</v>
      </c>
      <c r="B519" s="27" t="s">
        <v>597</v>
      </c>
      <c r="C519" s="27" t="s">
        <v>597</v>
      </c>
      <c r="D519" s="28">
        <v>4008</v>
      </c>
      <c r="E519" s="27" t="s">
        <v>1118</v>
      </c>
      <c r="F519" s="26" t="s">
        <v>15</v>
      </c>
      <c r="G519" s="29">
        <v>5453349</v>
      </c>
      <c r="H519" s="30" t="s">
        <v>575</v>
      </c>
    </row>
    <row r="520" spans="1:8" ht="31.5" hidden="1" x14ac:dyDescent="0.25">
      <c r="A520" s="26" t="s">
        <v>11</v>
      </c>
      <c r="B520" s="27" t="s">
        <v>1119</v>
      </c>
      <c r="C520" s="27" t="s">
        <v>1120</v>
      </c>
      <c r="D520" s="28">
        <v>4009</v>
      </c>
      <c r="E520" s="27" t="s">
        <v>1121</v>
      </c>
      <c r="F520" s="26" t="s">
        <v>13</v>
      </c>
      <c r="G520" s="29">
        <v>8662</v>
      </c>
      <c r="H520" s="30" t="s">
        <v>575</v>
      </c>
    </row>
    <row r="521" spans="1:8" ht="31.5" hidden="1" x14ac:dyDescent="0.25">
      <c r="A521" s="26" t="s">
        <v>11</v>
      </c>
      <c r="B521" s="27" t="s">
        <v>1119</v>
      </c>
      <c r="C521" s="27" t="s">
        <v>1120</v>
      </c>
      <c r="D521" s="28">
        <v>4010</v>
      </c>
      <c r="E521" s="27" t="s">
        <v>1122</v>
      </c>
      <c r="F521" s="26" t="s">
        <v>13</v>
      </c>
      <c r="G521" s="29">
        <v>9153</v>
      </c>
      <c r="H521" s="30" t="s">
        <v>575</v>
      </c>
    </row>
    <row r="522" spans="1:8" ht="31.5" hidden="1" x14ac:dyDescent="0.25">
      <c r="A522" s="26" t="s">
        <v>11</v>
      </c>
      <c r="B522" s="27" t="s">
        <v>1119</v>
      </c>
      <c r="C522" s="27" t="s">
        <v>1120</v>
      </c>
      <c r="D522" s="28">
        <v>4011</v>
      </c>
      <c r="E522" s="27" t="s">
        <v>1123</v>
      </c>
      <c r="F522" s="26" t="s">
        <v>13</v>
      </c>
      <c r="G522" s="29">
        <v>10933</v>
      </c>
      <c r="H522" s="30" t="s">
        <v>575</v>
      </c>
    </row>
    <row r="523" spans="1:8" ht="31.5" hidden="1" x14ac:dyDescent="0.25">
      <c r="A523" s="26" t="s">
        <v>11</v>
      </c>
      <c r="B523" s="27" t="s">
        <v>1119</v>
      </c>
      <c r="C523" s="27" t="s">
        <v>1120</v>
      </c>
      <c r="D523" s="28">
        <v>4012</v>
      </c>
      <c r="E523" s="27" t="s">
        <v>1124</v>
      </c>
      <c r="F523" s="26" t="s">
        <v>13</v>
      </c>
      <c r="G523" s="29">
        <v>12250</v>
      </c>
      <c r="H523" s="30" t="s">
        <v>575</v>
      </c>
    </row>
    <row r="524" spans="1:8" ht="31.5" hidden="1" x14ac:dyDescent="0.25">
      <c r="A524" s="26" t="s">
        <v>11</v>
      </c>
      <c r="B524" s="27" t="s">
        <v>1119</v>
      </c>
      <c r="C524" s="27" t="s">
        <v>1120</v>
      </c>
      <c r="D524" s="28">
        <v>4013</v>
      </c>
      <c r="E524" s="27" t="s">
        <v>1125</v>
      </c>
      <c r="F524" s="26" t="s">
        <v>13</v>
      </c>
      <c r="G524" s="29">
        <v>14725</v>
      </c>
      <c r="H524" s="30" t="s">
        <v>575</v>
      </c>
    </row>
    <row r="525" spans="1:8" ht="31.5" hidden="1" x14ac:dyDescent="0.25">
      <c r="A525" s="26" t="s">
        <v>11</v>
      </c>
      <c r="B525" s="27" t="s">
        <v>1119</v>
      </c>
      <c r="C525" s="27" t="s">
        <v>1120</v>
      </c>
      <c r="D525" s="28">
        <v>4014</v>
      </c>
      <c r="E525" s="27" t="s">
        <v>1126</v>
      </c>
      <c r="F525" s="26" t="s">
        <v>13</v>
      </c>
      <c r="G525" s="29">
        <v>8662</v>
      </c>
      <c r="H525" s="30" t="s">
        <v>575</v>
      </c>
    </row>
    <row r="526" spans="1:8" ht="31.5" hidden="1" x14ac:dyDescent="0.25">
      <c r="A526" s="26" t="s">
        <v>11</v>
      </c>
      <c r="B526" s="27" t="s">
        <v>1119</v>
      </c>
      <c r="C526" s="27" t="s">
        <v>1120</v>
      </c>
      <c r="D526" s="28">
        <v>4015</v>
      </c>
      <c r="E526" s="27" t="s">
        <v>1127</v>
      </c>
      <c r="F526" s="26" t="s">
        <v>13</v>
      </c>
      <c r="G526" s="29">
        <v>9153</v>
      </c>
      <c r="H526" s="30" t="s">
        <v>575</v>
      </c>
    </row>
    <row r="527" spans="1:8" ht="31.5" hidden="1" x14ac:dyDescent="0.25">
      <c r="A527" s="26" t="s">
        <v>11</v>
      </c>
      <c r="B527" s="27" t="s">
        <v>1119</v>
      </c>
      <c r="C527" s="27" t="s">
        <v>1120</v>
      </c>
      <c r="D527" s="28">
        <v>4016</v>
      </c>
      <c r="E527" s="27" t="s">
        <v>1128</v>
      </c>
      <c r="F527" s="26" t="s">
        <v>13</v>
      </c>
      <c r="G527" s="29">
        <v>10933</v>
      </c>
      <c r="H527" s="30" t="s">
        <v>575</v>
      </c>
    </row>
    <row r="528" spans="1:8" ht="31.5" hidden="1" x14ac:dyDescent="0.25">
      <c r="A528" s="26" t="s">
        <v>11</v>
      </c>
      <c r="B528" s="27" t="s">
        <v>1119</v>
      </c>
      <c r="C528" s="27" t="s">
        <v>1120</v>
      </c>
      <c r="D528" s="28">
        <v>4017</v>
      </c>
      <c r="E528" s="27" t="s">
        <v>1129</v>
      </c>
      <c r="F528" s="26" t="s">
        <v>13</v>
      </c>
      <c r="G528" s="29">
        <v>12250</v>
      </c>
      <c r="H528" s="30" t="s">
        <v>575</v>
      </c>
    </row>
    <row r="529" spans="1:8" ht="31.5" hidden="1" x14ac:dyDescent="0.25">
      <c r="A529" s="26" t="s">
        <v>11</v>
      </c>
      <c r="B529" s="27" t="s">
        <v>1119</v>
      </c>
      <c r="C529" s="27" t="s">
        <v>1120</v>
      </c>
      <c r="D529" s="28">
        <v>4018</v>
      </c>
      <c r="E529" s="27" t="s">
        <v>1130</v>
      </c>
      <c r="F529" s="26" t="s">
        <v>13</v>
      </c>
      <c r="G529" s="29">
        <v>14725</v>
      </c>
      <c r="H529" s="30" t="s">
        <v>575</v>
      </c>
    </row>
    <row r="530" spans="1:8" ht="31.5" hidden="1" x14ac:dyDescent="0.25">
      <c r="A530" s="26" t="s">
        <v>11</v>
      </c>
      <c r="B530" s="27" t="s">
        <v>1119</v>
      </c>
      <c r="C530" s="27" t="s">
        <v>1120</v>
      </c>
      <c r="D530" s="28">
        <v>4019</v>
      </c>
      <c r="E530" s="27" t="s">
        <v>1131</v>
      </c>
      <c r="F530" s="26" t="s">
        <v>13</v>
      </c>
      <c r="G530" s="29">
        <v>7560</v>
      </c>
      <c r="H530" s="30" t="s">
        <v>575</v>
      </c>
    </row>
    <row r="531" spans="1:8" ht="31.5" hidden="1" x14ac:dyDescent="0.25">
      <c r="A531" s="26" t="s">
        <v>11</v>
      </c>
      <c r="B531" s="27" t="s">
        <v>1119</v>
      </c>
      <c r="C531" s="27" t="s">
        <v>1120</v>
      </c>
      <c r="D531" s="28">
        <v>4020</v>
      </c>
      <c r="E531" s="27" t="s">
        <v>1132</v>
      </c>
      <c r="F531" s="26" t="s">
        <v>13</v>
      </c>
      <c r="G531" s="29">
        <v>7992</v>
      </c>
      <c r="H531" s="30" t="s">
        <v>575</v>
      </c>
    </row>
    <row r="532" spans="1:8" ht="31.5" hidden="1" x14ac:dyDescent="0.25">
      <c r="A532" s="26" t="s">
        <v>11</v>
      </c>
      <c r="B532" s="27" t="s">
        <v>1119</v>
      </c>
      <c r="C532" s="27" t="s">
        <v>1120</v>
      </c>
      <c r="D532" s="28">
        <v>4021</v>
      </c>
      <c r="E532" s="27" t="s">
        <v>1133</v>
      </c>
      <c r="F532" s="26" t="s">
        <v>13</v>
      </c>
      <c r="G532" s="29">
        <v>9153</v>
      </c>
      <c r="H532" s="30" t="s">
        <v>575</v>
      </c>
    </row>
    <row r="533" spans="1:8" ht="31.5" hidden="1" x14ac:dyDescent="0.25">
      <c r="A533" s="26" t="s">
        <v>11</v>
      </c>
      <c r="B533" s="27" t="s">
        <v>1119</v>
      </c>
      <c r="C533" s="27" t="s">
        <v>1120</v>
      </c>
      <c r="D533" s="28">
        <v>4022</v>
      </c>
      <c r="E533" s="27" t="s">
        <v>1134</v>
      </c>
      <c r="F533" s="26" t="s">
        <v>13</v>
      </c>
      <c r="G533" s="29">
        <v>10933</v>
      </c>
      <c r="H533" s="30" t="s">
        <v>575</v>
      </c>
    </row>
    <row r="534" spans="1:8" ht="31.5" hidden="1" x14ac:dyDescent="0.25">
      <c r="A534" s="26" t="s">
        <v>11</v>
      </c>
      <c r="B534" s="27" t="s">
        <v>1119</v>
      </c>
      <c r="C534" s="27" t="s">
        <v>1120</v>
      </c>
      <c r="D534" s="28">
        <v>4023</v>
      </c>
      <c r="E534" s="27" t="s">
        <v>1135</v>
      </c>
      <c r="F534" s="26" t="s">
        <v>13</v>
      </c>
      <c r="G534" s="29">
        <v>12250</v>
      </c>
      <c r="H534" s="30" t="s">
        <v>575</v>
      </c>
    </row>
    <row r="535" spans="1:8" ht="31.5" hidden="1" x14ac:dyDescent="0.25">
      <c r="A535" s="26" t="s">
        <v>11</v>
      </c>
      <c r="B535" s="27" t="s">
        <v>1119</v>
      </c>
      <c r="C535" s="27" t="s">
        <v>1120</v>
      </c>
      <c r="D535" s="28">
        <v>4024</v>
      </c>
      <c r="E535" s="27" t="s">
        <v>1136</v>
      </c>
      <c r="F535" s="26" t="s">
        <v>13</v>
      </c>
      <c r="G535" s="29">
        <v>14725</v>
      </c>
      <c r="H535" s="30" t="s">
        <v>575</v>
      </c>
    </row>
    <row r="536" spans="1:8" ht="31.5" hidden="1" x14ac:dyDescent="0.25">
      <c r="A536" s="26" t="s">
        <v>11</v>
      </c>
      <c r="B536" s="27" t="s">
        <v>1119</v>
      </c>
      <c r="C536" s="27" t="s">
        <v>1120</v>
      </c>
      <c r="D536" s="28">
        <v>4026</v>
      </c>
      <c r="E536" s="27" t="s">
        <v>1137</v>
      </c>
      <c r="F536" s="26" t="s">
        <v>13</v>
      </c>
      <c r="G536" s="29">
        <v>8954</v>
      </c>
      <c r="H536" s="30" t="s">
        <v>575</v>
      </c>
    </row>
    <row r="537" spans="1:8" ht="31.5" hidden="1" x14ac:dyDescent="0.25">
      <c r="A537" s="26" t="s">
        <v>11</v>
      </c>
      <c r="B537" s="27" t="s">
        <v>1119</v>
      </c>
      <c r="C537" s="27" t="s">
        <v>1120</v>
      </c>
      <c r="D537" s="28">
        <v>4027</v>
      </c>
      <c r="E537" s="27" t="s">
        <v>1138</v>
      </c>
      <c r="F537" s="26" t="s">
        <v>13</v>
      </c>
      <c r="G537" s="29">
        <v>10048</v>
      </c>
      <c r="H537" s="30" t="s">
        <v>575</v>
      </c>
    </row>
    <row r="538" spans="1:8" ht="31.5" hidden="1" x14ac:dyDescent="0.25">
      <c r="A538" s="26" t="s">
        <v>11</v>
      </c>
      <c r="B538" s="27" t="s">
        <v>1119</v>
      </c>
      <c r="C538" s="27" t="s">
        <v>1120</v>
      </c>
      <c r="D538" s="28">
        <v>4028</v>
      </c>
      <c r="E538" s="27" t="s">
        <v>1139</v>
      </c>
      <c r="F538" s="26" t="s">
        <v>13</v>
      </c>
      <c r="G538" s="29">
        <v>14226</v>
      </c>
      <c r="H538" s="30" t="s">
        <v>575</v>
      </c>
    </row>
    <row r="539" spans="1:8" ht="31.5" hidden="1" x14ac:dyDescent="0.25">
      <c r="A539" s="26" t="s">
        <v>11</v>
      </c>
      <c r="B539" s="27" t="s">
        <v>1119</v>
      </c>
      <c r="C539" s="27" t="s">
        <v>1120</v>
      </c>
      <c r="D539" s="28">
        <v>4029</v>
      </c>
      <c r="E539" s="27" t="s">
        <v>1140</v>
      </c>
      <c r="F539" s="26" t="s">
        <v>13</v>
      </c>
      <c r="G539" s="29">
        <v>16254</v>
      </c>
      <c r="H539" s="30" t="s">
        <v>575</v>
      </c>
    </row>
    <row r="540" spans="1:8" ht="47.25" hidden="1" x14ac:dyDescent="0.25">
      <c r="A540" s="26" t="s">
        <v>11</v>
      </c>
      <c r="B540" s="27" t="s">
        <v>1119</v>
      </c>
      <c r="C540" s="27" t="s">
        <v>1120</v>
      </c>
      <c r="D540" s="28">
        <v>4030</v>
      </c>
      <c r="E540" s="27" t="s">
        <v>1141</v>
      </c>
      <c r="F540" s="26" t="s">
        <v>13</v>
      </c>
      <c r="G540" s="29">
        <v>8954</v>
      </c>
      <c r="H540" s="30" t="s">
        <v>575</v>
      </c>
    </row>
    <row r="541" spans="1:8" ht="47.25" hidden="1" x14ac:dyDescent="0.25">
      <c r="A541" s="26" t="s">
        <v>11</v>
      </c>
      <c r="B541" s="27" t="s">
        <v>1119</v>
      </c>
      <c r="C541" s="27" t="s">
        <v>1120</v>
      </c>
      <c r="D541" s="28">
        <v>4032</v>
      </c>
      <c r="E541" s="27" t="s">
        <v>1142</v>
      </c>
      <c r="F541" s="26" t="s">
        <v>13</v>
      </c>
      <c r="G541" s="29">
        <v>10048</v>
      </c>
      <c r="H541" s="30" t="s">
        <v>575</v>
      </c>
    </row>
    <row r="542" spans="1:8" ht="47.25" hidden="1" x14ac:dyDescent="0.25">
      <c r="A542" s="26" t="s">
        <v>11</v>
      </c>
      <c r="B542" s="27" t="s">
        <v>1119</v>
      </c>
      <c r="C542" s="27" t="s">
        <v>1120</v>
      </c>
      <c r="D542" s="28">
        <v>4033</v>
      </c>
      <c r="E542" s="27" t="s">
        <v>1143</v>
      </c>
      <c r="F542" s="26" t="s">
        <v>13</v>
      </c>
      <c r="G542" s="29">
        <v>14226</v>
      </c>
      <c r="H542" s="30" t="s">
        <v>575</v>
      </c>
    </row>
    <row r="543" spans="1:8" ht="47.25" hidden="1" x14ac:dyDescent="0.25">
      <c r="A543" s="26" t="s">
        <v>11</v>
      </c>
      <c r="B543" s="27" t="s">
        <v>1119</v>
      </c>
      <c r="C543" s="27" t="s">
        <v>1120</v>
      </c>
      <c r="D543" s="28">
        <v>4034</v>
      </c>
      <c r="E543" s="27" t="s">
        <v>1144</v>
      </c>
      <c r="F543" s="26" t="s">
        <v>13</v>
      </c>
      <c r="G543" s="29">
        <v>16254</v>
      </c>
      <c r="H543" s="30" t="s">
        <v>575</v>
      </c>
    </row>
    <row r="544" spans="1:8" ht="47.25" hidden="1" x14ac:dyDescent="0.25">
      <c r="A544" s="26" t="s">
        <v>11</v>
      </c>
      <c r="B544" s="27" t="s">
        <v>1119</v>
      </c>
      <c r="C544" s="27" t="s">
        <v>1120</v>
      </c>
      <c r="D544" s="28">
        <v>4036</v>
      </c>
      <c r="E544" s="27" t="s">
        <v>1145</v>
      </c>
      <c r="F544" s="26" t="s">
        <v>13</v>
      </c>
      <c r="G544" s="29">
        <v>10048</v>
      </c>
      <c r="H544" s="30" t="s">
        <v>575</v>
      </c>
    </row>
    <row r="545" spans="1:8" ht="47.25" hidden="1" x14ac:dyDescent="0.25">
      <c r="A545" s="26" t="s">
        <v>11</v>
      </c>
      <c r="B545" s="27" t="s">
        <v>1119</v>
      </c>
      <c r="C545" s="27" t="s">
        <v>1120</v>
      </c>
      <c r="D545" s="28">
        <v>4037</v>
      </c>
      <c r="E545" s="27" t="s">
        <v>1146</v>
      </c>
      <c r="F545" s="26" t="s">
        <v>13</v>
      </c>
      <c r="G545" s="29">
        <v>14226</v>
      </c>
      <c r="H545" s="30" t="s">
        <v>575</v>
      </c>
    </row>
    <row r="546" spans="1:8" ht="47.25" hidden="1" x14ac:dyDescent="0.25">
      <c r="A546" s="26" t="s">
        <v>11</v>
      </c>
      <c r="B546" s="27" t="s">
        <v>1119</v>
      </c>
      <c r="C546" s="27" t="s">
        <v>1120</v>
      </c>
      <c r="D546" s="28">
        <v>4038</v>
      </c>
      <c r="E546" s="27" t="s">
        <v>1147</v>
      </c>
      <c r="F546" s="26" t="s">
        <v>13</v>
      </c>
      <c r="G546" s="29">
        <v>16254</v>
      </c>
      <c r="H546" s="30" t="s">
        <v>575</v>
      </c>
    </row>
    <row r="547" spans="1:8" ht="47.25" hidden="1" x14ac:dyDescent="0.25">
      <c r="A547" s="26" t="s">
        <v>11</v>
      </c>
      <c r="B547" s="27" t="s">
        <v>594</v>
      </c>
      <c r="C547" s="27" t="s">
        <v>595</v>
      </c>
      <c r="D547" s="28">
        <v>4039</v>
      </c>
      <c r="E547" s="27" t="s">
        <v>1148</v>
      </c>
      <c r="F547" s="26" t="s">
        <v>15</v>
      </c>
      <c r="G547" s="29">
        <v>20494</v>
      </c>
      <c r="H547" s="30" t="s">
        <v>575</v>
      </c>
    </row>
    <row r="548" spans="1:8" ht="47.25" hidden="1" x14ac:dyDescent="0.25">
      <c r="A548" s="26" t="s">
        <v>11</v>
      </c>
      <c r="B548" s="27" t="s">
        <v>594</v>
      </c>
      <c r="C548" s="27" t="s">
        <v>595</v>
      </c>
      <c r="D548" s="28">
        <v>4040</v>
      </c>
      <c r="E548" s="27" t="s">
        <v>1149</v>
      </c>
      <c r="F548" s="26" t="s">
        <v>15</v>
      </c>
      <c r="G548" s="29">
        <v>23540</v>
      </c>
      <c r="H548" s="30" t="s">
        <v>575</v>
      </c>
    </row>
    <row r="549" spans="1:8" ht="47.25" hidden="1" x14ac:dyDescent="0.25">
      <c r="A549" s="26" t="s">
        <v>11</v>
      </c>
      <c r="B549" s="27" t="s">
        <v>594</v>
      </c>
      <c r="C549" s="27" t="s">
        <v>595</v>
      </c>
      <c r="D549" s="28">
        <v>4041</v>
      </c>
      <c r="E549" s="27" t="s">
        <v>1150</v>
      </c>
      <c r="F549" s="26" t="s">
        <v>15</v>
      </c>
      <c r="G549" s="29">
        <v>32639</v>
      </c>
      <c r="H549" s="30" t="s">
        <v>575</v>
      </c>
    </row>
    <row r="550" spans="1:8" ht="47.25" hidden="1" x14ac:dyDescent="0.25">
      <c r="A550" s="26" t="s">
        <v>11</v>
      </c>
      <c r="B550" s="27" t="s">
        <v>594</v>
      </c>
      <c r="C550" s="27" t="s">
        <v>595</v>
      </c>
      <c r="D550" s="28">
        <v>4042</v>
      </c>
      <c r="E550" s="27" t="s">
        <v>1151</v>
      </c>
      <c r="F550" s="26" t="s">
        <v>15</v>
      </c>
      <c r="G550" s="29">
        <v>26556</v>
      </c>
      <c r="H550" s="30" t="s">
        <v>575</v>
      </c>
    </row>
    <row r="551" spans="1:8" ht="47.25" hidden="1" x14ac:dyDescent="0.25">
      <c r="A551" s="26" t="s">
        <v>11</v>
      </c>
      <c r="B551" s="27" t="s">
        <v>594</v>
      </c>
      <c r="C551" s="27" t="s">
        <v>595</v>
      </c>
      <c r="D551" s="28">
        <v>4043</v>
      </c>
      <c r="E551" s="27" t="s">
        <v>1152</v>
      </c>
      <c r="F551" s="26" t="s">
        <v>15</v>
      </c>
      <c r="G551" s="29">
        <v>26585</v>
      </c>
      <c r="H551" s="30" t="s">
        <v>575</v>
      </c>
    </row>
    <row r="552" spans="1:8" ht="31.5" hidden="1" x14ac:dyDescent="0.25">
      <c r="A552" s="26" t="s">
        <v>11</v>
      </c>
      <c r="B552" s="27" t="s">
        <v>594</v>
      </c>
      <c r="C552" s="27" t="s">
        <v>595</v>
      </c>
      <c r="D552" s="28">
        <v>4044</v>
      </c>
      <c r="E552" s="27" t="s">
        <v>1153</v>
      </c>
      <c r="F552" s="26" t="s">
        <v>15</v>
      </c>
      <c r="G552" s="29">
        <v>194902</v>
      </c>
      <c r="H552" s="30" t="s">
        <v>575</v>
      </c>
    </row>
    <row r="553" spans="1:8" ht="47.25" hidden="1" x14ac:dyDescent="0.25">
      <c r="A553" s="26" t="s">
        <v>11</v>
      </c>
      <c r="B553" s="27" t="s">
        <v>594</v>
      </c>
      <c r="C553" s="27" t="s">
        <v>595</v>
      </c>
      <c r="D553" s="28">
        <v>4045</v>
      </c>
      <c r="E553" s="27" t="s">
        <v>1154</v>
      </c>
      <c r="F553" s="26" t="s">
        <v>15</v>
      </c>
      <c r="G553" s="29">
        <v>244302</v>
      </c>
      <c r="H553" s="30" t="s">
        <v>575</v>
      </c>
    </row>
    <row r="554" spans="1:8" ht="31.5" hidden="1" x14ac:dyDescent="0.25">
      <c r="A554" s="26" t="s">
        <v>11</v>
      </c>
      <c r="B554" s="27" t="s">
        <v>594</v>
      </c>
      <c r="C554" s="27" t="s">
        <v>595</v>
      </c>
      <c r="D554" s="28">
        <v>4046</v>
      </c>
      <c r="E554" s="27" t="s">
        <v>1155</v>
      </c>
      <c r="F554" s="26" t="s">
        <v>15</v>
      </c>
      <c r="G554" s="29">
        <v>189852</v>
      </c>
      <c r="H554" s="30" t="s">
        <v>575</v>
      </c>
    </row>
    <row r="555" spans="1:8" ht="31.5" hidden="1" x14ac:dyDescent="0.25">
      <c r="A555" s="26" t="s">
        <v>11</v>
      </c>
      <c r="B555" s="27" t="s">
        <v>594</v>
      </c>
      <c r="C555" s="27" t="s">
        <v>595</v>
      </c>
      <c r="D555" s="28">
        <v>4047</v>
      </c>
      <c r="E555" s="27" t="s">
        <v>1156</v>
      </c>
      <c r="F555" s="26" t="s">
        <v>15</v>
      </c>
      <c r="G555" s="29">
        <v>41909</v>
      </c>
      <c r="H555" s="30" t="s">
        <v>575</v>
      </c>
    </row>
    <row r="556" spans="1:8" ht="31.5" hidden="1" x14ac:dyDescent="0.25">
      <c r="A556" s="26" t="s">
        <v>11</v>
      </c>
      <c r="B556" s="27" t="s">
        <v>594</v>
      </c>
      <c r="C556" s="27" t="s">
        <v>595</v>
      </c>
      <c r="D556" s="28">
        <v>4048</v>
      </c>
      <c r="E556" s="27" t="s">
        <v>1157</v>
      </c>
      <c r="F556" s="26" t="s">
        <v>15</v>
      </c>
      <c r="G556" s="29">
        <v>40243</v>
      </c>
      <c r="H556" s="30" t="s">
        <v>575</v>
      </c>
    </row>
    <row r="557" spans="1:8" ht="31.5" hidden="1" x14ac:dyDescent="0.25">
      <c r="A557" s="26" t="s">
        <v>11</v>
      </c>
      <c r="B557" s="27" t="s">
        <v>594</v>
      </c>
      <c r="C557" s="27" t="s">
        <v>595</v>
      </c>
      <c r="D557" s="28">
        <v>4049</v>
      </c>
      <c r="E557" s="27" t="s">
        <v>1158</v>
      </c>
      <c r="F557" s="26" t="s">
        <v>15</v>
      </c>
      <c r="G557" s="29">
        <v>42016</v>
      </c>
      <c r="H557" s="30" t="s">
        <v>575</v>
      </c>
    </row>
    <row r="558" spans="1:8" ht="31.5" hidden="1" x14ac:dyDescent="0.25">
      <c r="A558" s="26" t="s">
        <v>11</v>
      </c>
      <c r="B558" s="27" t="s">
        <v>594</v>
      </c>
      <c r="C558" s="27" t="s">
        <v>595</v>
      </c>
      <c r="D558" s="28">
        <v>4050</v>
      </c>
      <c r="E558" s="27" t="s">
        <v>1159</v>
      </c>
      <c r="F558" s="26" t="s">
        <v>15</v>
      </c>
      <c r="G558" s="29">
        <v>37743</v>
      </c>
      <c r="H558" s="30" t="s">
        <v>575</v>
      </c>
    </row>
    <row r="559" spans="1:8" ht="31.5" hidden="1" x14ac:dyDescent="0.25">
      <c r="A559" s="26" t="s">
        <v>11</v>
      </c>
      <c r="B559" s="27" t="s">
        <v>594</v>
      </c>
      <c r="C559" s="27" t="s">
        <v>808</v>
      </c>
      <c r="D559" s="28">
        <v>4051</v>
      </c>
      <c r="E559" s="27" t="s">
        <v>1160</v>
      </c>
      <c r="F559" s="26" t="s">
        <v>13</v>
      </c>
      <c r="G559" s="29">
        <v>54089</v>
      </c>
      <c r="H559" s="30" t="s">
        <v>575</v>
      </c>
    </row>
    <row r="560" spans="1:8" ht="31.5" hidden="1" x14ac:dyDescent="0.25">
      <c r="A560" s="26" t="s">
        <v>11</v>
      </c>
      <c r="B560" s="27" t="s">
        <v>594</v>
      </c>
      <c r="C560" s="27" t="s">
        <v>595</v>
      </c>
      <c r="D560" s="28">
        <v>4052</v>
      </c>
      <c r="E560" s="27" t="s">
        <v>1161</v>
      </c>
      <c r="F560" s="26" t="s">
        <v>16</v>
      </c>
      <c r="G560" s="29">
        <v>37845</v>
      </c>
      <c r="H560" s="30" t="s">
        <v>575</v>
      </c>
    </row>
    <row r="561" spans="1:8" ht="31.5" hidden="1" x14ac:dyDescent="0.25">
      <c r="A561" s="26" t="s">
        <v>11</v>
      </c>
      <c r="B561" s="27" t="s">
        <v>594</v>
      </c>
      <c r="C561" s="27" t="s">
        <v>595</v>
      </c>
      <c r="D561" s="28">
        <v>4053</v>
      </c>
      <c r="E561" s="27" t="s">
        <v>1162</v>
      </c>
      <c r="F561" s="26" t="s">
        <v>16</v>
      </c>
      <c r="G561" s="29">
        <v>36118</v>
      </c>
      <c r="H561" s="30" t="s">
        <v>575</v>
      </c>
    </row>
    <row r="562" spans="1:8" ht="31.5" hidden="1" x14ac:dyDescent="0.25">
      <c r="A562" s="26" t="s">
        <v>11</v>
      </c>
      <c r="B562" s="27" t="s">
        <v>594</v>
      </c>
      <c r="C562" s="27" t="s">
        <v>595</v>
      </c>
      <c r="D562" s="28">
        <v>4054</v>
      </c>
      <c r="E562" s="27" t="s">
        <v>1163</v>
      </c>
      <c r="F562" s="26" t="s">
        <v>15</v>
      </c>
      <c r="G562" s="29">
        <v>52169</v>
      </c>
      <c r="H562" s="30" t="s">
        <v>575</v>
      </c>
    </row>
    <row r="563" spans="1:8" ht="31.5" hidden="1" x14ac:dyDescent="0.25">
      <c r="A563" s="26" t="s">
        <v>11</v>
      </c>
      <c r="B563" s="27" t="s">
        <v>594</v>
      </c>
      <c r="C563" s="27" t="s">
        <v>595</v>
      </c>
      <c r="D563" s="28">
        <v>4055</v>
      </c>
      <c r="E563" s="27" t="s">
        <v>1164</v>
      </c>
      <c r="F563" s="26" t="s">
        <v>15</v>
      </c>
      <c r="G563" s="29">
        <v>49320</v>
      </c>
      <c r="H563" s="30" t="s">
        <v>575</v>
      </c>
    </row>
    <row r="564" spans="1:8" ht="47.25" hidden="1" x14ac:dyDescent="0.25">
      <c r="A564" s="26" t="s">
        <v>11</v>
      </c>
      <c r="B564" s="27" t="s">
        <v>650</v>
      </c>
      <c r="C564" s="27" t="s">
        <v>1165</v>
      </c>
      <c r="D564" s="28">
        <v>4061</v>
      </c>
      <c r="E564" s="27" t="s">
        <v>1166</v>
      </c>
      <c r="F564" s="26" t="s">
        <v>13</v>
      </c>
      <c r="G564" s="29">
        <v>54321</v>
      </c>
      <c r="H564" s="30" t="s">
        <v>575</v>
      </c>
    </row>
    <row r="565" spans="1:8" ht="47.25" hidden="1" x14ac:dyDescent="0.25">
      <c r="A565" s="26" t="s">
        <v>11</v>
      </c>
      <c r="B565" s="27" t="s">
        <v>594</v>
      </c>
      <c r="C565" s="27" t="s">
        <v>615</v>
      </c>
      <c r="D565" s="28">
        <v>4064</v>
      </c>
      <c r="E565" s="27" t="s">
        <v>1167</v>
      </c>
      <c r="F565" s="26" t="s">
        <v>13</v>
      </c>
      <c r="G565" s="29">
        <v>47689</v>
      </c>
      <c r="H565" s="30" t="s">
        <v>575</v>
      </c>
    </row>
    <row r="566" spans="1:8" ht="47.25" hidden="1" x14ac:dyDescent="0.25">
      <c r="A566" s="26" t="s">
        <v>11</v>
      </c>
      <c r="B566" s="27" t="s">
        <v>594</v>
      </c>
      <c r="C566" s="27" t="s">
        <v>615</v>
      </c>
      <c r="D566" s="28">
        <v>4068</v>
      </c>
      <c r="E566" s="27" t="s">
        <v>1168</v>
      </c>
      <c r="F566" s="26" t="s">
        <v>13</v>
      </c>
      <c r="G566" s="29">
        <v>68584</v>
      </c>
      <c r="H566" s="30" t="s">
        <v>575</v>
      </c>
    </row>
    <row r="567" spans="1:8" ht="47.25" hidden="1" x14ac:dyDescent="0.25">
      <c r="A567" s="26" t="s">
        <v>11</v>
      </c>
      <c r="B567" s="27" t="s">
        <v>594</v>
      </c>
      <c r="C567" s="27" t="s">
        <v>615</v>
      </c>
      <c r="D567" s="28">
        <v>4069</v>
      </c>
      <c r="E567" s="27" t="s">
        <v>1169</v>
      </c>
      <c r="F567" s="26" t="s">
        <v>13</v>
      </c>
      <c r="G567" s="29">
        <v>76474</v>
      </c>
      <c r="H567" s="30" t="s">
        <v>575</v>
      </c>
    </row>
    <row r="568" spans="1:8" ht="47.25" hidden="1" x14ac:dyDescent="0.25">
      <c r="A568" s="26" t="s">
        <v>11</v>
      </c>
      <c r="B568" s="27" t="s">
        <v>594</v>
      </c>
      <c r="C568" s="27" t="s">
        <v>615</v>
      </c>
      <c r="D568" s="28">
        <v>4073</v>
      </c>
      <c r="E568" s="27" t="s">
        <v>1170</v>
      </c>
      <c r="F568" s="26" t="s">
        <v>13</v>
      </c>
      <c r="G568" s="29">
        <v>69027</v>
      </c>
      <c r="H568" s="30" t="s">
        <v>575</v>
      </c>
    </row>
    <row r="569" spans="1:8" ht="47.25" hidden="1" x14ac:dyDescent="0.25">
      <c r="A569" s="26" t="s">
        <v>11</v>
      </c>
      <c r="B569" s="27" t="s">
        <v>594</v>
      </c>
      <c r="C569" s="27" t="s">
        <v>615</v>
      </c>
      <c r="D569" s="28">
        <v>4074</v>
      </c>
      <c r="E569" s="27" t="s">
        <v>1171</v>
      </c>
      <c r="F569" s="26" t="s">
        <v>13</v>
      </c>
      <c r="G569" s="29">
        <v>55581</v>
      </c>
      <c r="H569" s="30" t="s">
        <v>575</v>
      </c>
    </row>
    <row r="570" spans="1:8" ht="47.25" hidden="1" x14ac:dyDescent="0.25">
      <c r="A570" s="26" t="s">
        <v>11</v>
      </c>
      <c r="B570" s="27" t="s">
        <v>594</v>
      </c>
      <c r="C570" s="27" t="s">
        <v>615</v>
      </c>
      <c r="D570" s="28">
        <v>4075</v>
      </c>
      <c r="E570" s="27" t="s">
        <v>1172</v>
      </c>
      <c r="F570" s="26" t="s">
        <v>13</v>
      </c>
      <c r="G570" s="29">
        <v>62000</v>
      </c>
      <c r="H570" s="30" t="s">
        <v>575</v>
      </c>
    </row>
    <row r="571" spans="1:8" ht="47.25" hidden="1" x14ac:dyDescent="0.25">
      <c r="A571" s="26" t="s">
        <v>11</v>
      </c>
      <c r="B571" s="27" t="s">
        <v>594</v>
      </c>
      <c r="C571" s="27" t="s">
        <v>615</v>
      </c>
      <c r="D571" s="28">
        <v>4077</v>
      </c>
      <c r="E571" s="27" t="s">
        <v>1173</v>
      </c>
      <c r="F571" s="26" t="s">
        <v>13</v>
      </c>
      <c r="G571" s="29">
        <v>66239</v>
      </c>
      <c r="H571" s="30" t="s">
        <v>575</v>
      </c>
    </row>
    <row r="572" spans="1:8" ht="47.25" hidden="1" x14ac:dyDescent="0.25">
      <c r="A572" s="26" t="s">
        <v>11</v>
      </c>
      <c r="B572" s="27" t="s">
        <v>594</v>
      </c>
      <c r="C572" s="27" t="s">
        <v>615</v>
      </c>
      <c r="D572" s="28">
        <v>4078</v>
      </c>
      <c r="E572" s="27" t="s">
        <v>1174</v>
      </c>
      <c r="F572" s="26" t="s">
        <v>13</v>
      </c>
      <c r="G572" s="29">
        <v>72658</v>
      </c>
      <c r="H572" s="30" t="s">
        <v>575</v>
      </c>
    </row>
    <row r="573" spans="1:8" ht="47.25" hidden="1" x14ac:dyDescent="0.25">
      <c r="A573" s="26" t="s">
        <v>11</v>
      </c>
      <c r="B573" s="27" t="s">
        <v>594</v>
      </c>
      <c r="C573" s="27" t="s">
        <v>615</v>
      </c>
      <c r="D573" s="28">
        <v>4079</v>
      </c>
      <c r="E573" s="27" t="s">
        <v>1175</v>
      </c>
      <c r="F573" s="26" t="s">
        <v>13</v>
      </c>
      <c r="G573" s="29">
        <v>80548</v>
      </c>
      <c r="H573" s="30" t="s">
        <v>575</v>
      </c>
    </row>
    <row r="574" spans="1:8" ht="47.25" hidden="1" x14ac:dyDescent="0.25">
      <c r="A574" s="26" t="s">
        <v>11</v>
      </c>
      <c r="B574" s="27" t="s">
        <v>629</v>
      </c>
      <c r="C574" s="27" t="s">
        <v>793</v>
      </c>
      <c r="D574" s="28">
        <v>4080</v>
      </c>
      <c r="E574" s="27" t="s">
        <v>1176</v>
      </c>
      <c r="F574" s="26" t="s">
        <v>16</v>
      </c>
      <c r="G574" s="29">
        <v>117881</v>
      </c>
      <c r="H574" s="30" t="s">
        <v>575</v>
      </c>
    </row>
    <row r="575" spans="1:8" ht="47.25" hidden="1" x14ac:dyDescent="0.25">
      <c r="A575" s="26" t="s">
        <v>11</v>
      </c>
      <c r="B575" s="27" t="s">
        <v>629</v>
      </c>
      <c r="C575" s="27" t="s">
        <v>793</v>
      </c>
      <c r="D575" s="28">
        <v>4081</v>
      </c>
      <c r="E575" s="27" t="s">
        <v>1177</v>
      </c>
      <c r="F575" s="26" t="s">
        <v>16</v>
      </c>
      <c r="G575" s="29">
        <v>114967</v>
      </c>
      <c r="H575" s="30" t="s">
        <v>575</v>
      </c>
    </row>
    <row r="576" spans="1:8" ht="31.5" hidden="1" x14ac:dyDescent="0.25">
      <c r="A576" s="26" t="s">
        <v>11</v>
      </c>
      <c r="B576" s="27" t="s">
        <v>629</v>
      </c>
      <c r="C576" s="27" t="s">
        <v>793</v>
      </c>
      <c r="D576" s="28">
        <v>4082</v>
      </c>
      <c r="E576" s="27" t="s">
        <v>1178</v>
      </c>
      <c r="F576" s="26" t="s">
        <v>16</v>
      </c>
      <c r="G576" s="29">
        <v>159204</v>
      </c>
      <c r="H576" s="30" t="s">
        <v>575</v>
      </c>
    </row>
    <row r="577" spans="1:8" ht="31.5" hidden="1" x14ac:dyDescent="0.25">
      <c r="A577" s="26" t="s">
        <v>11</v>
      </c>
      <c r="B577" s="27" t="s">
        <v>629</v>
      </c>
      <c r="C577" s="27" t="s">
        <v>793</v>
      </c>
      <c r="D577" s="28">
        <v>4083</v>
      </c>
      <c r="E577" s="27" t="s">
        <v>1179</v>
      </c>
      <c r="F577" s="26" t="s">
        <v>16</v>
      </c>
      <c r="G577" s="29">
        <v>140602</v>
      </c>
      <c r="H577" s="30" t="s">
        <v>575</v>
      </c>
    </row>
    <row r="578" spans="1:8" ht="31.5" hidden="1" x14ac:dyDescent="0.25">
      <c r="A578" s="26" t="s">
        <v>11</v>
      </c>
      <c r="B578" s="27" t="s">
        <v>594</v>
      </c>
      <c r="C578" s="27" t="s">
        <v>595</v>
      </c>
      <c r="D578" s="28">
        <v>4085</v>
      </c>
      <c r="E578" s="27" t="s">
        <v>1180</v>
      </c>
      <c r="F578" s="26" t="s">
        <v>16</v>
      </c>
      <c r="G578" s="29">
        <v>56042</v>
      </c>
      <c r="H578" s="30" t="s">
        <v>575</v>
      </c>
    </row>
    <row r="579" spans="1:8" ht="31.5" hidden="1" x14ac:dyDescent="0.25">
      <c r="A579" s="26" t="s">
        <v>11</v>
      </c>
      <c r="B579" s="27" t="s">
        <v>594</v>
      </c>
      <c r="C579" s="27" t="s">
        <v>595</v>
      </c>
      <c r="D579" s="28">
        <v>4086</v>
      </c>
      <c r="E579" s="27" t="s">
        <v>1181</v>
      </c>
      <c r="F579" s="26" t="s">
        <v>16</v>
      </c>
      <c r="G579" s="29">
        <v>51423</v>
      </c>
      <c r="H579" s="30" t="s">
        <v>575</v>
      </c>
    </row>
    <row r="580" spans="1:8" ht="31.5" hidden="1" x14ac:dyDescent="0.25">
      <c r="A580" s="26" t="s">
        <v>11</v>
      </c>
      <c r="B580" s="27" t="s">
        <v>594</v>
      </c>
      <c r="C580" s="27" t="s">
        <v>595</v>
      </c>
      <c r="D580" s="28">
        <v>4087</v>
      </c>
      <c r="E580" s="27" t="s">
        <v>1182</v>
      </c>
      <c r="F580" s="26" t="s">
        <v>16</v>
      </c>
      <c r="G580" s="29">
        <v>54123</v>
      </c>
      <c r="H580" s="30" t="s">
        <v>575</v>
      </c>
    </row>
    <row r="581" spans="1:8" ht="31.5" hidden="1" x14ac:dyDescent="0.25">
      <c r="A581" s="26" t="s">
        <v>11</v>
      </c>
      <c r="B581" s="27" t="s">
        <v>594</v>
      </c>
      <c r="C581" s="27" t="s">
        <v>595</v>
      </c>
      <c r="D581" s="28">
        <v>4088</v>
      </c>
      <c r="E581" s="27" t="s">
        <v>1183</v>
      </c>
      <c r="F581" s="26" t="s">
        <v>15</v>
      </c>
      <c r="G581" s="29">
        <v>38717</v>
      </c>
      <c r="H581" s="30" t="s">
        <v>575</v>
      </c>
    </row>
    <row r="582" spans="1:8" ht="31.5" hidden="1" x14ac:dyDescent="0.25">
      <c r="A582" s="26" t="s">
        <v>11</v>
      </c>
      <c r="B582" s="27" t="s">
        <v>594</v>
      </c>
      <c r="C582" s="27" t="s">
        <v>595</v>
      </c>
      <c r="D582" s="28">
        <v>4089</v>
      </c>
      <c r="E582" s="27" t="s">
        <v>1184</v>
      </c>
      <c r="F582" s="26" t="s">
        <v>15</v>
      </c>
      <c r="G582" s="29">
        <v>37534</v>
      </c>
      <c r="H582" s="30" t="s">
        <v>575</v>
      </c>
    </row>
    <row r="583" spans="1:8" ht="31.5" hidden="1" x14ac:dyDescent="0.25">
      <c r="A583" s="26" t="s">
        <v>11</v>
      </c>
      <c r="B583" s="27" t="s">
        <v>594</v>
      </c>
      <c r="C583" s="27" t="s">
        <v>595</v>
      </c>
      <c r="D583" s="28">
        <v>4090</v>
      </c>
      <c r="E583" s="27" t="s">
        <v>1185</v>
      </c>
      <c r="F583" s="26" t="s">
        <v>15</v>
      </c>
      <c r="G583" s="29">
        <v>35868</v>
      </c>
      <c r="H583" s="30" t="s">
        <v>575</v>
      </c>
    </row>
    <row r="584" spans="1:8" ht="31.5" hidden="1" x14ac:dyDescent="0.25">
      <c r="A584" s="26" t="s">
        <v>11</v>
      </c>
      <c r="B584" s="27" t="s">
        <v>629</v>
      </c>
      <c r="C584" s="27" t="s">
        <v>793</v>
      </c>
      <c r="D584" s="28">
        <v>4091</v>
      </c>
      <c r="E584" s="27" t="s">
        <v>1186</v>
      </c>
      <c r="F584" s="26" t="s">
        <v>16</v>
      </c>
      <c r="G584" s="29">
        <v>538299</v>
      </c>
      <c r="H584" s="30" t="s">
        <v>575</v>
      </c>
    </row>
    <row r="585" spans="1:8" ht="31.5" hidden="1" x14ac:dyDescent="0.25">
      <c r="A585" s="26" t="s">
        <v>11</v>
      </c>
      <c r="B585" s="27" t="s">
        <v>629</v>
      </c>
      <c r="C585" s="27" t="s">
        <v>793</v>
      </c>
      <c r="D585" s="28">
        <v>4100</v>
      </c>
      <c r="E585" s="27" t="s">
        <v>1187</v>
      </c>
      <c r="F585" s="26" t="s">
        <v>16</v>
      </c>
      <c r="G585" s="29">
        <v>717652</v>
      </c>
      <c r="H585" s="30" t="s">
        <v>575</v>
      </c>
    </row>
    <row r="586" spans="1:8" ht="31.5" hidden="1" x14ac:dyDescent="0.25">
      <c r="A586" s="26" t="s">
        <v>11</v>
      </c>
      <c r="B586" s="27" t="s">
        <v>629</v>
      </c>
      <c r="C586" s="27" t="s">
        <v>630</v>
      </c>
      <c r="D586" s="28">
        <v>4101</v>
      </c>
      <c r="E586" s="27" t="s">
        <v>1188</v>
      </c>
      <c r="F586" s="26" t="s">
        <v>16</v>
      </c>
      <c r="G586" s="29">
        <v>244790</v>
      </c>
      <c r="H586" s="30" t="s">
        <v>575</v>
      </c>
    </row>
    <row r="587" spans="1:8" ht="47.25" hidden="1" x14ac:dyDescent="0.25">
      <c r="A587" s="26" t="s">
        <v>11</v>
      </c>
      <c r="B587" s="27" t="s">
        <v>582</v>
      </c>
      <c r="C587" s="27" t="s">
        <v>583</v>
      </c>
      <c r="D587" s="28">
        <v>4102</v>
      </c>
      <c r="E587" s="27" t="s">
        <v>1189</v>
      </c>
      <c r="F587" s="26" t="s">
        <v>15</v>
      </c>
      <c r="G587" s="29">
        <v>94904</v>
      </c>
      <c r="H587" s="30" t="s">
        <v>575</v>
      </c>
    </row>
    <row r="588" spans="1:8" ht="31.5" hidden="1" x14ac:dyDescent="0.25">
      <c r="A588" s="26" t="s">
        <v>11</v>
      </c>
      <c r="B588" s="27" t="s">
        <v>582</v>
      </c>
      <c r="C588" s="27" t="s">
        <v>583</v>
      </c>
      <c r="D588" s="28">
        <v>4103</v>
      </c>
      <c r="E588" s="27" t="s">
        <v>1190</v>
      </c>
      <c r="F588" s="26" t="s">
        <v>15</v>
      </c>
      <c r="G588" s="29">
        <v>104730</v>
      </c>
      <c r="H588" s="30" t="s">
        <v>575</v>
      </c>
    </row>
    <row r="589" spans="1:8" ht="63" hidden="1" x14ac:dyDescent="0.25">
      <c r="A589" s="26" t="s">
        <v>11</v>
      </c>
      <c r="B589" s="27" t="s">
        <v>582</v>
      </c>
      <c r="C589" s="27" t="s">
        <v>583</v>
      </c>
      <c r="D589" s="28">
        <v>4104</v>
      </c>
      <c r="E589" s="27" t="s">
        <v>1191</v>
      </c>
      <c r="F589" s="26" t="s">
        <v>16</v>
      </c>
      <c r="G589" s="29">
        <v>421243</v>
      </c>
      <c r="H589" s="30" t="s">
        <v>575</v>
      </c>
    </row>
    <row r="590" spans="1:8" ht="63" hidden="1" x14ac:dyDescent="0.25">
      <c r="A590" s="26" t="s">
        <v>11</v>
      </c>
      <c r="B590" s="27" t="s">
        <v>582</v>
      </c>
      <c r="C590" s="27" t="s">
        <v>583</v>
      </c>
      <c r="D590" s="28">
        <v>4105</v>
      </c>
      <c r="E590" s="27" t="s">
        <v>1192</v>
      </c>
      <c r="F590" s="26" t="s">
        <v>16</v>
      </c>
      <c r="G590" s="29">
        <v>749754</v>
      </c>
      <c r="H590" s="30" t="s">
        <v>575</v>
      </c>
    </row>
    <row r="591" spans="1:8" ht="63" hidden="1" x14ac:dyDescent="0.25">
      <c r="A591" s="26" t="s">
        <v>11</v>
      </c>
      <c r="B591" s="27" t="s">
        <v>582</v>
      </c>
      <c r="C591" s="27" t="s">
        <v>583</v>
      </c>
      <c r="D591" s="28">
        <v>4106</v>
      </c>
      <c r="E591" s="27" t="s">
        <v>1193</v>
      </c>
      <c r="F591" s="26" t="s">
        <v>16</v>
      </c>
      <c r="G591" s="29">
        <v>726892</v>
      </c>
      <c r="H591" s="30" t="s">
        <v>575</v>
      </c>
    </row>
    <row r="592" spans="1:8" ht="63" hidden="1" x14ac:dyDescent="0.25">
      <c r="A592" s="26" t="s">
        <v>11</v>
      </c>
      <c r="B592" s="27" t="s">
        <v>582</v>
      </c>
      <c r="C592" s="27" t="s">
        <v>583</v>
      </c>
      <c r="D592" s="28">
        <v>4107</v>
      </c>
      <c r="E592" s="27" t="s">
        <v>1194</v>
      </c>
      <c r="F592" s="26" t="s">
        <v>16</v>
      </c>
      <c r="G592" s="29">
        <v>1085312</v>
      </c>
      <c r="H592" s="30" t="s">
        <v>575</v>
      </c>
    </row>
    <row r="593" spans="1:8" ht="63" hidden="1" x14ac:dyDescent="0.25">
      <c r="A593" s="26" t="s">
        <v>11</v>
      </c>
      <c r="B593" s="27" t="s">
        <v>582</v>
      </c>
      <c r="C593" s="27" t="s">
        <v>583</v>
      </c>
      <c r="D593" s="28">
        <v>4108</v>
      </c>
      <c r="E593" s="27" t="s">
        <v>1195</v>
      </c>
      <c r="F593" s="26" t="s">
        <v>16</v>
      </c>
      <c r="G593" s="29">
        <v>1018338</v>
      </c>
      <c r="H593" s="30" t="s">
        <v>575</v>
      </c>
    </row>
    <row r="594" spans="1:8" ht="63" hidden="1" x14ac:dyDescent="0.25">
      <c r="A594" s="26" t="s">
        <v>11</v>
      </c>
      <c r="B594" s="27" t="s">
        <v>582</v>
      </c>
      <c r="C594" s="27" t="s">
        <v>583</v>
      </c>
      <c r="D594" s="28">
        <v>4110</v>
      </c>
      <c r="E594" s="27" t="s">
        <v>1196</v>
      </c>
      <c r="F594" s="26" t="s">
        <v>16</v>
      </c>
      <c r="G594" s="29">
        <v>1891898</v>
      </c>
      <c r="H594" s="30" t="s">
        <v>575</v>
      </c>
    </row>
    <row r="595" spans="1:8" ht="31.5" hidden="1" x14ac:dyDescent="0.25">
      <c r="A595" s="26" t="s">
        <v>11</v>
      </c>
      <c r="B595" s="27" t="s">
        <v>646</v>
      </c>
      <c r="C595" s="27" t="s">
        <v>828</v>
      </c>
      <c r="D595" s="28">
        <v>4111</v>
      </c>
      <c r="E595" s="27" t="s">
        <v>1197</v>
      </c>
      <c r="F595" s="26" t="s">
        <v>14</v>
      </c>
      <c r="G595" s="29">
        <v>399478</v>
      </c>
      <c r="H595" s="30" t="s">
        <v>575</v>
      </c>
    </row>
    <row r="596" spans="1:8" ht="31.5" hidden="1" x14ac:dyDescent="0.25">
      <c r="A596" s="26" t="s">
        <v>11</v>
      </c>
      <c r="B596" s="27" t="s">
        <v>582</v>
      </c>
      <c r="C596" s="27" t="s">
        <v>583</v>
      </c>
      <c r="D596" s="28">
        <v>4113</v>
      </c>
      <c r="E596" s="27" t="s">
        <v>1198</v>
      </c>
      <c r="F596" s="26" t="s">
        <v>16</v>
      </c>
      <c r="G596" s="29">
        <v>399734</v>
      </c>
      <c r="H596" s="30" t="s">
        <v>575</v>
      </c>
    </row>
    <row r="597" spans="1:8" ht="31.5" hidden="1" x14ac:dyDescent="0.25">
      <c r="A597" s="26" t="s">
        <v>11</v>
      </c>
      <c r="B597" s="27" t="s">
        <v>582</v>
      </c>
      <c r="C597" s="27" t="s">
        <v>583</v>
      </c>
      <c r="D597" s="28">
        <v>4114</v>
      </c>
      <c r="E597" s="27" t="s">
        <v>1199</v>
      </c>
      <c r="F597" s="26" t="s">
        <v>16</v>
      </c>
      <c r="G597" s="29">
        <v>334064</v>
      </c>
      <c r="H597" s="30" t="s">
        <v>575</v>
      </c>
    </row>
    <row r="598" spans="1:8" ht="31.5" hidden="1" x14ac:dyDescent="0.25">
      <c r="A598" s="26" t="s">
        <v>11</v>
      </c>
      <c r="B598" s="27" t="s">
        <v>582</v>
      </c>
      <c r="C598" s="27" t="s">
        <v>583</v>
      </c>
      <c r="D598" s="28">
        <v>4115</v>
      </c>
      <c r="E598" s="27" t="s">
        <v>1200</v>
      </c>
      <c r="F598" s="26" t="s">
        <v>16</v>
      </c>
      <c r="G598" s="29">
        <v>359512</v>
      </c>
      <c r="H598" s="30" t="s">
        <v>575</v>
      </c>
    </row>
    <row r="599" spans="1:8" ht="31.5" hidden="1" x14ac:dyDescent="0.25">
      <c r="A599" s="26" t="s">
        <v>11</v>
      </c>
      <c r="B599" s="27" t="s">
        <v>582</v>
      </c>
      <c r="C599" s="27" t="s">
        <v>583</v>
      </c>
      <c r="D599" s="28">
        <v>4116</v>
      </c>
      <c r="E599" s="27" t="s">
        <v>1201</v>
      </c>
      <c r="F599" s="26" t="s">
        <v>16</v>
      </c>
      <c r="G599" s="29">
        <v>412047</v>
      </c>
      <c r="H599" s="30" t="s">
        <v>575</v>
      </c>
    </row>
    <row r="600" spans="1:8" ht="31.5" hidden="1" x14ac:dyDescent="0.25">
      <c r="A600" s="26" t="s">
        <v>11</v>
      </c>
      <c r="B600" s="27" t="s">
        <v>582</v>
      </c>
      <c r="C600" s="27" t="s">
        <v>583</v>
      </c>
      <c r="D600" s="28">
        <v>4117</v>
      </c>
      <c r="E600" s="27" t="s">
        <v>1202</v>
      </c>
      <c r="F600" s="26" t="s">
        <v>16</v>
      </c>
      <c r="G600" s="29">
        <v>438314</v>
      </c>
      <c r="H600" s="30" t="s">
        <v>575</v>
      </c>
    </row>
    <row r="601" spans="1:8" ht="31.5" hidden="1" x14ac:dyDescent="0.25">
      <c r="A601" s="26" t="s">
        <v>11</v>
      </c>
      <c r="B601" s="27" t="s">
        <v>582</v>
      </c>
      <c r="C601" s="27" t="s">
        <v>583</v>
      </c>
      <c r="D601" s="28">
        <v>4118</v>
      </c>
      <c r="E601" s="27" t="s">
        <v>1203</v>
      </c>
      <c r="F601" s="26" t="s">
        <v>16</v>
      </c>
      <c r="G601" s="29">
        <v>366078</v>
      </c>
      <c r="H601" s="30" t="s">
        <v>575</v>
      </c>
    </row>
    <row r="602" spans="1:8" ht="31.5" hidden="1" x14ac:dyDescent="0.25">
      <c r="A602" s="26" t="s">
        <v>11</v>
      </c>
      <c r="B602" s="27" t="s">
        <v>582</v>
      </c>
      <c r="C602" s="27" t="s">
        <v>583</v>
      </c>
      <c r="D602" s="28">
        <v>4119</v>
      </c>
      <c r="E602" s="27" t="s">
        <v>1204</v>
      </c>
      <c r="F602" s="26" t="s">
        <v>16</v>
      </c>
      <c r="G602" s="29">
        <v>425180</v>
      </c>
      <c r="H602" s="30" t="s">
        <v>575</v>
      </c>
    </row>
    <row r="603" spans="1:8" ht="31.5" hidden="1" x14ac:dyDescent="0.25">
      <c r="A603" s="26" t="s">
        <v>11</v>
      </c>
      <c r="B603" s="27" t="s">
        <v>582</v>
      </c>
      <c r="C603" s="27" t="s">
        <v>583</v>
      </c>
      <c r="D603" s="28">
        <v>4120</v>
      </c>
      <c r="E603" s="27" t="s">
        <v>1205</v>
      </c>
      <c r="F603" s="26" t="s">
        <v>16</v>
      </c>
      <c r="G603" s="29">
        <v>453910</v>
      </c>
      <c r="H603" s="30" t="s">
        <v>575</v>
      </c>
    </row>
    <row r="604" spans="1:8" ht="31.5" hidden="1" x14ac:dyDescent="0.25">
      <c r="A604" s="26" t="s">
        <v>11</v>
      </c>
      <c r="B604" s="27" t="s">
        <v>582</v>
      </c>
      <c r="C604" s="27" t="s">
        <v>583</v>
      </c>
      <c r="D604" s="28">
        <v>4121</v>
      </c>
      <c r="E604" s="27" t="s">
        <v>1206</v>
      </c>
      <c r="F604" s="26" t="s">
        <v>16</v>
      </c>
      <c r="G604" s="29">
        <v>351303</v>
      </c>
      <c r="H604" s="30" t="s">
        <v>575</v>
      </c>
    </row>
    <row r="605" spans="1:8" ht="31.5" hidden="1" x14ac:dyDescent="0.25">
      <c r="A605" s="26" t="s">
        <v>11</v>
      </c>
      <c r="B605" s="27" t="s">
        <v>582</v>
      </c>
      <c r="C605" s="27" t="s">
        <v>583</v>
      </c>
      <c r="D605" s="28">
        <v>4122</v>
      </c>
      <c r="E605" s="27" t="s">
        <v>1207</v>
      </c>
      <c r="F605" s="26" t="s">
        <v>16</v>
      </c>
      <c r="G605" s="29">
        <v>329961</v>
      </c>
      <c r="H605" s="30" t="s">
        <v>575</v>
      </c>
    </row>
    <row r="606" spans="1:8" ht="31.5" hidden="1" x14ac:dyDescent="0.25">
      <c r="A606" s="26" t="s">
        <v>11</v>
      </c>
      <c r="B606" s="27" t="s">
        <v>582</v>
      </c>
      <c r="C606" s="27" t="s">
        <v>583</v>
      </c>
      <c r="D606" s="28">
        <v>4123</v>
      </c>
      <c r="E606" s="27" t="s">
        <v>1208</v>
      </c>
      <c r="F606" s="26" t="s">
        <v>16</v>
      </c>
      <c r="G606" s="29">
        <v>343915</v>
      </c>
      <c r="H606" s="30" t="s">
        <v>575</v>
      </c>
    </row>
    <row r="607" spans="1:8" ht="31.5" hidden="1" x14ac:dyDescent="0.25">
      <c r="A607" s="26" t="s">
        <v>11</v>
      </c>
      <c r="B607" s="27" t="s">
        <v>582</v>
      </c>
      <c r="C607" s="27" t="s">
        <v>583</v>
      </c>
      <c r="D607" s="28">
        <v>4124</v>
      </c>
      <c r="E607" s="27" t="s">
        <v>1209</v>
      </c>
      <c r="F607" s="26" t="s">
        <v>16</v>
      </c>
      <c r="G607" s="29">
        <v>386600</v>
      </c>
      <c r="H607" s="30" t="s">
        <v>575</v>
      </c>
    </row>
    <row r="608" spans="1:8" ht="47.25" hidden="1" x14ac:dyDescent="0.25">
      <c r="A608" s="26" t="s">
        <v>11</v>
      </c>
      <c r="B608" s="27" t="s">
        <v>582</v>
      </c>
      <c r="C608" s="27" t="s">
        <v>583</v>
      </c>
      <c r="D608" s="28">
        <v>4125</v>
      </c>
      <c r="E608" s="27" t="s">
        <v>1210</v>
      </c>
      <c r="F608" s="26" t="s">
        <v>16</v>
      </c>
      <c r="G608" s="29">
        <v>227843</v>
      </c>
      <c r="H608" s="30" t="s">
        <v>575</v>
      </c>
    </row>
    <row r="609" spans="1:8" ht="47.25" hidden="1" x14ac:dyDescent="0.25">
      <c r="A609" s="26" t="s">
        <v>11</v>
      </c>
      <c r="B609" s="27" t="s">
        <v>582</v>
      </c>
      <c r="C609" s="27" t="s">
        <v>583</v>
      </c>
      <c r="D609" s="28">
        <v>4126</v>
      </c>
      <c r="E609" s="27" t="s">
        <v>1211</v>
      </c>
      <c r="F609" s="26" t="s">
        <v>16</v>
      </c>
      <c r="G609" s="29">
        <v>203532</v>
      </c>
      <c r="H609" s="30" t="s">
        <v>575</v>
      </c>
    </row>
    <row r="610" spans="1:8" ht="47.25" hidden="1" x14ac:dyDescent="0.25">
      <c r="A610" s="26" t="s">
        <v>11</v>
      </c>
      <c r="B610" s="27" t="s">
        <v>582</v>
      </c>
      <c r="C610" s="27" t="s">
        <v>583</v>
      </c>
      <c r="D610" s="28">
        <v>4127</v>
      </c>
      <c r="E610" s="27" t="s">
        <v>1212</v>
      </c>
      <c r="F610" s="26" t="s">
        <v>16</v>
      </c>
      <c r="G610" s="29">
        <v>304976</v>
      </c>
      <c r="H610" s="30" t="s">
        <v>575</v>
      </c>
    </row>
    <row r="611" spans="1:8" ht="31.5" hidden="1" x14ac:dyDescent="0.25">
      <c r="A611" s="26" t="s">
        <v>11</v>
      </c>
      <c r="B611" s="27" t="s">
        <v>608</v>
      </c>
      <c r="C611" s="27" t="s">
        <v>609</v>
      </c>
      <c r="D611" s="28">
        <v>4128</v>
      </c>
      <c r="E611" s="27" t="s">
        <v>1213</v>
      </c>
      <c r="F611" s="26" t="s">
        <v>15</v>
      </c>
      <c r="G611" s="29">
        <v>70765</v>
      </c>
      <c r="H611" s="30" t="s">
        <v>575</v>
      </c>
    </row>
    <row r="612" spans="1:8" ht="31.5" hidden="1" x14ac:dyDescent="0.25">
      <c r="A612" s="26" t="s">
        <v>11</v>
      </c>
      <c r="B612" s="27" t="s">
        <v>608</v>
      </c>
      <c r="C612" s="27" t="s">
        <v>609</v>
      </c>
      <c r="D612" s="28">
        <v>4129</v>
      </c>
      <c r="E612" s="27" t="s">
        <v>1214</v>
      </c>
      <c r="F612" s="26" t="s">
        <v>15</v>
      </c>
      <c r="G612" s="29">
        <v>142973</v>
      </c>
      <c r="H612" s="30" t="s">
        <v>575</v>
      </c>
    </row>
    <row r="613" spans="1:8" ht="63" hidden="1" x14ac:dyDescent="0.25">
      <c r="A613" s="26" t="s">
        <v>11</v>
      </c>
      <c r="B613" s="27" t="s">
        <v>608</v>
      </c>
      <c r="C613" s="27" t="s">
        <v>609</v>
      </c>
      <c r="D613" s="28">
        <v>4130</v>
      </c>
      <c r="E613" s="27" t="s">
        <v>1215</v>
      </c>
      <c r="F613" s="26" t="s">
        <v>16</v>
      </c>
      <c r="G613" s="29">
        <v>425348</v>
      </c>
      <c r="H613" s="30" t="s">
        <v>575</v>
      </c>
    </row>
    <row r="614" spans="1:8" ht="63" hidden="1" x14ac:dyDescent="0.25">
      <c r="A614" s="26" t="s">
        <v>11</v>
      </c>
      <c r="B614" s="27" t="s">
        <v>608</v>
      </c>
      <c r="C614" s="27" t="s">
        <v>609</v>
      </c>
      <c r="D614" s="28">
        <v>4131</v>
      </c>
      <c r="E614" s="27" t="s">
        <v>1216</v>
      </c>
      <c r="F614" s="26" t="s">
        <v>16</v>
      </c>
      <c r="G614" s="29">
        <v>667877</v>
      </c>
      <c r="H614" s="30" t="s">
        <v>575</v>
      </c>
    </row>
    <row r="615" spans="1:8" ht="63" hidden="1" x14ac:dyDescent="0.25">
      <c r="A615" s="26" t="s">
        <v>11</v>
      </c>
      <c r="B615" s="27" t="s">
        <v>608</v>
      </c>
      <c r="C615" s="27" t="s">
        <v>609</v>
      </c>
      <c r="D615" s="28">
        <v>4132</v>
      </c>
      <c r="E615" s="27" t="s">
        <v>1217</v>
      </c>
      <c r="F615" s="26" t="s">
        <v>16</v>
      </c>
      <c r="G615" s="29">
        <v>875625</v>
      </c>
      <c r="H615" s="30" t="s">
        <v>575</v>
      </c>
    </row>
    <row r="616" spans="1:8" ht="63" hidden="1" x14ac:dyDescent="0.25">
      <c r="A616" s="26" t="s">
        <v>11</v>
      </c>
      <c r="B616" s="27" t="s">
        <v>608</v>
      </c>
      <c r="C616" s="27" t="s">
        <v>609</v>
      </c>
      <c r="D616" s="28">
        <v>4133</v>
      </c>
      <c r="E616" s="27" t="s">
        <v>1218</v>
      </c>
      <c r="F616" s="26" t="s">
        <v>16</v>
      </c>
      <c r="G616" s="29">
        <v>1168765</v>
      </c>
      <c r="H616" s="30" t="s">
        <v>575</v>
      </c>
    </row>
    <row r="617" spans="1:8" ht="31.5" hidden="1" x14ac:dyDescent="0.25">
      <c r="A617" s="26" t="s">
        <v>11</v>
      </c>
      <c r="B617" s="27" t="s">
        <v>646</v>
      </c>
      <c r="C617" s="27" t="s">
        <v>647</v>
      </c>
      <c r="D617" s="28">
        <v>4134</v>
      </c>
      <c r="E617" s="27" t="s">
        <v>1219</v>
      </c>
      <c r="F617" s="26" t="s">
        <v>14</v>
      </c>
      <c r="G617" s="29">
        <v>432790</v>
      </c>
      <c r="H617" s="30" t="s">
        <v>575</v>
      </c>
    </row>
    <row r="618" spans="1:8" ht="31.5" hidden="1" x14ac:dyDescent="0.25">
      <c r="A618" s="26" t="s">
        <v>11</v>
      </c>
      <c r="B618" s="27" t="s">
        <v>646</v>
      </c>
      <c r="C618" s="27" t="s">
        <v>647</v>
      </c>
      <c r="D618" s="28">
        <v>4135</v>
      </c>
      <c r="E618" s="27" t="s">
        <v>1220</v>
      </c>
      <c r="F618" s="26" t="s">
        <v>14</v>
      </c>
      <c r="G618" s="29">
        <v>446535</v>
      </c>
      <c r="H618" s="30" t="s">
        <v>575</v>
      </c>
    </row>
    <row r="619" spans="1:8" hidden="1" x14ac:dyDescent="0.25">
      <c r="A619" s="26" t="s">
        <v>11</v>
      </c>
      <c r="B619" s="27" t="s">
        <v>639</v>
      </c>
      <c r="C619" s="27" t="s">
        <v>639</v>
      </c>
      <c r="D619" s="28">
        <v>4136</v>
      </c>
      <c r="E619" s="27" t="s">
        <v>1221</v>
      </c>
      <c r="F619" s="26" t="s">
        <v>16</v>
      </c>
      <c r="G619" s="29">
        <v>4250</v>
      </c>
      <c r="H619" s="30" t="s">
        <v>575</v>
      </c>
    </row>
    <row r="620" spans="1:8" ht="47.25" hidden="1" x14ac:dyDescent="0.25">
      <c r="A620" s="26" t="s">
        <v>11</v>
      </c>
      <c r="B620" s="27" t="s">
        <v>650</v>
      </c>
      <c r="C620" s="27" t="s">
        <v>1165</v>
      </c>
      <c r="D620" s="28">
        <v>4137</v>
      </c>
      <c r="E620" s="27" t="s">
        <v>1222</v>
      </c>
      <c r="F620" s="26" t="s">
        <v>13</v>
      </c>
      <c r="G620" s="29">
        <v>74081</v>
      </c>
      <c r="H620" s="30" t="s">
        <v>575</v>
      </c>
    </row>
    <row r="621" spans="1:8" ht="31.5" hidden="1" x14ac:dyDescent="0.25">
      <c r="A621" s="26" t="s">
        <v>11</v>
      </c>
      <c r="B621" s="27" t="s">
        <v>639</v>
      </c>
      <c r="C621" s="27" t="s">
        <v>639</v>
      </c>
      <c r="D621" s="28">
        <v>4138</v>
      </c>
      <c r="E621" s="27" t="s">
        <v>1223</v>
      </c>
      <c r="F621" s="26" t="s">
        <v>16</v>
      </c>
      <c r="G621" s="29">
        <v>118928</v>
      </c>
      <c r="H621" s="30" t="s">
        <v>575</v>
      </c>
    </row>
    <row r="622" spans="1:8" ht="47.25" hidden="1" x14ac:dyDescent="0.25">
      <c r="A622" s="26" t="s">
        <v>11</v>
      </c>
      <c r="B622" s="27" t="s">
        <v>587</v>
      </c>
      <c r="C622" s="27" t="s">
        <v>820</v>
      </c>
      <c r="D622" s="28">
        <v>4140</v>
      </c>
      <c r="E622" s="27" t="s">
        <v>1224</v>
      </c>
      <c r="F622" s="26" t="s">
        <v>14</v>
      </c>
      <c r="G622" s="29">
        <v>136707</v>
      </c>
      <c r="H622" s="30" t="s">
        <v>575</v>
      </c>
    </row>
    <row r="623" spans="1:8" ht="47.25" hidden="1" x14ac:dyDescent="0.25">
      <c r="A623" s="26" t="s">
        <v>11</v>
      </c>
      <c r="B623" s="27" t="s">
        <v>587</v>
      </c>
      <c r="C623" s="27" t="s">
        <v>820</v>
      </c>
      <c r="D623" s="28">
        <v>4142</v>
      </c>
      <c r="E623" s="27" t="s">
        <v>1225</v>
      </c>
      <c r="F623" s="26" t="s">
        <v>14</v>
      </c>
      <c r="G623" s="29">
        <v>124069</v>
      </c>
      <c r="H623" s="30" t="s">
        <v>575</v>
      </c>
    </row>
    <row r="624" spans="1:8" ht="31.5" hidden="1" x14ac:dyDescent="0.25">
      <c r="A624" s="26" t="s">
        <v>11</v>
      </c>
      <c r="B624" s="27" t="s">
        <v>597</v>
      </c>
      <c r="C624" s="27" t="s">
        <v>597</v>
      </c>
      <c r="D624" s="28">
        <v>4143</v>
      </c>
      <c r="E624" s="27" t="s">
        <v>1226</v>
      </c>
      <c r="F624" s="26" t="s">
        <v>15</v>
      </c>
      <c r="G624" s="29">
        <v>27557</v>
      </c>
      <c r="H624" s="30" t="s">
        <v>575</v>
      </c>
    </row>
    <row r="625" spans="1:8" ht="31.5" hidden="1" x14ac:dyDescent="0.25">
      <c r="A625" s="26" t="s">
        <v>11</v>
      </c>
      <c r="B625" s="27" t="s">
        <v>597</v>
      </c>
      <c r="C625" s="27" t="s">
        <v>597</v>
      </c>
      <c r="D625" s="28">
        <v>4144</v>
      </c>
      <c r="E625" s="27" t="s">
        <v>1227</v>
      </c>
      <c r="F625" s="26" t="s">
        <v>15</v>
      </c>
      <c r="G625" s="29">
        <v>55933</v>
      </c>
      <c r="H625" s="30" t="s">
        <v>575</v>
      </c>
    </row>
    <row r="626" spans="1:8" ht="31.5" hidden="1" x14ac:dyDescent="0.25">
      <c r="A626" s="26" t="s">
        <v>11</v>
      </c>
      <c r="B626" s="27" t="s">
        <v>573</v>
      </c>
      <c r="C626" s="27" t="s">
        <v>574</v>
      </c>
      <c r="D626" s="28">
        <v>4154</v>
      </c>
      <c r="E626" s="27" t="s">
        <v>1228</v>
      </c>
      <c r="F626" s="26" t="s">
        <v>13</v>
      </c>
      <c r="G626" s="29">
        <v>725</v>
      </c>
      <c r="H626" s="30" t="s">
        <v>575</v>
      </c>
    </row>
    <row r="627" spans="1:8" hidden="1" x14ac:dyDescent="0.25">
      <c r="A627" s="26" t="s">
        <v>11</v>
      </c>
      <c r="B627" s="27" t="s">
        <v>573</v>
      </c>
      <c r="C627" s="27" t="s">
        <v>574</v>
      </c>
      <c r="D627" s="28">
        <v>4155</v>
      </c>
      <c r="E627" s="27" t="s">
        <v>1229</v>
      </c>
      <c r="F627" s="26" t="s">
        <v>14</v>
      </c>
      <c r="G627" s="29">
        <v>77610</v>
      </c>
      <c r="H627" s="30" t="s">
        <v>575</v>
      </c>
    </row>
    <row r="628" spans="1:8" ht="47.25" hidden="1" x14ac:dyDescent="0.25">
      <c r="A628" s="26" t="s">
        <v>11</v>
      </c>
      <c r="B628" s="27" t="s">
        <v>587</v>
      </c>
      <c r="C628" s="27" t="s">
        <v>820</v>
      </c>
      <c r="D628" s="28">
        <v>4156</v>
      </c>
      <c r="E628" s="27" t="s">
        <v>1230</v>
      </c>
      <c r="F628" s="26" t="s">
        <v>14</v>
      </c>
      <c r="G628" s="29">
        <v>110986</v>
      </c>
      <c r="H628" s="30" t="s">
        <v>575</v>
      </c>
    </row>
    <row r="629" spans="1:8" ht="47.25" hidden="1" x14ac:dyDescent="0.25">
      <c r="A629" s="26" t="s">
        <v>11</v>
      </c>
      <c r="B629" s="27" t="s">
        <v>587</v>
      </c>
      <c r="C629" s="27" t="s">
        <v>820</v>
      </c>
      <c r="D629" s="28">
        <v>4157</v>
      </c>
      <c r="E629" s="27" t="s">
        <v>1231</v>
      </c>
      <c r="F629" s="26" t="s">
        <v>14</v>
      </c>
      <c r="G629" s="29">
        <v>110986</v>
      </c>
      <c r="H629" s="30" t="s">
        <v>575</v>
      </c>
    </row>
    <row r="630" spans="1:8" ht="47.25" hidden="1" x14ac:dyDescent="0.25">
      <c r="A630" s="26" t="s">
        <v>11</v>
      </c>
      <c r="B630" s="27" t="s">
        <v>587</v>
      </c>
      <c r="C630" s="27" t="s">
        <v>820</v>
      </c>
      <c r="D630" s="28">
        <v>4158</v>
      </c>
      <c r="E630" s="27" t="s">
        <v>1232</v>
      </c>
      <c r="F630" s="26" t="s">
        <v>14</v>
      </c>
      <c r="G630" s="29">
        <v>117174</v>
      </c>
      <c r="H630" s="30" t="s">
        <v>575</v>
      </c>
    </row>
    <row r="631" spans="1:8" ht="47.25" hidden="1" x14ac:dyDescent="0.25">
      <c r="A631" s="26" t="s">
        <v>11</v>
      </c>
      <c r="B631" s="27" t="s">
        <v>587</v>
      </c>
      <c r="C631" s="27" t="s">
        <v>820</v>
      </c>
      <c r="D631" s="28">
        <v>4159</v>
      </c>
      <c r="E631" s="27" t="s">
        <v>1233</v>
      </c>
      <c r="F631" s="26" t="s">
        <v>14</v>
      </c>
      <c r="G631" s="29">
        <v>110986</v>
      </c>
      <c r="H631" s="30" t="s">
        <v>575</v>
      </c>
    </row>
    <row r="632" spans="1:8" ht="47.25" hidden="1" x14ac:dyDescent="0.25">
      <c r="A632" s="26" t="s">
        <v>11</v>
      </c>
      <c r="B632" s="27" t="s">
        <v>587</v>
      </c>
      <c r="C632" s="27" t="s">
        <v>820</v>
      </c>
      <c r="D632" s="28">
        <v>4160</v>
      </c>
      <c r="E632" s="27" t="s">
        <v>1234</v>
      </c>
      <c r="F632" s="26" t="s">
        <v>14</v>
      </c>
      <c r="G632" s="29">
        <v>110986</v>
      </c>
      <c r="H632" s="30" t="s">
        <v>575</v>
      </c>
    </row>
    <row r="633" spans="1:8" ht="47.25" hidden="1" x14ac:dyDescent="0.25">
      <c r="A633" s="26" t="s">
        <v>11</v>
      </c>
      <c r="B633" s="27" t="s">
        <v>587</v>
      </c>
      <c r="C633" s="27" t="s">
        <v>820</v>
      </c>
      <c r="D633" s="28">
        <v>4161</v>
      </c>
      <c r="E633" s="27" t="s">
        <v>1235</v>
      </c>
      <c r="F633" s="26" t="s">
        <v>14</v>
      </c>
      <c r="G633" s="29">
        <v>110986</v>
      </c>
      <c r="H633" s="30" t="s">
        <v>575</v>
      </c>
    </row>
    <row r="634" spans="1:8" ht="31.5" hidden="1" x14ac:dyDescent="0.25">
      <c r="A634" s="26" t="s">
        <v>11</v>
      </c>
      <c r="B634" s="27" t="s">
        <v>650</v>
      </c>
      <c r="C634" s="27" t="s">
        <v>996</v>
      </c>
      <c r="D634" s="28">
        <v>4195</v>
      </c>
      <c r="E634" s="27" t="s">
        <v>1236</v>
      </c>
      <c r="F634" s="26" t="s">
        <v>13</v>
      </c>
      <c r="G634" s="29">
        <v>472</v>
      </c>
      <c r="H634" s="30" t="s">
        <v>575</v>
      </c>
    </row>
    <row r="635" spans="1:8" ht="31.5" hidden="1" x14ac:dyDescent="0.25">
      <c r="A635" s="26" t="s">
        <v>11</v>
      </c>
      <c r="B635" s="27" t="s">
        <v>650</v>
      </c>
      <c r="C635" s="27" t="s">
        <v>996</v>
      </c>
      <c r="D635" s="28">
        <v>4197</v>
      </c>
      <c r="E635" s="27" t="s">
        <v>1237</v>
      </c>
      <c r="F635" s="26" t="s">
        <v>13</v>
      </c>
      <c r="G635" s="29">
        <v>1636</v>
      </c>
      <c r="H635" s="30" t="s">
        <v>575</v>
      </c>
    </row>
    <row r="636" spans="1:8" ht="31.5" hidden="1" x14ac:dyDescent="0.25">
      <c r="A636" s="26" t="s">
        <v>11</v>
      </c>
      <c r="B636" s="27" t="s">
        <v>650</v>
      </c>
      <c r="C636" s="27" t="s">
        <v>996</v>
      </c>
      <c r="D636" s="28">
        <v>4198</v>
      </c>
      <c r="E636" s="27" t="s">
        <v>1238</v>
      </c>
      <c r="F636" s="26" t="s">
        <v>13</v>
      </c>
      <c r="G636" s="29">
        <v>2668</v>
      </c>
      <c r="H636" s="30" t="s">
        <v>575</v>
      </c>
    </row>
    <row r="637" spans="1:8" ht="63" hidden="1" x14ac:dyDescent="0.25">
      <c r="A637" s="26" t="s">
        <v>11</v>
      </c>
      <c r="B637" s="27" t="s">
        <v>650</v>
      </c>
      <c r="C637" s="27" t="s">
        <v>996</v>
      </c>
      <c r="D637" s="28">
        <v>4200</v>
      </c>
      <c r="E637" s="27" t="s">
        <v>1239</v>
      </c>
      <c r="F637" s="26" t="s">
        <v>14</v>
      </c>
      <c r="G637" s="29">
        <v>583538</v>
      </c>
      <c r="H637" s="30" t="s">
        <v>575</v>
      </c>
    </row>
    <row r="638" spans="1:8" ht="78.75" hidden="1" x14ac:dyDescent="0.25">
      <c r="A638" s="26" t="s">
        <v>11</v>
      </c>
      <c r="B638" s="27" t="s">
        <v>650</v>
      </c>
      <c r="C638" s="27" t="s">
        <v>996</v>
      </c>
      <c r="D638" s="28">
        <v>4203</v>
      </c>
      <c r="E638" s="27" t="s">
        <v>1240</v>
      </c>
      <c r="F638" s="26" t="s">
        <v>14</v>
      </c>
      <c r="G638" s="29">
        <v>590844</v>
      </c>
      <c r="H638" s="30" t="s">
        <v>575</v>
      </c>
    </row>
    <row r="639" spans="1:8" ht="63" hidden="1" x14ac:dyDescent="0.25">
      <c r="A639" s="26" t="s">
        <v>11</v>
      </c>
      <c r="B639" s="27" t="s">
        <v>650</v>
      </c>
      <c r="C639" s="27" t="s">
        <v>996</v>
      </c>
      <c r="D639" s="28">
        <v>4207</v>
      </c>
      <c r="E639" s="27" t="s">
        <v>1241</v>
      </c>
      <c r="F639" s="26" t="s">
        <v>14</v>
      </c>
      <c r="G639" s="29">
        <v>675780</v>
      </c>
      <c r="H639" s="30" t="s">
        <v>575</v>
      </c>
    </row>
    <row r="640" spans="1:8" ht="47.25" hidden="1" x14ac:dyDescent="0.25">
      <c r="A640" s="26" t="s">
        <v>11</v>
      </c>
      <c r="B640" s="27" t="s">
        <v>650</v>
      </c>
      <c r="C640" s="27" t="s">
        <v>651</v>
      </c>
      <c r="D640" s="28">
        <v>4229</v>
      </c>
      <c r="E640" s="27" t="s">
        <v>1242</v>
      </c>
      <c r="F640" s="26" t="s">
        <v>14</v>
      </c>
      <c r="G640" s="29">
        <v>506849</v>
      </c>
      <c r="H640" s="30" t="s">
        <v>575</v>
      </c>
    </row>
    <row r="641" spans="1:8" ht="47.25" hidden="1" x14ac:dyDescent="0.25">
      <c r="A641" s="26" t="s">
        <v>11</v>
      </c>
      <c r="B641" s="27" t="s">
        <v>650</v>
      </c>
      <c r="C641" s="27" t="s">
        <v>651</v>
      </c>
      <c r="D641" s="28">
        <v>4230</v>
      </c>
      <c r="E641" s="27" t="s">
        <v>1243</v>
      </c>
      <c r="F641" s="26" t="s">
        <v>14</v>
      </c>
      <c r="G641" s="29">
        <v>506225</v>
      </c>
      <c r="H641" s="30" t="s">
        <v>575</v>
      </c>
    </row>
    <row r="642" spans="1:8" ht="31.5" hidden="1" x14ac:dyDescent="0.25">
      <c r="A642" s="26" t="s">
        <v>11</v>
      </c>
      <c r="B642" s="27" t="s">
        <v>954</v>
      </c>
      <c r="C642" s="27" t="s">
        <v>954</v>
      </c>
      <c r="D642" s="28">
        <v>4232</v>
      </c>
      <c r="E642" s="27" t="s">
        <v>1244</v>
      </c>
      <c r="F642" s="26" t="s">
        <v>17</v>
      </c>
      <c r="G642" s="29">
        <v>4572</v>
      </c>
      <c r="H642" s="30" t="s">
        <v>575</v>
      </c>
    </row>
    <row r="643" spans="1:8" ht="31.5" hidden="1" x14ac:dyDescent="0.25">
      <c r="A643" s="26" t="s">
        <v>11</v>
      </c>
      <c r="B643" s="27" t="s">
        <v>954</v>
      </c>
      <c r="C643" s="27" t="s">
        <v>954</v>
      </c>
      <c r="D643" s="28">
        <v>4233</v>
      </c>
      <c r="E643" s="27" t="s">
        <v>1245</v>
      </c>
      <c r="F643" s="26" t="s">
        <v>17</v>
      </c>
      <c r="G643" s="29">
        <v>4447</v>
      </c>
      <c r="H643" s="30" t="s">
        <v>575</v>
      </c>
    </row>
    <row r="644" spans="1:8" ht="31.5" hidden="1" x14ac:dyDescent="0.25">
      <c r="A644" s="26" t="s">
        <v>11</v>
      </c>
      <c r="B644" s="27" t="s">
        <v>954</v>
      </c>
      <c r="C644" s="27" t="s">
        <v>954</v>
      </c>
      <c r="D644" s="28">
        <v>4234</v>
      </c>
      <c r="E644" s="27" t="s">
        <v>1246</v>
      </c>
      <c r="F644" s="26" t="s">
        <v>17</v>
      </c>
      <c r="G644" s="29">
        <v>4447</v>
      </c>
      <c r="H644" s="30" t="s">
        <v>575</v>
      </c>
    </row>
    <row r="645" spans="1:8" ht="31.5" hidden="1" x14ac:dyDescent="0.25">
      <c r="A645" s="26" t="s">
        <v>11</v>
      </c>
      <c r="B645" s="27" t="s">
        <v>954</v>
      </c>
      <c r="C645" s="27" t="s">
        <v>954</v>
      </c>
      <c r="D645" s="28">
        <v>4235</v>
      </c>
      <c r="E645" s="27" t="s">
        <v>1247</v>
      </c>
      <c r="F645" s="26" t="s">
        <v>17</v>
      </c>
      <c r="G645" s="29">
        <v>4447</v>
      </c>
      <c r="H645" s="30" t="s">
        <v>575</v>
      </c>
    </row>
    <row r="646" spans="1:8" ht="31.5" hidden="1" x14ac:dyDescent="0.25">
      <c r="A646" s="26" t="s">
        <v>11</v>
      </c>
      <c r="B646" s="27" t="s">
        <v>954</v>
      </c>
      <c r="C646" s="27" t="s">
        <v>954</v>
      </c>
      <c r="D646" s="28">
        <v>4236</v>
      </c>
      <c r="E646" s="27" t="s">
        <v>1248</v>
      </c>
      <c r="F646" s="26" t="s">
        <v>17</v>
      </c>
      <c r="G646" s="29">
        <v>4147</v>
      </c>
      <c r="H646" s="30" t="s">
        <v>575</v>
      </c>
    </row>
    <row r="647" spans="1:8" ht="31.5" hidden="1" x14ac:dyDescent="0.25">
      <c r="A647" s="26" t="s">
        <v>11</v>
      </c>
      <c r="B647" s="27" t="s">
        <v>954</v>
      </c>
      <c r="C647" s="27" t="s">
        <v>954</v>
      </c>
      <c r="D647" s="28">
        <v>4237</v>
      </c>
      <c r="E647" s="27" t="s">
        <v>1249</v>
      </c>
      <c r="F647" s="26" t="s">
        <v>17</v>
      </c>
      <c r="G647" s="29">
        <v>4572</v>
      </c>
      <c r="H647" s="30" t="s">
        <v>575</v>
      </c>
    </row>
    <row r="648" spans="1:8" ht="31.5" hidden="1" x14ac:dyDescent="0.25">
      <c r="A648" s="26" t="s">
        <v>11</v>
      </c>
      <c r="B648" s="27" t="s">
        <v>954</v>
      </c>
      <c r="C648" s="27" t="s">
        <v>954</v>
      </c>
      <c r="D648" s="28">
        <v>4238</v>
      </c>
      <c r="E648" s="27" t="s">
        <v>1250</v>
      </c>
      <c r="F648" s="26" t="s">
        <v>17</v>
      </c>
      <c r="G648" s="29">
        <v>4572</v>
      </c>
      <c r="H648" s="30" t="s">
        <v>575</v>
      </c>
    </row>
    <row r="649" spans="1:8" ht="31.5" hidden="1" x14ac:dyDescent="0.25">
      <c r="A649" s="26" t="s">
        <v>11</v>
      </c>
      <c r="B649" s="27" t="s">
        <v>650</v>
      </c>
      <c r="C649" s="27" t="s">
        <v>991</v>
      </c>
      <c r="D649" s="28">
        <v>4239</v>
      </c>
      <c r="E649" s="27" t="s">
        <v>21</v>
      </c>
      <c r="F649" s="26" t="s">
        <v>15</v>
      </c>
      <c r="G649" s="29">
        <v>4271</v>
      </c>
      <c r="H649" s="30" t="s">
        <v>575</v>
      </c>
    </row>
    <row r="650" spans="1:8" ht="47.25" hidden="1" x14ac:dyDescent="0.25">
      <c r="A650" s="26" t="s">
        <v>11</v>
      </c>
      <c r="B650" s="27" t="s">
        <v>632</v>
      </c>
      <c r="C650" s="27" t="s">
        <v>633</v>
      </c>
      <c r="D650" s="28">
        <v>4240</v>
      </c>
      <c r="E650" s="27" t="s">
        <v>1251</v>
      </c>
      <c r="F650" s="26" t="s">
        <v>15</v>
      </c>
      <c r="G650" s="29">
        <v>11097</v>
      </c>
      <c r="H650" s="30" t="s">
        <v>575</v>
      </c>
    </row>
    <row r="651" spans="1:8" ht="47.25" hidden="1" x14ac:dyDescent="0.25">
      <c r="A651" s="26" t="s">
        <v>11</v>
      </c>
      <c r="B651" s="27" t="s">
        <v>632</v>
      </c>
      <c r="C651" s="27" t="s">
        <v>633</v>
      </c>
      <c r="D651" s="28">
        <v>4241</v>
      </c>
      <c r="E651" s="27" t="s">
        <v>1252</v>
      </c>
      <c r="F651" s="26" t="s">
        <v>15</v>
      </c>
      <c r="G651" s="29">
        <v>11097</v>
      </c>
      <c r="H651" s="30" t="s">
        <v>575</v>
      </c>
    </row>
    <row r="652" spans="1:8" ht="47.25" hidden="1" x14ac:dyDescent="0.25">
      <c r="A652" s="26" t="s">
        <v>11</v>
      </c>
      <c r="B652" s="27" t="s">
        <v>632</v>
      </c>
      <c r="C652" s="27" t="s">
        <v>633</v>
      </c>
      <c r="D652" s="28">
        <v>4242</v>
      </c>
      <c r="E652" s="27" t="s">
        <v>1253</v>
      </c>
      <c r="F652" s="26" t="s">
        <v>15</v>
      </c>
      <c r="G652" s="29">
        <v>13871</v>
      </c>
      <c r="H652" s="30" t="s">
        <v>575</v>
      </c>
    </row>
    <row r="653" spans="1:8" ht="47.25" hidden="1" x14ac:dyDescent="0.25">
      <c r="A653" s="26" t="s">
        <v>11</v>
      </c>
      <c r="B653" s="27" t="s">
        <v>632</v>
      </c>
      <c r="C653" s="27" t="s">
        <v>633</v>
      </c>
      <c r="D653" s="28">
        <v>4243</v>
      </c>
      <c r="E653" s="27" t="s">
        <v>1254</v>
      </c>
      <c r="F653" s="26" t="s">
        <v>15</v>
      </c>
      <c r="G653" s="29">
        <v>13871</v>
      </c>
      <c r="H653" s="30" t="s">
        <v>575</v>
      </c>
    </row>
    <row r="654" spans="1:8" ht="78.75" hidden="1" x14ac:dyDescent="0.25">
      <c r="A654" s="26" t="s">
        <v>11</v>
      </c>
      <c r="B654" s="27" t="s">
        <v>632</v>
      </c>
      <c r="C654" s="27" t="s">
        <v>633</v>
      </c>
      <c r="D654" s="28">
        <v>4244</v>
      </c>
      <c r="E654" s="27" t="s">
        <v>1255</v>
      </c>
      <c r="F654" s="26" t="s">
        <v>16</v>
      </c>
      <c r="G654" s="29">
        <v>139632</v>
      </c>
      <c r="H654" s="30" t="s">
        <v>575</v>
      </c>
    </row>
    <row r="655" spans="1:8" ht="63" hidden="1" x14ac:dyDescent="0.25">
      <c r="A655" s="26" t="s">
        <v>11</v>
      </c>
      <c r="B655" s="27" t="s">
        <v>632</v>
      </c>
      <c r="C655" s="27" t="s">
        <v>633</v>
      </c>
      <c r="D655" s="28">
        <v>4245</v>
      </c>
      <c r="E655" s="27" t="s">
        <v>1256</v>
      </c>
      <c r="F655" s="26" t="s">
        <v>16</v>
      </c>
      <c r="G655" s="29">
        <v>201587</v>
      </c>
      <c r="H655" s="30" t="s">
        <v>575</v>
      </c>
    </row>
    <row r="656" spans="1:8" ht="63" hidden="1" x14ac:dyDescent="0.25">
      <c r="A656" s="26" t="s">
        <v>11</v>
      </c>
      <c r="B656" s="27" t="s">
        <v>632</v>
      </c>
      <c r="C656" s="27" t="s">
        <v>633</v>
      </c>
      <c r="D656" s="28">
        <v>4246</v>
      </c>
      <c r="E656" s="27" t="s">
        <v>1257</v>
      </c>
      <c r="F656" s="26" t="s">
        <v>16</v>
      </c>
      <c r="G656" s="29">
        <v>110966</v>
      </c>
      <c r="H656" s="30" t="s">
        <v>575</v>
      </c>
    </row>
    <row r="657" spans="1:8" ht="31.5" hidden="1" x14ac:dyDescent="0.25">
      <c r="A657" s="26" t="s">
        <v>11</v>
      </c>
      <c r="B657" s="27" t="s">
        <v>632</v>
      </c>
      <c r="C657" s="27" t="s">
        <v>633</v>
      </c>
      <c r="D657" s="28">
        <v>4247</v>
      </c>
      <c r="E657" s="27" t="s">
        <v>1258</v>
      </c>
      <c r="F657" s="26" t="s">
        <v>13</v>
      </c>
      <c r="G657" s="29">
        <v>92471</v>
      </c>
      <c r="H657" s="30" t="s">
        <v>575</v>
      </c>
    </row>
    <row r="658" spans="1:8" ht="47.25" hidden="1" x14ac:dyDescent="0.25">
      <c r="A658" s="26" t="s">
        <v>11</v>
      </c>
      <c r="B658" s="27" t="s">
        <v>632</v>
      </c>
      <c r="C658" s="27" t="s">
        <v>633</v>
      </c>
      <c r="D658" s="28">
        <v>4248</v>
      </c>
      <c r="E658" s="27" t="s">
        <v>1259</v>
      </c>
      <c r="F658" s="26" t="s">
        <v>13</v>
      </c>
      <c r="G658" s="29">
        <v>92471</v>
      </c>
      <c r="H658" s="30" t="s">
        <v>575</v>
      </c>
    </row>
    <row r="659" spans="1:8" ht="47.25" hidden="1" x14ac:dyDescent="0.25">
      <c r="A659" s="26" t="s">
        <v>11</v>
      </c>
      <c r="B659" s="27" t="s">
        <v>632</v>
      </c>
      <c r="C659" s="27" t="s">
        <v>633</v>
      </c>
      <c r="D659" s="28">
        <v>4249</v>
      </c>
      <c r="E659" s="27" t="s">
        <v>1260</v>
      </c>
      <c r="F659" s="26" t="s">
        <v>15</v>
      </c>
      <c r="G659" s="29">
        <v>13871</v>
      </c>
      <c r="H659" s="30" t="s">
        <v>575</v>
      </c>
    </row>
    <row r="660" spans="1:8" ht="47.25" x14ac:dyDescent="0.25">
      <c r="A660" s="26" t="s">
        <v>11</v>
      </c>
      <c r="B660" s="27" t="s">
        <v>597</v>
      </c>
      <c r="C660" s="27" t="s">
        <v>597</v>
      </c>
      <c r="D660" s="28">
        <v>4252</v>
      </c>
      <c r="E660" s="27" t="s">
        <v>1261</v>
      </c>
      <c r="F660" s="26" t="s">
        <v>16</v>
      </c>
      <c r="G660" s="29">
        <v>1486139</v>
      </c>
      <c r="H660" s="30" t="s">
        <v>575</v>
      </c>
    </row>
    <row r="661" spans="1:8" ht="47.25" x14ac:dyDescent="0.25">
      <c r="A661" s="26" t="s">
        <v>11</v>
      </c>
      <c r="B661" s="27" t="s">
        <v>597</v>
      </c>
      <c r="C661" s="27" t="s">
        <v>597</v>
      </c>
      <c r="D661" s="28">
        <v>4253</v>
      </c>
      <c r="E661" s="27" t="s">
        <v>1262</v>
      </c>
      <c r="F661" s="26" t="s">
        <v>16</v>
      </c>
      <c r="G661" s="29">
        <v>587554</v>
      </c>
      <c r="H661" s="30" t="s">
        <v>575</v>
      </c>
    </row>
    <row r="662" spans="1:8" ht="31.5" hidden="1" x14ac:dyDescent="0.25">
      <c r="A662" s="26" t="s">
        <v>11</v>
      </c>
      <c r="B662" s="27" t="s">
        <v>646</v>
      </c>
      <c r="C662" s="27" t="s">
        <v>828</v>
      </c>
      <c r="D662" s="28">
        <v>4261</v>
      </c>
      <c r="E662" s="27" t="s">
        <v>1263</v>
      </c>
      <c r="F662" s="26" t="s">
        <v>14</v>
      </c>
      <c r="G662" s="29">
        <v>465865</v>
      </c>
      <c r="H662" s="30" t="s">
        <v>575</v>
      </c>
    </row>
    <row r="663" spans="1:8" ht="31.5" hidden="1" x14ac:dyDescent="0.25">
      <c r="A663" s="26" t="s">
        <v>11</v>
      </c>
      <c r="B663" s="27" t="s">
        <v>573</v>
      </c>
      <c r="C663" s="27" t="s">
        <v>576</v>
      </c>
      <c r="D663" s="28">
        <v>4262</v>
      </c>
      <c r="E663" s="27" t="s">
        <v>1264</v>
      </c>
      <c r="F663" s="26" t="s">
        <v>14</v>
      </c>
      <c r="G663" s="29">
        <v>4522</v>
      </c>
      <c r="H663" s="30" t="s">
        <v>575</v>
      </c>
    </row>
    <row r="664" spans="1:8" ht="31.5" hidden="1" x14ac:dyDescent="0.25">
      <c r="A664" s="26" t="s">
        <v>11</v>
      </c>
      <c r="B664" s="27" t="s">
        <v>597</v>
      </c>
      <c r="C664" s="27" t="s">
        <v>597</v>
      </c>
      <c r="D664" s="28">
        <v>4264</v>
      </c>
      <c r="E664" s="27" t="s">
        <v>1265</v>
      </c>
      <c r="F664" s="26" t="s">
        <v>15</v>
      </c>
      <c r="G664" s="29">
        <v>39830</v>
      </c>
      <c r="H664" s="30" t="s">
        <v>575</v>
      </c>
    </row>
    <row r="665" spans="1:8" ht="31.5" hidden="1" x14ac:dyDescent="0.25">
      <c r="A665" s="26" t="s">
        <v>11</v>
      </c>
      <c r="B665" s="27" t="s">
        <v>597</v>
      </c>
      <c r="C665" s="27" t="s">
        <v>597</v>
      </c>
      <c r="D665" s="28">
        <v>4265</v>
      </c>
      <c r="E665" s="27" t="s">
        <v>1266</v>
      </c>
      <c r="F665" s="26" t="s">
        <v>15</v>
      </c>
      <c r="G665" s="29">
        <v>88343</v>
      </c>
      <c r="H665" s="30" t="s">
        <v>575</v>
      </c>
    </row>
    <row r="666" spans="1:8" ht="31.5" hidden="1" x14ac:dyDescent="0.25">
      <c r="A666" s="26" t="s">
        <v>11</v>
      </c>
      <c r="B666" s="27" t="s">
        <v>573</v>
      </c>
      <c r="C666" s="27" t="s">
        <v>576</v>
      </c>
      <c r="D666" s="28">
        <v>4266</v>
      </c>
      <c r="E666" s="27" t="s">
        <v>1267</v>
      </c>
      <c r="F666" s="26" t="s">
        <v>14</v>
      </c>
      <c r="G666" s="29">
        <v>37663</v>
      </c>
      <c r="H666" s="30" t="s">
        <v>575</v>
      </c>
    </row>
    <row r="667" spans="1:8" hidden="1" x14ac:dyDescent="0.25">
      <c r="A667" s="26" t="s">
        <v>11</v>
      </c>
      <c r="B667" s="27" t="s">
        <v>978</v>
      </c>
      <c r="C667" s="27" t="s">
        <v>979</v>
      </c>
      <c r="D667" s="28">
        <v>4273</v>
      </c>
      <c r="E667" s="27" t="s">
        <v>1268</v>
      </c>
      <c r="F667" s="26" t="s">
        <v>19</v>
      </c>
      <c r="G667" s="29">
        <v>122205</v>
      </c>
      <c r="H667" s="30" t="s">
        <v>575</v>
      </c>
    </row>
    <row r="668" spans="1:8" hidden="1" x14ac:dyDescent="0.25">
      <c r="A668" s="26" t="s">
        <v>11</v>
      </c>
      <c r="B668" s="27" t="s">
        <v>978</v>
      </c>
      <c r="C668" s="27" t="s">
        <v>979</v>
      </c>
      <c r="D668" s="28">
        <v>4274</v>
      </c>
      <c r="E668" s="27" t="s">
        <v>1269</v>
      </c>
      <c r="F668" s="26" t="s">
        <v>19</v>
      </c>
      <c r="G668" s="29">
        <v>172346</v>
      </c>
      <c r="H668" s="30" t="s">
        <v>575</v>
      </c>
    </row>
    <row r="669" spans="1:8" hidden="1" x14ac:dyDescent="0.25">
      <c r="A669" s="26" t="s">
        <v>11</v>
      </c>
      <c r="B669" s="27" t="s">
        <v>978</v>
      </c>
      <c r="C669" s="27" t="s">
        <v>979</v>
      </c>
      <c r="D669" s="28">
        <v>4275</v>
      </c>
      <c r="E669" s="27" t="s">
        <v>24</v>
      </c>
      <c r="F669" s="26" t="s">
        <v>19</v>
      </c>
      <c r="G669" s="29">
        <v>133166</v>
      </c>
      <c r="H669" s="30" t="s">
        <v>575</v>
      </c>
    </row>
    <row r="670" spans="1:8" hidden="1" x14ac:dyDescent="0.25">
      <c r="A670" s="26" t="s">
        <v>11</v>
      </c>
      <c r="B670" s="27" t="s">
        <v>978</v>
      </c>
      <c r="C670" s="27" t="s">
        <v>979</v>
      </c>
      <c r="D670" s="28">
        <v>4276</v>
      </c>
      <c r="E670" s="27" t="s">
        <v>1270</v>
      </c>
      <c r="F670" s="26" t="s">
        <v>19</v>
      </c>
      <c r="G670" s="29">
        <v>183307</v>
      </c>
      <c r="H670" s="30" t="s">
        <v>575</v>
      </c>
    </row>
    <row r="671" spans="1:8" hidden="1" x14ac:dyDescent="0.25">
      <c r="A671" s="26" t="s">
        <v>11</v>
      </c>
      <c r="B671" s="27" t="s">
        <v>978</v>
      </c>
      <c r="C671" s="27" t="s">
        <v>979</v>
      </c>
      <c r="D671" s="28">
        <v>4277</v>
      </c>
      <c r="E671" s="27" t="s">
        <v>1271</v>
      </c>
      <c r="F671" s="26" t="s">
        <v>19</v>
      </c>
      <c r="G671" s="29">
        <v>133166</v>
      </c>
      <c r="H671" s="30" t="s">
        <v>575</v>
      </c>
    </row>
    <row r="672" spans="1:8" hidden="1" x14ac:dyDescent="0.25">
      <c r="A672" s="26" t="s">
        <v>11</v>
      </c>
      <c r="B672" s="27" t="s">
        <v>978</v>
      </c>
      <c r="C672" s="27" t="s">
        <v>979</v>
      </c>
      <c r="D672" s="28">
        <v>4278</v>
      </c>
      <c r="E672" s="27" t="s">
        <v>22</v>
      </c>
      <c r="F672" s="26" t="s">
        <v>27</v>
      </c>
      <c r="G672" s="29">
        <v>15276</v>
      </c>
      <c r="H672" s="30" t="s">
        <v>575</v>
      </c>
    </row>
    <row r="673" spans="1:8" hidden="1" x14ac:dyDescent="0.25">
      <c r="A673" s="26" t="s">
        <v>11</v>
      </c>
      <c r="B673" s="27" t="s">
        <v>978</v>
      </c>
      <c r="C673" s="27" t="s">
        <v>979</v>
      </c>
      <c r="D673" s="28">
        <v>4279</v>
      </c>
      <c r="E673" s="27" t="s">
        <v>23</v>
      </c>
      <c r="F673" s="26" t="s">
        <v>27</v>
      </c>
      <c r="G673" s="29">
        <v>21544</v>
      </c>
      <c r="H673" s="30" t="s">
        <v>575</v>
      </c>
    </row>
    <row r="674" spans="1:8" hidden="1" x14ac:dyDescent="0.25">
      <c r="A674" s="26" t="s">
        <v>11</v>
      </c>
      <c r="B674" s="27" t="s">
        <v>978</v>
      </c>
      <c r="C674" s="27" t="s">
        <v>979</v>
      </c>
      <c r="D674" s="28">
        <v>4280</v>
      </c>
      <c r="E674" s="27" t="s">
        <v>1272</v>
      </c>
      <c r="F674" s="26" t="s">
        <v>27</v>
      </c>
      <c r="G674" s="29">
        <v>16647</v>
      </c>
      <c r="H674" s="30" t="s">
        <v>575</v>
      </c>
    </row>
    <row r="675" spans="1:8" hidden="1" x14ac:dyDescent="0.25">
      <c r="A675" s="26" t="s">
        <v>11</v>
      </c>
      <c r="B675" s="27" t="s">
        <v>978</v>
      </c>
      <c r="C675" s="27" t="s">
        <v>979</v>
      </c>
      <c r="D675" s="28">
        <v>4281</v>
      </c>
      <c r="E675" s="27" t="s">
        <v>25</v>
      </c>
      <c r="F675" s="26" t="s">
        <v>27</v>
      </c>
      <c r="G675" s="29">
        <v>22915</v>
      </c>
      <c r="H675" s="30" t="s">
        <v>575</v>
      </c>
    </row>
    <row r="676" spans="1:8" hidden="1" x14ac:dyDescent="0.25">
      <c r="A676" s="26" t="s">
        <v>11</v>
      </c>
      <c r="B676" s="27" t="s">
        <v>978</v>
      </c>
      <c r="C676" s="27" t="s">
        <v>979</v>
      </c>
      <c r="D676" s="28">
        <v>4282</v>
      </c>
      <c r="E676" s="27" t="s">
        <v>26</v>
      </c>
      <c r="F676" s="26" t="s">
        <v>27</v>
      </c>
      <c r="G676" s="29">
        <v>16647</v>
      </c>
      <c r="H676" s="30" t="s">
        <v>575</v>
      </c>
    </row>
    <row r="677" spans="1:8" hidden="1" x14ac:dyDescent="0.25">
      <c r="A677" s="26" t="s">
        <v>11</v>
      </c>
      <c r="B677" s="27" t="s">
        <v>978</v>
      </c>
      <c r="C677" s="27" t="s">
        <v>979</v>
      </c>
      <c r="D677" s="28">
        <v>4283</v>
      </c>
      <c r="E677" s="27" t="s">
        <v>28</v>
      </c>
      <c r="F677" s="26" t="s">
        <v>19</v>
      </c>
      <c r="G677" s="29">
        <v>183307</v>
      </c>
      <c r="H677" s="30" t="s">
        <v>575</v>
      </c>
    </row>
    <row r="678" spans="1:8" hidden="1" x14ac:dyDescent="0.25">
      <c r="A678" s="26" t="s">
        <v>11</v>
      </c>
      <c r="B678" s="27" t="s">
        <v>978</v>
      </c>
      <c r="C678" s="27" t="s">
        <v>979</v>
      </c>
      <c r="D678" s="28">
        <v>4284</v>
      </c>
      <c r="E678" s="27" t="s">
        <v>1273</v>
      </c>
      <c r="F678" s="26" t="s">
        <v>27</v>
      </c>
      <c r="G678" s="29">
        <v>34078</v>
      </c>
      <c r="H678" s="30" t="s">
        <v>575</v>
      </c>
    </row>
    <row r="679" spans="1:8" hidden="1" x14ac:dyDescent="0.25">
      <c r="A679" s="26" t="s">
        <v>11</v>
      </c>
      <c r="B679" s="27" t="s">
        <v>978</v>
      </c>
      <c r="C679" s="27" t="s">
        <v>979</v>
      </c>
      <c r="D679" s="28">
        <v>4285</v>
      </c>
      <c r="E679" s="27" t="s">
        <v>29</v>
      </c>
      <c r="F679" s="26" t="s">
        <v>19</v>
      </c>
      <c r="G679" s="29">
        <v>272628</v>
      </c>
      <c r="H679" s="30" t="s">
        <v>575</v>
      </c>
    </row>
    <row r="680" spans="1:8" hidden="1" x14ac:dyDescent="0.25">
      <c r="A680" s="26" t="s">
        <v>11</v>
      </c>
      <c r="B680" s="27" t="s">
        <v>978</v>
      </c>
      <c r="C680" s="27" t="s">
        <v>979</v>
      </c>
      <c r="D680" s="28">
        <v>4286</v>
      </c>
      <c r="E680" s="27" t="s">
        <v>1274</v>
      </c>
      <c r="F680" s="26" t="s">
        <v>19</v>
      </c>
      <c r="G680" s="29">
        <v>517036</v>
      </c>
      <c r="H680" s="30" t="s">
        <v>575</v>
      </c>
    </row>
    <row r="681" spans="1:8" hidden="1" x14ac:dyDescent="0.25">
      <c r="A681" s="26" t="s">
        <v>11</v>
      </c>
      <c r="B681" s="27" t="s">
        <v>978</v>
      </c>
      <c r="C681" s="27" t="s">
        <v>979</v>
      </c>
      <c r="D681" s="28">
        <v>4287</v>
      </c>
      <c r="E681" s="27" t="s">
        <v>31</v>
      </c>
      <c r="F681" s="26" t="s">
        <v>27</v>
      </c>
      <c r="G681" s="29">
        <v>27812</v>
      </c>
      <c r="H681" s="30" t="s">
        <v>575</v>
      </c>
    </row>
    <row r="682" spans="1:8" hidden="1" x14ac:dyDescent="0.25">
      <c r="A682" s="26" t="s">
        <v>11</v>
      </c>
      <c r="B682" s="27" t="s">
        <v>978</v>
      </c>
      <c r="C682" s="27" t="s">
        <v>979</v>
      </c>
      <c r="D682" s="28">
        <v>4288</v>
      </c>
      <c r="E682" s="27" t="s">
        <v>1275</v>
      </c>
      <c r="F682" s="26" t="s">
        <v>19</v>
      </c>
      <c r="G682" s="29">
        <v>222487</v>
      </c>
      <c r="H682" s="30" t="s">
        <v>575</v>
      </c>
    </row>
    <row r="683" spans="1:8" hidden="1" x14ac:dyDescent="0.25">
      <c r="A683" s="26" t="s">
        <v>11</v>
      </c>
      <c r="B683" s="27" t="s">
        <v>578</v>
      </c>
      <c r="C683" s="27" t="s">
        <v>578</v>
      </c>
      <c r="D683" s="28">
        <v>4289</v>
      </c>
      <c r="E683" s="27" t="s">
        <v>1276</v>
      </c>
      <c r="F683" s="26" t="s">
        <v>13</v>
      </c>
      <c r="G683" s="29">
        <v>18235</v>
      </c>
      <c r="H683" s="30" t="s">
        <v>575</v>
      </c>
    </row>
    <row r="684" spans="1:8" hidden="1" x14ac:dyDescent="0.25">
      <c r="A684" s="26" t="s">
        <v>11</v>
      </c>
      <c r="B684" s="27" t="s">
        <v>578</v>
      </c>
      <c r="C684" s="27" t="s">
        <v>578</v>
      </c>
      <c r="D684" s="28">
        <v>4290</v>
      </c>
      <c r="E684" s="27" t="s">
        <v>1277</v>
      </c>
      <c r="F684" s="26" t="s">
        <v>13</v>
      </c>
      <c r="G684" s="29">
        <v>25629</v>
      </c>
      <c r="H684" s="30" t="s">
        <v>575</v>
      </c>
    </row>
    <row r="685" spans="1:8" ht="31.5" hidden="1" x14ac:dyDescent="0.25">
      <c r="A685" s="26" t="s">
        <v>11</v>
      </c>
      <c r="B685" s="27" t="s">
        <v>639</v>
      </c>
      <c r="C685" s="27" t="s">
        <v>639</v>
      </c>
      <c r="D685" s="28">
        <v>4291</v>
      </c>
      <c r="E685" s="27" t="s">
        <v>1278</v>
      </c>
      <c r="F685" s="26" t="s">
        <v>15</v>
      </c>
      <c r="G685" s="29">
        <v>397374</v>
      </c>
      <c r="H685" s="30" t="s">
        <v>575</v>
      </c>
    </row>
    <row r="686" spans="1:8" ht="31.5" hidden="1" x14ac:dyDescent="0.25">
      <c r="A686" s="26" t="s">
        <v>11</v>
      </c>
      <c r="B686" s="27" t="s">
        <v>639</v>
      </c>
      <c r="C686" s="27" t="s">
        <v>639</v>
      </c>
      <c r="D686" s="28">
        <v>4292</v>
      </c>
      <c r="E686" s="27" t="s">
        <v>32</v>
      </c>
      <c r="F686" s="26" t="s">
        <v>15</v>
      </c>
      <c r="G686" s="29">
        <v>413863</v>
      </c>
      <c r="H686" s="30" t="s">
        <v>575</v>
      </c>
    </row>
    <row r="687" spans="1:8" ht="31.5" hidden="1" x14ac:dyDescent="0.25">
      <c r="A687" s="26" t="s">
        <v>11</v>
      </c>
      <c r="B687" s="27" t="s">
        <v>639</v>
      </c>
      <c r="C687" s="27" t="s">
        <v>639</v>
      </c>
      <c r="D687" s="28">
        <v>4294</v>
      </c>
      <c r="E687" s="27" t="s">
        <v>33</v>
      </c>
      <c r="F687" s="26" t="s">
        <v>15</v>
      </c>
      <c r="G687" s="29">
        <v>505616</v>
      </c>
      <c r="H687" s="30" t="s">
        <v>575</v>
      </c>
    </row>
    <row r="688" spans="1:8" ht="31.5" hidden="1" x14ac:dyDescent="0.25">
      <c r="A688" s="26" t="s">
        <v>11</v>
      </c>
      <c r="B688" s="27" t="s">
        <v>639</v>
      </c>
      <c r="C688" s="27" t="s">
        <v>639</v>
      </c>
      <c r="D688" s="28">
        <v>4295</v>
      </c>
      <c r="E688" s="27" t="s">
        <v>34</v>
      </c>
      <c r="F688" s="26" t="s">
        <v>15</v>
      </c>
      <c r="G688" s="29">
        <v>523520</v>
      </c>
      <c r="H688" s="30" t="s">
        <v>575</v>
      </c>
    </row>
    <row r="689" spans="1:8" ht="31.5" hidden="1" x14ac:dyDescent="0.25">
      <c r="A689" s="26" t="s">
        <v>11</v>
      </c>
      <c r="B689" s="27" t="s">
        <v>639</v>
      </c>
      <c r="C689" s="27" t="s">
        <v>639</v>
      </c>
      <c r="D689" s="28">
        <v>4296</v>
      </c>
      <c r="E689" s="27" t="s">
        <v>35</v>
      </c>
      <c r="F689" s="26" t="s">
        <v>15</v>
      </c>
      <c r="G689" s="29">
        <v>548248</v>
      </c>
      <c r="H689" s="30" t="s">
        <v>575</v>
      </c>
    </row>
    <row r="690" spans="1:8" ht="31.5" hidden="1" x14ac:dyDescent="0.25">
      <c r="A690" s="26" t="s">
        <v>11</v>
      </c>
      <c r="B690" s="27" t="s">
        <v>639</v>
      </c>
      <c r="C690" s="27" t="s">
        <v>639</v>
      </c>
      <c r="D690" s="28">
        <v>4297</v>
      </c>
      <c r="E690" s="27" t="s">
        <v>36</v>
      </c>
      <c r="F690" s="26" t="s">
        <v>15</v>
      </c>
      <c r="G690" s="29">
        <v>734698</v>
      </c>
      <c r="H690" s="30" t="s">
        <v>575</v>
      </c>
    </row>
    <row r="691" spans="1:8" ht="31.5" hidden="1" x14ac:dyDescent="0.25">
      <c r="A691" s="26" t="s">
        <v>11</v>
      </c>
      <c r="B691" s="27" t="s">
        <v>639</v>
      </c>
      <c r="C691" s="27" t="s">
        <v>639</v>
      </c>
      <c r="D691" s="28">
        <v>4298</v>
      </c>
      <c r="E691" s="27" t="s">
        <v>37</v>
      </c>
      <c r="F691" s="26" t="s">
        <v>15</v>
      </c>
      <c r="G691" s="29">
        <v>975082</v>
      </c>
      <c r="H691" s="30" t="s">
        <v>575</v>
      </c>
    </row>
    <row r="692" spans="1:8" ht="31.5" hidden="1" x14ac:dyDescent="0.25">
      <c r="A692" s="26" t="s">
        <v>11</v>
      </c>
      <c r="B692" s="27" t="s">
        <v>639</v>
      </c>
      <c r="C692" s="27" t="s">
        <v>639</v>
      </c>
      <c r="D692" s="28">
        <v>4299</v>
      </c>
      <c r="E692" s="27" t="s">
        <v>38</v>
      </c>
      <c r="F692" s="26" t="s">
        <v>15</v>
      </c>
      <c r="G692" s="29">
        <v>1087805</v>
      </c>
      <c r="H692" s="30" t="s">
        <v>575</v>
      </c>
    </row>
    <row r="693" spans="1:8" hidden="1" x14ac:dyDescent="0.25">
      <c r="A693" s="26" t="s">
        <v>11</v>
      </c>
      <c r="B693" s="27" t="s">
        <v>608</v>
      </c>
      <c r="C693" s="27" t="s">
        <v>1279</v>
      </c>
      <c r="D693" s="28">
        <v>4300</v>
      </c>
      <c r="E693" s="27" t="s">
        <v>39</v>
      </c>
      <c r="F693" s="26" t="s">
        <v>15</v>
      </c>
      <c r="G693" s="29">
        <v>258585</v>
      </c>
      <c r="H693" s="30" t="s">
        <v>575</v>
      </c>
    </row>
    <row r="694" spans="1:8" hidden="1" x14ac:dyDescent="0.25">
      <c r="A694" s="26" t="s">
        <v>11</v>
      </c>
      <c r="B694" s="27" t="s">
        <v>608</v>
      </c>
      <c r="C694" s="27" t="s">
        <v>1279</v>
      </c>
      <c r="D694" s="28">
        <v>4301</v>
      </c>
      <c r="E694" s="27" t="s">
        <v>40</v>
      </c>
      <c r="F694" s="26" t="s">
        <v>15</v>
      </c>
      <c r="G694" s="29">
        <v>286332</v>
      </c>
      <c r="H694" s="30" t="s">
        <v>575</v>
      </c>
    </row>
    <row r="695" spans="1:8" hidden="1" x14ac:dyDescent="0.25">
      <c r="A695" s="26" t="s">
        <v>11</v>
      </c>
      <c r="B695" s="27" t="s">
        <v>608</v>
      </c>
      <c r="C695" s="27" t="s">
        <v>1279</v>
      </c>
      <c r="D695" s="28">
        <v>4302</v>
      </c>
      <c r="E695" s="27" t="s">
        <v>41</v>
      </c>
      <c r="F695" s="26" t="s">
        <v>15</v>
      </c>
      <c r="G695" s="29">
        <v>334017</v>
      </c>
      <c r="H695" s="30" t="s">
        <v>575</v>
      </c>
    </row>
    <row r="696" spans="1:8" hidden="1" x14ac:dyDescent="0.25">
      <c r="A696" s="26" t="s">
        <v>11</v>
      </c>
      <c r="B696" s="27" t="s">
        <v>608</v>
      </c>
      <c r="C696" s="27" t="s">
        <v>1279</v>
      </c>
      <c r="D696" s="28">
        <v>4303</v>
      </c>
      <c r="E696" s="27" t="s">
        <v>42</v>
      </c>
      <c r="F696" s="26" t="s">
        <v>15</v>
      </c>
      <c r="G696" s="29">
        <v>380297</v>
      </c>
      <c r="H696" s="30" t="s">
        <v>575</v>
      </c>
    </row>
    <row r="697" spans="1:8" hidden="1" x14ac:dyDescent="0.25">
      <c r="A697" s="26" t="s">
        <v>11</v>
      </c>
      <c r="B697" s="27" t="s">
        <v>608</v>
      </c>
      <c r="C697" s="27" t="s">
        <v>1279</v>
      </c>
      <c r="D697" s="28">
        <v>4304</v>
      </c>
      <c r="E697" s="27" t="s">
        <v>43</v>
      </c>
      <c r="F697" s="26" t="s">
        <v>15</v>
      </c>
      <c r="G697" s="29">
        <v>395092</v>
      </c>
      <c r="H697" s="30" t="s">
        <v>575</v>
      </c>
    </row>
    <row r="698" spans="1:8" ht="31.5" hidden="1" x14ac:dyDescent="0.25">
      <c r="A698" s="26" t="s">
        <v>11</v>
      </c>
      <c r="B698" s="27" t="s">
        <v>608</v>
      </c>
      <c r="C698" s="27" t="s">
        <v>1279</v>
      </c>
      <c r="D698" s="28">
        <v>4305</v>
      </c>
      <c r="E698" s="27" t="s">
        <v>1280</v>
      </c>
      <c r="F698" s="26" t="s">
        <v>16</v>
      </c>
      <c r="G698" s="29">
        <v>275913</v>
      </c>
      <c r="H698" s="30" t="s">
        <v>575</v>
      </c>
    </row>
    <row r="699" spans="1:8" ht="31.5" hidden="1" x14ac:dyDescent="0.25">
      <c r="A699" s="26" t="s">
        <v>11</v>
      </c>
      <c r="B699" s="27" t="s">
        <v>608</v>
      </c>
      <c r="C699" s="27" t="s">
        <v>1279</v>
      </c>
      <c r="D699" s="28">
        <v>4306</v>
      </c>
      <c r="E699" s="27" t="s">
        <v>1281</v>
      </c>
      <c r="F699" s="26" t="s">
        <v>16</v>
      </c>
      <c r="G699" s="29">
        <v>643583</v>
      </c>
      <c r="H699" s="30" t="s">
        <v>575</v>
      </c>
    </row>
    <row r="700" spans="1:8" ht="31.5" hidden="1" x14ac:dyDescent="0.25">
      <c r="A700" s="26" t="s">
        <v>11</v>
      </c>
      <c r="B700" s="27" t="s">
        <v>608</v>
      </c>
      <c r="C700" s="27" t="s">
        <v>1279</v>
      </c>
      <c r="D700" s="28">
        <v>4307</v>
      </c>
      <c r="E700" s="27" t="s">
        <v>1282</v>
      </c>
      <c r="F700" s="26" t="s">
        <v>16</v>
      </c>
      <c r="G700" s="29">
        <v>392337</v>
      </c>
      <c r="H700" s="30" t="s">
        <v>575</v>
      </c>
    </row>
    <row r="701" spans="1:8" ht="31.5" hidden="1" x14ac:dyDescent="0.25">
      <c r="A701" s="26" t="s">
        <v>11</v>
      </c>
      <c r="B701" s="27" t="s">
        <v>608</v>
      </c>
      <c r="C701" s="27" t="s">
        <v>1279</v>
      </c>
      <c r="D701" s="28">
        <v>4308</v>
      </c>
      <c r="E701" s="27" t="s">
        <v>44</v>
      </c>
      <c r="F701" s="26" t="s">
        <v>16</v>
      </c>
      <c r="G701" s="29">
        <v>4017520</v>
      </c>
      <c r="H701" s="30" t="s">
        <v>575</v>
      </c>
    </row>
    <row r="702" spans="1:8" ht="31.5" hidden="1" x14ac:dyDescent="0.25">
      <c r="A702" s="26" t="s">
        <v>11</v>
      </c>
      <c r="B702" s="27" t="s">
        <v>608</v>
      </c>
      <c r="C702" s="27" t="s">
        <v>1279</v>
      </c>
      <c r="D702" s="28">
        <v>4309</v>
      </c>
      <c r="E702" s="27" t="s">
        <v>45</v>
      </c>
      <c r="F702" s="26" t="s">
        <v>16</v>
      </c>
      <c r="G702" s="29">
        <v>4017520</v>
      </c>
      <c r="H702" s="30" t="s">
        <v>575</v>
      </c>
    </row>
    <row r="703" spans="1:8" ht="31.5" hidden="1" x14ac:dyDescent="0.25">
      <c r="A703" s="26" t="s">
        <v>11</v>
      </c>
      <c r="B703" s="27" t="s">
        <v>608</v>
      </c>
      <c r="C703" s="27" t="s">
        <v>1279</v>
      </c>
      <c r="D703" s="28">
        <v>4310</v>
      </c>
      <c r="E703" s="27" t="s">
        <v>46</v>
      </c>
      <c r="F703" s="26" t="s">
        <v>16</v>
      </c>
      <c r="G703" s="29">
        <v>4323060</v>
      </c>
      <c r="H703" s="30" t="s">
        <v>575</v>
      </c>
    </row>
    <row r="704" spans="1:8" ht="31.5" hidden="1" x14ac:dyDescent="0.25">
      <c r="A704" s="26" t="s">
        <v>11</v>
      </c>
      <c r="B704" s="27" t="s">
        <v>608</v>
      </c>
      <c r="C704" s="27" t="s">
        <v>1279</v>
      </c>
      <c r="D704" s="28">
        <v>4311</v>
      </c>
      <c r="E704" s="27" t="s">
        <v>47</v>
      </c>
      <c r="F704" s="26" t="s">
        <v>16</v>
      </c>
      <c r="G704" s="29">
        <v>4010504</v>
      </c>
      <c r="H704" s="30" t="s">
        <v>575</v>
      </c>
    </row>
    <row r="705" spans="1:8" ht="31.5" hidden="1" x14ac:dyDescent="0.25">
      <c r="A705" s="26" t="s">
        <v>11</v>
      </c>
      <c r="B705" s="27" t="s">
        <v>608</v>
      </c>
      <c r="C705" s="27" t="s">
        <v>1279</v>
      </c>
      <c r="D705" s="28">
        <v>4312</v>
      </c>
      <c r="E705" s="27" t="s">
        <v>48</v>
      </c>
      <c r="F705" s="26" t="s">
        <v>16</v>
      </c>
      <c r="G705" s="29">
        <v>4010504</v>
      </c>
      <c r="H705" s="30" t="s">
        <v>575</v>
      </c>
    </row>
    <row r="706" spans="1:8" ht="31.5" hidden="1" x14ac:dyDescent="0.25">
      <c r="A706" s="26" t="s">
        <v>11</v>
      </c>
      <c r="B706" s="27" t="s">
        <v>608</v>
      </c>
      <c r="C706" s="27" t="s">
        <v>1279</v>
      </c>
      <c r="D706" s="28">
        <v>4313</v>
      </c>
      <c r="E706" s="27" t="s">
        <v>49</v>
      </c>
      <c r="F706" s="26" t="s">
        <v>16</v>
      </c>
      <c r="G706" s="29">
        <v>4003488</v>
      </c>
      <c r="H706" s="30" t="s">
        <v>575</v>
      </c>
    </row>
    <row r="707" spans="1:8" ht="31.5" hidden="1" x14ac:dyDescent="0.25">
      <c r="A707" s="26" t="s">
        <v>11</v>
      </c>
      <c r="B707" s="27" t="s">
        <v>608</v>
      </c>
      <c r="C707" s="27" t="s">
        <v>1279</v>
      </c>
      <c r="D707" s="28">
        <v>4314</v>
      </c>
      <c r="E707" s="27" t="s">
        <v>50</v>
      </c>
      <c r="F707" s="26" t="s">
        <v>16</v>
      </c>
      <c r="G707" s="29">
        <v>3648328</v>
      </c>
      <c r="H707" s="30" t="s">
        <v>575</v>
      </c>
    </row>
    <row r="708" spans="1:8" ht="31.5" hidden="1" x14ac:dyDescent="0.25">
      <c r="A708" s="26" t="s">
        <v>11</v>
      </c>
      <c r="B708" s="27" t="s">
        <v>608</v>
      </c>
      <c r="C708" s="27" t="s">
        <v>1279</v>
      </c>
      <c r="D708" s="28">
        <v>4315</v>
      </c>
      <c r="E708" s="27" t="s">
        <v>51</v>
      </c>
      <c r="F708" s="26" t="s">
        <v>16</v>
      </c>
      <c r="G708" s="29">
        <v>3648328</v>
      </c>
      <c r="H708" s="30" t="s">
        <v>575</v>
      </c>
    </row>
    <row r="709" spans="1:8" ht="31.5" hidden="1" x14ac:dyDescent="0.25">
      <c r="A709" s="26" t="s">
        <v>11</v>
      </c>
      <c r="B709" s="27" t="s">
        <v>608</v>
      </c>
      <c r="C709" s="27" t="s">
        <v>1279</v>
      </c>
      <c r="D709" s="28">
        <v>4316</v>
      </c>
      <c r="E709" s="27" t="s">
        <v>52</v>
      </c>
      <c r="F709" s="26" t="s">
        <v>16</v>
      </c>
      <c r="G709" s="29">
        <v>3980930</v>
      </c>
      <c r="H709" s="30" t="s">
        <v>575</v>
      </c>
    </row>
    <row r="710" spans="1:8" ht="31.5" hidden="1" x14ac:dyDescent="0.25">
      <c r="A710" s="26" t="s">
        <v>11</v>
      </c>
      <c r="B710" s="27" t="s">
        <v>608</v>
      </c>
      <c r="C710" s="27" t="s">
        <v>1279</v>
      </c>
      <c r="D710" s="28">
        <v>4317</v>
      </c>
      <c r="E710" s="27" t="s">
        <v>53</v>
      </c>
      <c r="F710" s="26" t="s">
        <v>16</v>
      </c>
      <c r="G710" s="29">
        <v>3635062</v>
      </c>
      <c r="H710" s="30" t="s">
        <v>575</v>
      </c>
    </row>
    <row r="711" spans="1:8" ht="31.5" hidden="1" x14ac:dyDescent="0.25">
      <c r="A711" s="26" t="s">
        <v>11</v>
      </c>
      <c r="B711" s="27" t="s">
        <v>608</v>
      </c>
      <c r="C711" s="27" t="s">
        <v>1279</v>
      </c>
      <c r="D711" s="28">
        <v>4318</v>
      </c>
      <c r="E711" s="27" t="s">
        <v>54</v>
      </c>
      <c r="F711" s="26" t="s">
        <v>16</v>
      </c>
      <c r="G711" s="29">
        <v>3635062</v>
      </c>
      <c r="H711" s="30" t="s">
        <v>575</v>
      </c>
    </row>
    <row r="712" spans="1:8" ht="31.5" hidden="1" x14ac:dyDescent="0.25">
      <c r="A712" s="26" t="s">
        <v>11</v>
      </c>
      <c r="B712" s="27" t="s">
        <v>608</v>
      </c>
      <c r="C712" s="27" t="s">
        <v>1279</v>
      </c>
      <c r="D712" s="28">
        <v>4319</v>
      </c>
      <c r="E712" s="27" t="s">
        <v>55</v>
      </c>
      <c r="F712" s="26" t="s">
        <v>16</v>
      </c>
      <c r="G712" s="29">
        <v>3628483</v>
      </c>
      <c r="H712" s="30" t="s">
        <v>575</v>
      </c>
    </row>
    <row r="713" spans="1:8" ht="31.5" hidden="1" x14ac:dyDescent="0.25">
      <c r="A713" s="26" t="s">
        <v>11</v>
      </c>
      <c r="B713" s="27" t="s">
        <v>608</v>
      </c>
      <c r="C713" s="27" t="s">
        <v>1279</v>
      </c>
      <c r="D713" s="28">
        <v>4320</v>
      </c>
      <c r="E713" s="27" t="s">
        <v>56</v>
      </c>
      <c r="F713" s="26" t="s">
        <v>16</v>
      </c>
      <c r="G713" s="29">
        <v>3071269</v>
      </c>
      <c r="H713" s="30" t="s">
        <v>575</v>
      </c>
    </row>
    <row r="714" spans="1:8" ht="31.5" hidden="1" x14ac:dyDescent="0.25">
      <c r="A714" s="26" t="s">
        <v>11</v>
      </c>
      <c r="B714" s="27" t="s">
        <v>608</v>
      </c>
      <c r="C714" s="27" t="s">
        <v>1279</v>
      </c>
      <c r="D714" s="28">
        <v>4321</v>
      </c>
      <c r="E714" s="27" t="s">
        <v>57</v>
      </c>
      <c r="F714" s="26" t="s">
        <v>16</v>
      </c>
      <c r="G714" s="29">
        <v>3071269</v>
      </c>
      <c r="H714" s="30" t="s">
        <v>575</v>
      </c>
    </row>
    <row r="715" spans="1:8" ht="31.5" hidden="1" x14ac:dyDescent="0.25">
      <c r="A715" s="26" t="s">
        <v>11</v>
      </c>
      <c r="B715" s="27" t="s">
        <v>608</v>
      </c>
      <c r="C715" s="27" t="s">
        <v>1279</v>
      </c>
      <c r="D715" s="28">
        <v>4322</v>
      </c>
      <c r="E715" s="27" t="s">
        <v>58</v>
      </c>
      <c r="F715" s="26" t="s">
        <v>16</v>
      </c>
      <c r="G715" s="29">
        <v>3071269</v>
      </c>
      <c r="H715" s="30" t="s">
        <v>575</v>
      </c>
    </row>
    <row r="716" spans="1:8" ht="31.5" hidden="1" x14ac:dyDescent="0.25">
      <c r="A716" s="26" t="s">
        <v>11</v>
      </c>
      <c r="B716" s="27" t="s">
        <v>608</v>
      </c>
      <c r="C716" s="27" t="s">
        <v>1279</v>
      </c>
      <c r="D716" s="28">
        <v>4323</v>
      </c>
      <c r="E716" s="27" t="s">
        <v>59</v>
      </c>
      <c r="F716" s="26" t="s">
        <v>16</v>
      </c>
      <c r="G716" s="29">
        <v>3054147</v>
      </c>
      <c r="H716" s="30" t="s">
        <v>575</v>
      </c>
    </row>
    <row r="717" spans="1:8" ht="31.5" hidden="1" x14ac:dyDescent="0.25">
      <c r="A717" s="26" t="s">
        <v>11</v>
      </c>
      <c r="B717" s="27" t="s">
        <v>608</v>
      </c>
      <c r="C717" s="27" t="s">
        <v>1279</v>
      </c>
      <c r="D717" s="28">
        <v>4324</v>
      </c>
      <c r="E717" s="27" t="s">
        <v>60</v>
      </c>
      <c r="F717" s="26" t="s">
        <v>16</v>
      </c>
      <c r="G717" s="29">
        <v>3054147</v>
      </c>
      <c r="H717" s="30" t="s">
        <v>575</v>
      </c>
    </row>
    <row r="718" spans="1:8" ht="31.5" hidden="1" x14ac:dyDescent="0.25">
      <c r="A718" s="26" t="s">
        <v>11</v>
      </c>
      <c r="B718" s="27" t="s">
        <v>608</v>
      </c>
      <c r="C718" s="27" t="s">
        <v>1279</v>
      </c>
      <c r="D718" s="28">
        <v>4325</v>
      </c>
      <c r="E718" s="27" t="s">
        <v>61</v>
      </c>
      <c r="F718" s="26" t="s">
        <v>16</v>
      </c>
      <c r="G718" s="29">
        <v>3047568</v>
      </c>
      <c r="H718" s="30" t="s">
        <v>575</v>
      </c>
    </row>
    <row r="719" spans="1:8" ht="31.5" hidden="1" x14ac:dyDescent="0.25">
      <c r="A719" s="26" t="s">
        <v>11</v>
      </c>
      <c r="B719" s="27" t="s">
        <v>608</v>
      </c>
      <c r="C719" s="27" t="s">
        <v>1279</v>
      </c>
      <c r="D719" s="28">
        <v>4326</v>
      </c>
      <c r="E719" s="27" t="s">
        <v>62</v>
      </c>
      <c r="F719" s="26" t="s">
        <v>16</v>
      </c>
      <c r="G719" s="29">
        <v>5058580</v>
      </c>
      <c r="H719" s="30" t="s">
        <v>575</v>
      </c>
    </row>
    <row r="720" spans="1:8" ht="31.5" hidden="1" x14ac:dyDescent="0.25">
      <c r="A720" s="26" t="s">
        <v>11</v>
      </c>
      <c r="B720" s="27" t="s">
        <v>608</v>
      </c>
      <c r="C720" s="27" t="s">
        <v>1279</v>
      </c>
      <c r="D720" s="28">
        <v>4327</v>
      </c>
      <c r="E720" s="27" t="s">
        <v>63</v>
      </c>
      <c r="F720" s="26" t="s">
        <v>16</v>
      </c>
      <c r="G720" s="29">
        <v>5039266</v>
      </c>
      <c r="H720" s="30" t="s">
        <v>575</v>
      </c>
    </row>
    <row r="721" spans="1:8" ht="31.5" hidden="1" x14ac:dyDescent="0.25">
      <c r="A721" s="26" t="s">
        <v>11</v>
      </c>
      <c r="B721" s="27" t="s">
        <v>608</v>
      </c>
      <c r="C721" s="27" t="s">
        <v>1279</v>
      </c>
      <c r="D721" s="28">
        <v>4328</v>
      </c>
      <c r="E721" s="27" t="s">
        <v>64</v>
      </c>
      <c r="F721" s="26" t="s">
        <v>16</v>
      </c>
      <c r="G721" s="29">
        <v>2787830</v>
      </c>
      <c r="H721" s="30" t="s">
        <v>575</v>
      </c>
    </row>
    <row r="722" spans="1:8" ht="31.5" hidden="1" x14ac:dyDescent="0.25">
      <c r="A722" s="26" t="s">
        <v>11</v>
      </c>
      <c r="B722" s="27" t="s">
        <v>608</v>
      </c>
      <c r="C722" s="27" t="s">
        <v>1279</v>
      </c>
      <c r="D722" s="28">
        <v>4329</v>
      </c>
      <c r="E722" s="27" t="s">
        <v>65</v>
      </c>
      <c r="F722" s="26" t="s">
        <v>16</v>
      </c>
      <c r="G722" s="29">
        <v>362124</v>
      </c>
      <c r="H722" s="30" t="s">
        <v>575</v>
      </c>
    </row>
    <row r="723" spans="1:8" ht="31.5" hidden="1" x14ac:dyDescent="0.25">
      <c r="A723" s="26" t="s">
        <v>11</v>
      </c>
      <c r="B723" s="27" t="s">
        <v>608</v>
      </c>
      <c r="C723" s="27" t="s">
        <v>1279</v>
      </c>
      <c r="D723" s="28">
        <v>4330</v>
      </c>
      <c r="E723" s="27" t="s">
        <v>66</v>
      </c>
      <c r="F723" s="26" t="s">
        <v>16</v>
      </c>
      <c r="G723" s="29">
        <v>658868</v>
      </c>
      <c r="H723" s="30" t="s">
        <v>575</v>
      </c>
    </row>
    <row r="724" spans="1:8" ht="31.5" hidden="1" x14ac:dyDescent="0.25">
      <c r="A724" s="26" t="s">
        <v>11</v>
      </c>
      <c r="B724" s="27" t="s">
        <v>608</v>
      </c>
      <c r="C724" s="27" t="s">
        <v>1279</v>
      </c>
      <c r="D724" s="28">
        <v>4331</v>
      </c>
      <c r="E724" s="27" t="s">
        <v>1283</v>
      </c>
      <c r="F724" s="26" t="s">
        <v>16</v>
      </c>
      <c r="G724" s="29">
        <v>690551</v>
      </c>
      <c r="H724" s="30" t="s">
        <v>575</v>
      </c>
    </row>
    <row r="725" spans="1:8" ht="31.5" hidden="1" x14ac:dyDescent="0.25">
      <c r="A725" s="26" t="s">
        <v>11</v>
      </c>
      <c r="B725" s="27" t="s">
        <v>608</v>
      </c>
      <c r="C725" s="27" t="s">
        <v>1279</v>
      </c>
      <c r="D725" s="28">
        <v>4332</v>
      </c>
      <c r="E725" s="27" t="s">
        <v>67</v>
      </c>
      <c r="F725" s="26" t="s">
        <v>16</v>
      </c>
      <c r="G725" s="29">
        <v>2636182</v>
      </c>
      <c r="H725" s="30" t="s">
        <v>575</v>
      </c>
    </row>
    <row r="726" spans="1:8" ht="31.5" hidden="1" x14ac:dyDescent="0.25">
      <c r="A726" s="26" t="s">
        <v>11</v>
      </c>
      <c r="B726" s="27" t="s">
        <v>608</v>
      </c>
      <c r="C726" s="27" t="s">
        <v>1279</v>
      </c>
      <c r="D726" s="28">
        <v>4333</v>
      </c>
      <c r="E726" s="27" t="s">
        <v>68</v>
      </c>
      <c r="F726" s="26" t="s">
        <v>16</v>
      </c>
      <c r="G726" s="29">
        <v>2624854</v>
      </c>
      <c r="H726" s="30" t="s">
        <v>575</v>
      </c>
    </row>
    <row r="727" spans="1:8" ht="31.5" hidden="1" x14ac:dyDescent="0.25">
      <c r="A727" s="26" t="s">
        <v>11</v>
      </c>
      <c r="B727" s="27" t="s">
        <v>608</v>
      </c>
      <c r="C727" s="27" t="s">
        <v>1279</v>
      </c>
      <c r="D727" s="28">
        <v>4334</v>
      </c>
      <c r="E727" s="27" t="s">
        <v>69</v>
      </c>
      <c r="F727" s="26" t="s">
        <v>16</v>
      </c>
      <c r="G727" s="29">
        <v>2631998</v>
      </c>
      <c r="H727" s="30" t="s">
        <v>575</v>
      </c>
    </row>
    <row r="728" spans="1:8" ht="31.5" hidden="1" x14ac:dyDescent="0.25">
      <c r="A728" s="26" t="s">
        <v>11</v>
      </c>
      <c r="B728" s="27" t="s">
        <v>608</v>
      </c>
      <c r="C728" s="27" t="s">
        <v>1279</v>
      </c>
      <c r="D728" s="28">
        <v>4335</v>
      </c>
      <c r="E728" s="27" t="s">
        <v>70</v>
      </c>
      <c r="F728" s="26" t="s">
        <v>16</v>
      </c>
      <c r="G728" s="29">
        <v>2627010</v>
      </c>
      <c r="H728" s="30" t="s">
        <v>575</v>
      </c>
    </row>
    <row r="729" spans="1:8" ht="31.5" hidden="1" x14ac:dyDescent="0.25">
      <c r="A729" s="26" t="s">
        <v>11</v>
      </c>
      <c r="B729" s="27" t="s">
        <v>608</v>
      </c>
      <c r="C729" s="27" t="s">
        <v>1279</v>
      </c>
      <c r="D729" s="28">
        <v>4336</v>
      </c>
      <c r="E729" s="27" t="s">
        <v>71</v>
      </c>
      <c r="F729" s="26" t="s">
        <v>16</v>
      </c>
      <c r="G729" s="29">
        <v>1627358</v>
      </c>
      <c r="H729" s="30" t="s">
        <v>575</v>
      </c>
    </row>
    <row r="730" spans="1:8" ht="31.5" hidden="1" x14ac:dyDescent="0.25">
      <c r="A730" s="26" t="s">
        <v>11</v>
      </c>
      <c r="B730" s="27" t="s">
        <v>608</v>
      </c>
      <c r="C730" s="27" t="s">
        <v>1279</v>
      </c>
      <c r="D730" s="28">
        <v>4337</v>
      </c>
      <c r="E730" s="27" t="s">
        <v>72</v>
      </c>
      <c r="F730" s="26" t="s">
        <v>16</v>
      </c>
      <c r="G730" s="29">
        <v>223512</v>
      </c>
      <c r="H730" s="30" t="s">
        <v>575</v>
      </c>
    </row>
    <row r="731" spans="1:8" ht="31.5" hidden="1" x14ac:dyDescent="0.25">
      <c r="A731" s="26" t="s">
        <v>11</v>
      </c>
      <c r="B731" s="27" t="s">
        <v>608</v>
      </c>
      <c r="C731" s="27" t="s">
        <v>1279</v>
      </c>
      <c r="D731" s="28">
        <v>4338</v>
      </c>
      <c r="E731" s="27" t="s">
        <v>73</v>
      </c>
      <c r="F731" s="26" t="s">
        <v>16</v>
      </c>
      <c r="G731" s="29">
        <v>2624854</v>
      </c>
      <c r="H731" s="30" t="s">
        <v>575</v>
      </c>
    </row>
    <row r="732" spans="1:8" hidden="1" x14ac:dyDescent="0.25">
      <c r="A732" s="26" t="s">
        <v>11</v>
      </c>
      <c r="B732" s="27" t="s">
        <v>608</v>
      </c>
      <c r="C732" s="27" t="s">
        <v>609</v>
      </c>
      <c r="D732" s="28">
        <v>4340</v>
      </c>
      <c r="E732" s="27" t="s">
        <v>74</v>
      </c>
      <c r="F732" s="26" t="s">
        <v>15</v>
      </c>
      <c r="G732" s="29">
        <v>2914</v>
      </c>
      <c r="H732" s="30" t="s">
        <v>575</v>
      </c>
    </row>
    <row r="733" spans="1:8" ht="94.5" hidden="1" x14ac:dyDescent="0.25">
      <c r="A733" s="26" t="s">
        <v>11</v>
      </c>
      <c r="B733" s="27" t="s">
        <v>582</v>
      </c>
      <c r="C733" s="27" t="s">
        <v>1284</v>
      </c>
      <c r="D733" s="28">
        <v>4341</v>
      </c>
      <c r="E733" s="27" t="s">
        <v>75</v>
      </c>
      <c r="F733" s="26" t="s">
        <v>15</v>
      </c>
      <c r="G733" s="29">
        <v>160455</v>
      </c>
      <c r="H733" s="30" t="s">
        <v>575</v>
      </c>
    </row>
    <row r="734" spans="1:8" ht="94.5" hidden="1" x14ac:dyDescent="0.25">
      <c r="A734" s="26" t="s">
        <v>11</v>
      </c>
      <c r="B734" s="27" t="s">
        <v>582</v>
      </c>
      <c r="C734" s="27" t="s">
        <v>1284</v>
      </c>
      <c r="D734" s="28">
        <v>4342</v>
      </c>
      <c r="E734" s="27" t="s">
        <v>76</v>
      </c>
      <c r="F734" s="26" t="s">
        <v>15</v>
      </c>
      <c r="G734" s="29">
        <v>213918</v>
      </c>
      <c r="H734" s="30" t="s">
        <v>575</v>
      </c>
    </row>
    <row r="735" spans="1:8" ht="94.5" hidden="1" x14ac:dyDescent="0.25">
      <c r="A735" s="26" t="s">
        <v>11</v>
      </c>
      <c r="B735" s="27" t="s">
        <v>582</v>
      </c>
      <c r="C735" s="27" t="s">
        <v>1284</v>
      </c>
      <c r="D735" s="28">
        <v>4343</v>
      </c>
      <c r="E735" s="27" t="s">
        <v>77</v>
      </c>
      <c r="F735" s="26" t="s">
        <v>15</v>
      </c>
      <c r="G735" s="29">
        <v>348374</v>
      </c>
      <c r="H735" s="30" t="s">
        <v>575</v>
      </c>
    </row>
    <row r="736" spans="1:8" ht="110.25" hidden="1" x14ac:dyDescent="0.25">
      <c r="A736" s="26" t="s">
        <v>11</v>
      </c>
      <c r="B736" s="27" t="s">
        <v>582</v>
      </c>
      <c r="C736" s="27" t="s">
        <v>1284</v>
      </c>
      <c r="D736" s="28">
        <v>4344</v>
      </c>
      <c r="E736" s="27" t="s">
        <v>78</v>
      </c>
      <c r="F736" s="26" t="s">
        <v>15</v>
      </c>
      <c r="G736" s="29">
        <v>386747</v>
      </c>
      <c r="H736" s="30" t="s">
        <v>575</v>
      </c>
    </row>
    <row r="737" spans="1:8" ht="94.5" hidden="1" x14ac:dyDescent="0.25">
      <c r="A737" s="26" t="s">
        <v>11</v>
      </c>
      <c r="B737" s="27" t="s">
        <v>582</v>
      </c>
      <c r="C737" s="27" t="s">
        <v>1284</v>
      </c>
      <c r="D737" s="28">
        <v>4345</v>
      </c>
      <c r="E737" s="27" t="s">
        <v>79</v>
      </c>
      <c r="F737" s="26" t="s">
        <v>15</v>
      </c>
      <c r="G737" s="29">
        <v>407638</v>
      </c>
      <c r="H737" s="30" t="s">
        <v>575</v>
      </c>
    </row>
    <row r="738" spans="1:8" ht="94.5" hidden="1" x14ac:dyDescent="0.25">
      <c r="A738" s="26" t="s">
        <v>11</v>
      </c>
      <c r="B738" s="27" t="s">
        <v>582</v>
      </c>
      <c r="C738" s="27" t="s">
        <v>1284</v>
      </c>
      <c r="D738" s="28">
        <v>4346</v>
      </c>
      <c r="E738" s="27" t="s">
        <v>80</v>
      </c>
      <c r="F738" s="26" t="s">
        <v>15</v>
      </c>
      <c r="G738" s="29">
        <v>546778</v>
      </c>
      <c r="H738" s="30" t="s">
        <v>575</v>
      </c>
    </row>
    <row r="739" spans="1:8" ht="94.5" hidden="1" x14ac:dyDescent="0.25">
      <c r="A739" s="26" t="s">
        <v>11</v>
      </c>
      <c r="B739" s="27" t="s">
        <v>582</v>
      </c>
      <c r="C739" s="27" t="s">
        <v>1284</v>
      </c>
      <c r="D739" s="28">
        <v>4347</v>
      </c>
      <c r="E739" s="27" t="s">
        <v>81</v>
      </c>
      <c r="F739" s="26" t="s">
        <v>15</v>
      </c>
      <c r="G739" s="29">
        <v>713581</v>
      </c>
      <c r="H739" s="30" t="s">
        <v>575</v>
      </c>
    </row>
    <row r="740" spans="1:8" ht="94.5" hidden="1" x14ac:dyDescent="0.25">
      <c r="A740" s="26" t="s">
        <v>11</v>
      </c>
      <c r="B740" s="27" t="s">
        <v>582</v>
      </c>
      <c r="C740" s="27" t="s">
        <v>1284</v>
      </c>
      <c r="D740" s="28">
        <v>4348</v>
      </c>
      <c r="E740" s="27" t="s">
        <v>82</v>
      </c>
      <c r="F740" s="26" t="s">
        <v>15</v>
      </c>
      <c r="G740" s="29">
        <v>753160</v>
      </c>
      <c r="H740" s="30" t="s">
        <v>575</v>
      </c>
    </row>
    <row r="741" spans="1:8" ht="94.5" hidden="1" x14ac:dyDescent="0.25">
      <c r="A741" s="26" t="s">
        <v>11</v>
      </c>
      <c r="B741" s="27" t="s">
        <v>582</v>
      </c>
      <c r="C741" s="27" t="s">
        <v>1284</v>
      </c>
      <c r="D741" s="28">
        <v>4349</v>
      </c>
      <c r="E741" s="27" t="s">
        <v>83</v>
      </c>
      <c r="F741" s="26" t="s">
        <v>15</v>
      </c>
      <c r="G741" s="29">
        <v>881197</v>
      </c>
      <c r="H741" s="30" t="s">
        <v>575</v>
      </c>
    </row>
    <row r="742" spans="1:8" ht="94.5" hidden="1" x14ac:dyDescent="0.25">
      <c r="A742" s="26" t="s">
        <v>11</v>
      </c>
      <c r="B742" s="27" t="s">
        <v>582</v>
      </c>
      <c r="C742" s="27" t="s">
        <v>1284</v>
      </c>
      <c r="D742" s="28">
        <v>4350</v>
      </c>
      <c r="E742" s="27" t="s">
        <v>84</v>
      </c>
      <c r="F742" s="26" t="s">
        <v>15</v>
      </c>
      <c r="G742" s="29">
        <v>1257139</v>
      </c>
      <c r="H742" s="30" t="s">
        <v>575</v>
      </c>
    </row>
    <row r="743" spans="1:8" ht="94.5" hidden="1" x14ac:dyDescent="0.25">
      <c r="A743" s="26" t="s">
        <v>11</v>
      </c>
      <c r="B743" s="27" t="s">
        <v>582</v>
      </c>
      <c r="C743" s="27" t="s">
        <v>1284</v>
      </c>
      <c r="D743" s="28">
        <v>4351</v>
      </c>
      <c r="E743" s="27" t="s">
        <v>85</v>
      </c>
      <c r="F743" s="26" t="s">
        <v>15</v>
      </c>
      <c r="G743" s="29">
        <v>228405</v>
      </c>
      <c r="H743" s="30" t="s">
        <v>575</v>
      </c>
    </row>
    <row r="744" spans="1:8" ht="94.5" hidden="1" x14ac:dyDescent="0.25">
      <c r="A744" s="26" t="s">
        <v>11</v>
      </c>
      <c r="B744" s="27" t="s">
        <v>582</v>
      </c>
      <c r="C744" s="27" t="s">
        <v>1284</v>
      </c>
      <c r="D744" s="28">
        <v>4352</v>
      </c>
      <c r="E744" s="27" t="s">
        <v>86</v>
      </c>
      <c r="F744" s="26" t="s">
        <v>15</v>
      </c>
      <c r="G744" s="29">
        <v>243266</v>
      </c>
      <c r="H744" s="30" t="s">
        <v>575</v>
      </c>
    </row>
    <row r="745" spans="1:8" ht="94.5" hidden="1" x14ac:dyDescent="0.25">
      <c r="A745" s="26" t="s">
        <v>11</v>
      </c>
      <c r="B745" s="27" t="s">
        <v>582</v>
      </c>
      <c r="C745" s="27" t="s">
        <v>1284</v>
      </c>
      <c r="D745" s="28">
        <v>4353</v>
      </c>
      <c r="E745" s="27" t="s">
        <v>87</v>
      </c>
      <c r="F745" s="26" t="s">
        <v>15</v>
      </c>
      <c r="G745" s="29">
        <v>335204</v>
      </c>
      <c r="H745" s="30" t="s">
        <v>575</v>
      </c>
    </row>
    <row r="746" spans="1:8" ht="94.5" hidden="1" x14ac:dyDescent="0.25">
      <c r="A746" s="26" t="s">
        <v>11</v>
      </c>
      <c r="B746" s="27" t="s">
        <v>582</v>
      </c>
      <c r="C746" s="27" t="s">
        <v>1284</v>
      </c>
      <c r="D746" s="28">
        <v>4354</v>
      </c>
      <c r="E746" s="27" t="s">
        <v>88</v>
      </c>
      <c r="F746" s="26" t="s">
        <v>15</v>
      </c>
      <c r="G746" s="29">
        <v>442878</v>
      </c>
      <c r="H746" s="30" t="s">
        <v>575</v>
      </c>
    </row>
    <row r="747" spans="1:8" ht="94.5" hidden="1" x14ac:dyDescent="0.25">
      <c r="A747" s="26" t="s">
        <v>11</v>
      </c>
      <c r="B747" s="27" t="s">
        <v>582</v>
      </c>
      <c r="C747" s="27" t="s">
        <v>1284</v>
      </c>
      <c r="D747" s="28">
        <v>4355</v>
      </c>
      <c r="E747" s="27" t="s">
        <v>89</v>
      </c>
      <c r="F747" s="26" t="s">
        <v>15</v>
      </c>
      <c r="G747" s="29">
        <v>425670</v>
      </c>
      <c r="H747" s="30" t="s">
        <v>575</v>
      </c>
    </row>
    <row r="748" spans="1:8" ht="94.5" hidden="1" x14ac:dyDescent="0.25">
      <c r="A748" s="26" t="s">
        <v>11</v>
      </c>
      <c r="B748" s="27" t="s">
        <v>582</v>
      </c>
      <c r="C748" s="27" t="s">
        <v>1284</v>
      </c>
      <c r="D748" s="28">
        <v>4356</v>
      </c>
      <c r="E748" s="27" t="s">
        <v>90</v>
      </c>
      <c r="F748" s="26" t="s">
        <v>15</v>
      </c>
      <c r="G748" s="29">
        <v>558779</v>
      </c>
      <c r="H748" s="30" t="s">
        <v>575</v>
      </c>
    </row>
    <row r="749" spans="1:8" ht="94.5" hidden="1" x14ac:dyDescent="0.25">
      <c r="A749" s="26" t="s">
        <v>11</v>
      </c>
      <c r="B749" s="27" t="s">
        <v>582</v>
      </c>
      <c r="C749" s="27" t="s">
        <v>1284</v>
      </c>
      <c r="D749" s="28">
        <v>4357</v>
      </c>
      <c r="E749" s="27" t="s">
        <v>91</v>
      </c>
      <c r="F749" s="26" t="s">
        <v>15</v>
      </c>
      <c r="G749" s="29">
        <v>319084</v>
      </c>
      <c r="H749" s="30" t="s">
        <v>575</v>
      </c>
    </row>
    <row r="750" spans="1:8" ht="94.5" hidden="1" x14ac:dyDescent="0.25">
      <c r="A750" s="26" t="s">
        <v>11</v>
      </c>
      <c r="B750" s="27" t="s">
        <v>582</v>
      </c>
      <c r="C750" s="27" t="s">
        <v>1284</v>
      </c>
      <c r="D750" s="28">
        <v>4358</v>
      </c>
      <c r="E750" s="27" t="s">
        <v>92</v>
      </c>
      <c r="F750" s="26" t="s">
        <v>15</v>
      </c>
      <c r="G750" s="29">
        <v>426687</v>
      </c>
      <c r="H750" s="30" t="s">
        <v>575</v>
      </c>
    </row>
    <row r="751" spans="1:8" ht="94.5" hidden="1" x14ac:dyDescent="0.25">
      <c r="A751" s="26" t="s">
        <v>11</v>
      </c>
      <c r="B751" s="27" t="s">
        <v>582</v>
      </c>
      <c r="C751" s="27" t="s">
        <v>1284</v>
      </c>
      <c r="D751" s="28">
        <v>4359</v>
      </c>
      <c r="E751" s="27" t="s">
        <v>93</v>
      </c>
      <c r="F751" s="26" t="s">
        <v>15</v>
      </c>
      <c r="G751" s="29">
        <v>334747</v>
      </c>
      <c r="H751" s="30" t="s">
        <v>575</v>
      </c>
    </row>
    <row r="752" spans="1:8" ht="94.5" hidden="1" x14ac:dyDescent="0.25">
      <c r="A752" s="26" t="s">
        <v>11</v>
      </c>
      <c r="B752" s="27" t="s">
        <v>582</v>
      </c>
      <c r="C752" s="27" t="s">
        <v>1284</v>
      </c>
      <c r="D752" s="28">
        <v>4360</v>
      </c>
      <c r="E752" s="27" t="s">
        <v>94</v>
      </c>
      <c r="F752" s="26" t="s">
        <v>15</v>
      </c>
      <c r="G752" s="29">
        <v>482070</v>
      </c>
      <c r="H752" s="30" t="s">
        <v>575</v>
      </c>
    </row>
    <row r="753" spans="1:8" ht="94.5" hidden="1" x14ac:dyDescent="0.25">
      <c r="A753" s="26" t="s">
        <v>11</v>
      </c>
      <c r="B753" s="27" t="s">
        <v>582</v>
      </c>
      <c r="C753" s="27" t="s">
        <v>1284</v>
      </c>
      <c r="D753" s="28">
        <v>4361</v>
      </c>
      <c r="E753" s="27" t="s">
        <v>95</v>
      </c>
      <c r="F753" s="26" t="s">
        <v>15</v>
      </c>
      <c r="G753" s="29">
        <v>498097</v>
      </c>
      <c r="H753" s="30" t="s">
        <v>575</v>
      </c>
    </row>
    <row r="754" spans="1:8" ht="94.5" hidden="1" x14ac:dyDescent="0.25">
      <c r="A754" s="26" t="s">
        <v>11</v>
      </c>
      <c r="B754" s="27" t="s">
        <v>582</v>
      </c>
      <c r="C754" s="27" t="s">
        <v>1284</v>
      </c>
      <c r="D754" s="28">
        <v>4362</v>
      </c>
      <c r="E754" s="27" t="s">
        <v>96</v>
      </c>
      <c r="F754" s="26" t="s">
        <v>15</v>
      </c>
      <c r="G754" s="29">
        <v>638973</v>
      </c>
      <c r="H754" s="30" t="s">
        <v>575</v>
      </c>
    </row>
    <row r="755" spans="1:8" ht="94.5" hidden="1" x14ac:dyDescent="0.25">
      <c r="A755" s="26" t="s">
        <v>11</v>
      </c>
      <c r="B755" s="27" t="s">
        <v>582</v>
      </c>
      <c r="C755" s="27" t="s">
        <v>1284</v>
      </c>
      <c r="D755" s="28">
        <v>4363</v>
      </c>
      <c r="E755" s="27" t="s">
        <v>97</v>
      </c>
      <c r="F755" s="26" t="s">
        <v>15</v>
      </c>
      <c r="G755" s="29">
        <v>515674</v>
      </c>
      <c r="H755" s="30" t="s">
        <v>575</v>
      </c>
    </row>
    <row r="756" spans="1:8" hidden="1" x14ac:dyDescent="0.25">
      <c r="A756" s="26" t="s">
        <v>11</v>
      </c>
      <c r="B756" s="27" t="s">
        <v>639</v>
      </c>
      <c r="C756" s="27" t="s">
        <v>639</v>
      </c>
      <c r="D756" s="28">
        <v>4384</v>
      </c>
      <c r="E756" s="27" t="s">
        <v>1285</v>
      </c>
      <c r="F756" s="26" t="s">
        <v>16</v>
      </c>
      <c r="G756" s="29">
        <v>118797</v>
      </c>
      <c r="H756" s="30" t="s">
        <v>575</v>
      </c>
    </row>
    <row r="757" spans="1:8" hidden="1" x14ac:dyDescent="0.25">
      <c r="A757" s="26" t="s">
        <v>11</v>
      </c>
      <c r="B757" s="27" t="s">
        <v>639</v>
      </c>
      <c r="C757" s="27" t="s">
        <v>639</v>
      </c>
      <c r="D757" s="28">
        <v>4385</v>
      </c>
      <c r="E757" s="27" t="s">
        <v>1286</v>
      </c>
      <c r="F757" s="26" t="s">
        <v>16</v>
      </c>
      <c r="G757" s="29">
        <v>120859</v>
      </c>
      <c r="H757" s="30" t="s">
        <v>575</v>
      </c>
    </row>
    <row r="758" spans="1:8" hidden="1" x14ac:dyDescent="0.25">
      <c r="A758" s="26" t="s">
        <v>11</v>
      </c>
      <c r="B758" s="27" t="s">
        <v>639</v>
      </c>
      <c r="C758" s="27" t="s">
        <v>639</v>
      </c>
      <c r="D758" s="28">
        <v>4386</v>
      </c>
      <c r="E758" s="27" t="s">
        <v>1287</v>
      </c>
      <c r="F758" s="26" t="s">
        <v>16</v>
      </c>
      <c r="G758" s="29">
        <v>240171</v>
      </c>
      <c r="H758" s="30" t="s">
        <v>575</v>
      </c>
    </row>
    <row r="759" spans="1:8" hidden="1" x14ac:dyDescent="0.25">
      <c r="A759" s="26" t="s">
        <v>11</v>
      </c>
      <c r="B759" s="27" t="s">
        <v>639</v>
      </c>
      <c r="C759" s="27" t="s">
        <v>639</v>
      </c>
      <c r="D759" s="28">
        <v>4387</v>
      </c>
      <c r="E759" s="27" t="s">
        <v>1288</v>
      </c>
      <c r="F759" s="26" t="s">
        <v>16</v>
      </c>
      <c r="G759" s="29">
        <v>295549</v>
      </c>
      <c r="H759" s="30" t="s">
        <v>575</v>
      </c>
    </row>
    <row r="760" spans="1:8" hidden="1" x14ac:dyDescent="0.25">
      <c r="A760" s="26" t="s">
        <v>11</v>
      </c>
      <c r="B760" s="27" t="s">
        <v>639</v>
      </c>
      <c r="C760" s="27" t="s">
        <v>639</v>
      </c>
      <c r="D760" s="28">
        <v>4388</v>
      </c>
      <c r="E760" s="27" t="s">
        <v>1289</v>
      </c>
      <c r="F760" s="26" t="s">
        <v>16</v>
      </c>
      <c r="G760" s="29">
        <v>411107</v>
      </c>
      <c r="H760" s="30" t="s">
        <v>575</v>
      </c>
    </row>
    <row r="761" spans="1:8" hidden="1" x14ac:dyDescent="0.25">
      <c r="A761" s="26" t="s">
        <v>11</v>
      </c>
      <c r="B761" s="27" t="s">
        <v>639</v>
      </c>
      <c r="C761" s="27" t="s">
        <v>639</v>
      </c>
      <c r="D761" s="28">
        <v>4389</v>
      </c>
      <c r="E761" s="27" t="s">
        <v>1290</v>
      </c>
      <c r="F761" s="26" t="s">
        <v>16</v>
      </c>
      <c r="G761" s="29">
        <v>683982</v>
      </c>
      <c r="H761" s="30" t="s">
        <v>575</v>
      </c>
    </row>
    <row r="762" spans="1:8" ht="31.5" hidden="1" x14ac:dyDescent="0.25">
      <c r="A762" s="26" t="s">
        <v>11</v>
      </c>
      <c r="B762" s="27" t="s">
        <v>573</v>
      </c>
      <c r="C762" s="27" t="s">
        <v>574</v>
      </c>
      <c r="D762" s="28">
        <v>4390</v>
      </c>
      <c r="E762" s="27" t="s">
        <v>98</v>
      </c>
      <c r="F762" s="26" t="s">
        <v>14</v>
      </c>
      <c r="G762" s="29">
        <v>74386</v>
      </c>
      <c r="H762" s="30" t="s">
        <v>575</v>
      </c>
    </row>
    <row r="763" spans="1:8" ht="47.25" hidden="1" x14ac:dyDescent="0.25">
      <c r="A763" s="26" t="s">
        <v>11</v>
      </c>
      <c r="B763" s="27" t="s">
        <v>587</v>
      </c>
      <c r="C763" s="27" t="s">
        <v>820</v>
      </c>
      <c r="D763" s="28">
        <v>4391</v>
      </c>
      <c r="E763" s="27" t="s">
        <v>1291</v>
      </c>
      <c r="F763" s="26" t="s">
        <v>14</v>
      </c>
      <c r="G763" s="29">
        <v>128074</v>
      </c>
      <c r="H763" s="30" t="s">
        <v>575</v>
      </c>
    </row>
    <row r="764" spans="1:8" hidden="1" x14ac:dyDescent="0.25">
      <c r="A764" s="26" t="s">
        <v>11</v>
      </c>
      <c r="B764" s="27" t="s">
        <v>978</v>
      </c>
      <c r="C764" s="27" t="s">
        <v>979</v>
      </c>
      <c r="D764" s="28">
        <v>4392</v>
      </c>
      <c r="E764" s="27" t="s">
        <v>99</v>
      </c>
      <c r="F764" s="26" t="s">
        <v>27</v>
      </c>
      <c r="G764" s="29">
        <v>46613</v>
      </c>
      <c r="H764" s="30" t="s">
        <v>575</v>
      </c>
    </row>
    <row r="765" spans="1:8" hidden="1" x14ac:dyDescent="0.25">
      <c r="A765" s="26" t="s">
        <v>11</v>
      </c>
      <c r="B765" s="27" t="s">
        <v>978</v>
      </c>
      <c r="C765" s="27" t="s">
        <v>979</v>
      </c>
      <c r="D765" s="28">
        <v>4393</v>
      </c>
      <c r="E765" s="27" t="s">
        <v>30</v>
      </c>
      <c r="F765" s="26" t="s">
        <v>27</v>
      </c>
      <c r="G765" s="29">
        <v>64630</v>
      </c>
      <c r="H765" s="30" t="s">
        <v>575</v>
      </c>
    </row>
    <row r="766" spans="1:8" ht="47.25" hidden="1" x14ac:dyDescent="0.25">
      <c r="A766" s="26" t="s">
        <v>11</v>
      </c>
      <c r="B766" s="27" t="s">
        <v>650</v>
      </c>
      <c r="C766" s="27" t="s">
        <v>1165</v>
      </c>
      <c r="D766" s="28">
        <v>4394</v>
      </c>
      <c r="E766" s="27" t="s">
        <v>1292</v>
      </c>
      <c r="F766" s="26" t="s">
        <v>13</v>
      </c>
      <c r="G766" s="29">
        <v>70441</v>
      </c>
      <c r="H766" s="30" t="s">
        <v>575</v>
      </c>
    </row>
    <row r="767" spans="1:8" ht="47.25" hidden="1" x14ac:dyDescent="0.25">
      <c r="A767" s="26" t="s">
        <v>11</v>
      </c>
      <c r="B767" s="27" t="s">
        <v>650</v>
      </c>
      <c r="C767" s="27" t="s">
        <v>1165</v>
      </c>
      <c r="D767" s="28">
        <v>4395</v>
      </c>
      <c r="E767" s="27" t="s">
        <v>1293</v>
      </c>
      <c r="F767" s="26" t="s">
        <v>13</v>
      </c>
      <c r="G767" s="29">
        <v>58481</v>
      </c>
      <c r="H767" s="30" t="s">
        <v>575</v>
      </c>
    </row>
    <row r="768" spans="1:8" ht="47.25" hidden="1" x14ac:dyDescent="0.25">
      <c r="A768" s="26" t="s">
        <v>11</v>
      </c>
      <c r="B768" s="27" t="s">
        <v>650</v>
      </c>
      <c r="C768" s="27" t="s">
        <v>1165</v>
      </c>
      <c r="D768" s="28">
        <v>4396</v>
      </c>
      <c r="E768" s="27" t="s">
        <v>1294</v>
      </c>
      <c r="F768" s="26" t="s">
        <v>13</v>
      </c>
      <c r="G768" s="29">
        <v>48601</v>
      </c>
      <c r="H768" s="30" t="s">
        <v>575</v>
      </c>
    </row>
    <row r="769" spans="1:8" ht="31.5" hidden="1" x14ac:dyDescent="0.25">
      <c r="A769" s="26" t="s">
        <v>11</v>
      </c>
      <c r="B769" s="27" t="s">
        <v>639</v>
      </c>
      <c r="C769" s="27" t="s">
        <v>639</v>
      </c>
      <c r="D769" s="28">
        <v>4402</v>
      </c>
      <c r="E769" s="27" t="s">
        <v>1295</v>
      </c>
      <c r="F769" s="26" t="s">
        <v>16</v>
      </c>
      <c r="G769" s="29">
        <v>715726</v>
      </c>
      <c r="H769" s="30" t="s">
        <v>575</v>
      </c>
    </row>
    <row r="770" spans="1:8" ht="31.5" hidden="1" x14ac:dyDescent="0.25">
      <c r="A770" s="26" t="s">
        <v>11</v>
      </c>
      <c r="B770" s="27" t="s">
        <v>639</v>
      </c>
      <c r="C770" s="27" t="s">
        <v>639</v>
      </c>
      <c r="D770" s="28">
        <v>4403</v>
      </c>
      <c r="E770" s="27" t="s">
        <v>1296</v>
      </c>
      <c r="F770" s="26" t="s">
        <v>16</v>
      </c>
      <c r="G770" s="29">
        <v>4549050</v>
      </c>
      <c r="H770" s="30" t="s">
        <v>575</v>
      </c>
    </row>
    <row r="771" spans="1:8" ht="31.5" hidden="1" x14ac:dyDescent="0.25">
      <c r="A771" s="26" t="s">
        <v>11</v>
      </c>
      <c r="B771" s="27" t="s">
        <v>639</v>
      </c>
      <c r="C771" s="27" t="s">
        <v>639</v>
      </c>
      <c r="D771" s="28">
        <v>4404</v>
      </c>
      <c r="E771" s="27" t="s">
        <v>1297</v>
      </c>
      <c r="F771" s="26" t="s">
        <v>16</v>
      </c>
      <c r="G771" s="29">
        <v>87162</v>
      </c>
      <c r="H771" s="30" t="s">
        <v>575</v>
      </c>
    </row>
    <row r="772" spans="1:8" ht="31.5" hidden="1" x14ac:dyDescent="0.25">
      <c r="A772" s="26" t="s">
        <v>11</v>
      </c>
      <c r="B772" s="27" t="s">
        <v>639</v>
      </c>
      <c r="C772" s="27" t="s">
        <v>639</v>
      </c>
      <c r="D772" s="28">
        <v>4405</v>
      </c>
      <c r="E772" s="27" t="s">
        <v>1298</v>
      </c>
      <c r="F772" s="26" t="s">
        <v>16</v>
      </c>
      <c r="G772" s="29">
        <v>135979</v>
      </c>
      <c r="H772" s="30" t="s">
        <v>575</v>
      </c>
    </row>
    <row r="773" spans="1:8" ht="31.5" hidden="1" x14ac:dyDescent="0.25">
      <c r="A773" s="26" t="s">
        <v>11</v>
      </c>
      <c r="B773" s="27" t="s">
        <v>639</v>
      </c>
      <c r="C773" s="27" t="s">
        <v>639</v>
      </c>
      <c r="D773" s="28">
        <v>4406</v>
      </c>
      <c r="E773" s="27" t="s">
        <v>1299</v>
      </c>
      <c r="F773" s="26" t="s">
        <v>16</v>
      </c>
      <c r="G773" s="29">
        <v>354074</v>
      </c>
      <c r="H773" s="30" t="s">
        <v>575</v>
      </c>
    </row>
    <row r="774" spans="1:8" ht="31.5" hidden="1" x14ac:dyDescent="0.25">
      <c r="A774" s="26" t="s">
        <v>11</v>
      </c>
      <c r="B774" s="27" t="s">
        <v>639</v>
      </c>
      <c r="C774" s="27" t="s">
        <v>639</v>
      </c>
      <c r="D774" s="28">
        <v>4407</v>
      </c>
      <c r="E774" s="27" t="s">
        <v>1300</v>
      </c>
      <c r="F774" s="26" t="s">
        <v>16</v>
      </c>
      <c r="G774" s="29">
        <v>186030</v>
      </c>
      <c r="H774" s="30" t="s">
        <v>575</v>
      </c>
    </row>
    <row r="775" spans="1:8" ht="31.5" hidden="1" x14ac:dyDescent="0.25">
      <c r="A775" s="26" t="s">
        <v>11</v>
      </c>
      <c r="B775" s="27" t="s">
        <v>639</v>
      </c>
      <c r="C775" s="27" t="s">
        <v>639</v>
      </c>
      <c r="D775" s="28">
        <v>4408</v>
      </c>
      <c r="E775" s="27" t="s">
        <v>1301</v>
      </c>
      <c r="F775" s="26" t="s">
        <v>16</v>
      </c>
      <c r="G775" s="29">
        <v>523278</v>
      </c>
      <c r="H775" s="30" t="s">
        <v>575</v>
      </c>
    </row>
    <row r="776" spans="1:8" hidden="1" x14ac:dyDescent="0.25">
      <c r="A776" s="26" t="s">
        <v>11</v>
      </c>
      <c r="B776" s="27" t="s">
        <v>639</v>
      </c>
      <c r="C776" s="27" t="s">
        <v>639</v>
      </c>
      <c r="D776" s="28">
        <v>4409</v>
      </c>
      <c r="E776" s="27" t="s">
        <v>1302</v>
      </c>
      <c r="F776" s="26" t="s">
        <v>16</v>
      </c>
      <c r="G776" s="29">
        <v>155377</v>
      </c>
      <c r="H776" s="30" t="s">
        <v>575</v>
      </c>
    </row>
    <row r="777" spans="1:8" hidden="1" x14ac:dyDescent="0.25">
      <c r="A777" s="26" t="s">
        <v>11</v>
      </c>
      <c r="B777" s="27" t="s">
        <v>639</v>
      </c>
      <c r="C777" s="27" t="s">
        <v>639</v>
      </c>
      <c r="D777" s="28">
        <v>4410</v>
      </c>
      <c r="E777" s="27" t="s">
        <v>1303</v>
      </c>
      <c r="F777" s="26" t="s">
        <v>16</v>
      </c>
      <c r="G777" s="29">
        <v>84083</v>
      </c>
      <c r="H777" s="30" t="s">
        <v>575</v>
      </c>
    </row>
    <row r="778" spans="1:8" hidden="1" x14ac:dyDescent="0.25">
      <c r="A778" s="26" t="s">
        <v>11</v>
      </c>
      <c r="B778" s="27" t="s">
        <v>639</v>
      </c>
      <c r="C778" s="27" t="s">
        <v>639</v>
      </c>
      <c r="D778" s="28">
        <v>4411</v>
      </c>
      <c r="E778" s="27" t="s">
        <v>1304</v>
      </c>
      <c r="F778" s="26" t="s">
        <v>16</v>
      </c>
      <c r="G778" s="29">
        <v>156203</v>
      </c>
      <c r="H778" s="30" t="s">
        <v>575</v>
      </c>
    </row>
    <row r="779" spans="1:8" ht="31.5" hidden="1" x14ac:dyDescent="0.25">
      <c r="A779" s="26" t="s">
        <v>11</v>
      </c>
      <c r="B779" s="27" t="s">
        <v>639</v>
      </c>
      <c r="C779" s="27" t="s">
        <v>639</v>
      </c>
      <c r="D779" s="28">
        <v>4412</v>
      </c>
      <c r="E779" s="27" t="s">
        <v>1305</v>
      </c>
      <c r="F779" s="26" t="s">
        <v>16</v>
      </c>
      <c r="G779" s="29">
        <v>162484</v>
      </c>
      <c r="H779" s="30" t="s">
        <v>575</v>
      </c>
    </row>
    <row r="780" spans="1:8" ht="31.5" hidden="1" x14ac:dyDescent="0.25">
      <c r="A780" s="26" t="s">
        <v>11</v>
      </c>
      <c r="B780" s="27" t="s">
        <v>639</v>
      </c>
      <c r="C780" s="27" t="s">
        <v>639</v>
      </c>
      <c r="D780" s="28">
        <v>4413</v>
      </c>
      <c r="E780" s="27" t="s">
        <v>1306</v>
      </c>
      <c r="F780" s="26" t="s">
        <v>16</v>
      </c>
      <c r="G780" s="29">
        <v>1042782</v>
      </c>
      <c r="H780" s="30" t="s">
        <v>575</v>
      </c>
    </row>
    <row r="781" spans="1:8" ht="31.5" hidden="1" x14ac:dyDescent="0.25">
      <c r="A781" s="26" t="s">
        <v>11</v>
      </c>
      <c r="B781" s="27" t="s">
        <v>639</v>
      </c>
      <c r="C781" s="27" t="s">
        <v>639</v>
      </c>
      <c r="D781" s="28">
        <v>4414</v>
      </c>
      <c r="E781" s="27" t="s">
        <v>1307</v>
      </c>
      <c r="F781" s="26" t="s">
        <v>16</v>
      </c>
      <c r="G781" s="29">
        <v>1270652</v>
      </c>
      <c r="H781" s="30" t="s">
        <v>575</v>
      </c>
    </row>
    <row r="782" spans="1:8" hidden="1" x14ac:dyDescent="0.25">
      <c r="A782" s="26" t="s">
        <v>11</v>
      </c>
      <c r="B782" s="27" t="s">
        <v>639</v>
      </c>
      <c r="C782" s="27" t="s">
        <v>639</v>
      </c>
      <c r="D782" s="28">
        <v>4415</v>
      </c>
      <c r="E782" s="27" t="s">
        <v>1308</v>
      </c>
      <c r="F782" s="26" t="s">
        <v>16</v>
      </c>
      <c r="G782" s="29">
        <v>47012</v>
      </c>
      <c r="H782" s="30" t="s">
        <v>575</v>
      </c>
    </row>
    <row r="783" spans="1:8" hidden="1" x14ac:dyDescent="0.25">
      <c r="A783" s="26" t="s">
        <v>11</v>
      </c>
      <c r="B783" s="27" t="s">
        <v>639</v>
      </c>
      <c r="C783" s="27" t="s">
        <v>639</v>
      </c>
      <c r="D783" s="28">
        <v>4416</v>
      </c>
      <c r="E783" s="27" t="s">
        <v>1309</v>
      </c>
      <c r="F783" s="26" t="s">
        <v>16</v>
      </c>
      <c r="G783" s="29">
        <v>66178</v>
      </c>
      <c r="H783" s="30" t="s">
        <v>575</v>
      </c>
    </row>
    <row r="784" spans="1:8" hidden="1" x14ac:dyDescent="0.25">
      <c r="A784" s="26" t="s">
        <v>11</v>
      </c>
      <c r="B784" s="27" t="s">
        <v>639</v>
      </c>
      <c r="C784" s="27" t="s">
        <v>639</v>
      </c>
      <c r="D784" s="28">
        <v>4417</v>
      </c>
      <c r="E784" s="27" t="s">
        <v>1310</v>
      </c>
      <c r="F784" s="26" t="s">
        <v>16</v>
      </c>
      <c r="G784" s="29">
        <v>147244</v>
      </c>
      <c r="H784" s="30" t="s">
        <v>575</v>
      </c>
    </row>
    <row r="785" spans="1:8" ht="31.5" hidden="1" x14ac:dyDescent="0.25">
      <c r="A785" s="26" t="s">
        <v>11</v>
      </c>
      <c r="B785" s="27" t="s">
        <v>639</v>
      </c>
      <c r="C785" s="27" t="s">
        <v>639</v>
      </c>
      <c r="D785" s="28">
        <v>4418</v>
      </c>
      <c r="E785" s="27" t="s">
        <v>1311</v>
      </c>
      <c r="F785" s="26" t="s">
        <v>16</v>
      </c>
      <c r="G785" s="29">
        <v>28677</v>
      </c>
      <c r="H785" s="30" t="s">
        <v>575</v>
      </c>
    </row>
    <row r="786" spans="1:8" ht="31.5" hidden="1" x14ac:dyDescent="0.25">
      <c r="A786" s="26" t="s">
        <v>11</v>
      </c>
      <c r="B786" s="27" t="s">
        <v>639</v>
      </c>
      <c r="C786" s="27" t="s">
        <v>639</v>
      </c>
      <c r="D786" s="28">
        <v>4419</v>
      </c>
      <c r="E786" s="27" t="s">
        <v>1312</v>
      </c>
      <c r="F786" s="26" t="s">
        <v>16</v>
      </c>
      <c r="G786" s="29">
        <v>45237</v>
      </c>
      <c r="H786" s="30" t="s">
        <v>575</v>
      </c>
    </row>
    <row r="787" spans="1:8" ht="31.5" hidden="1" x14ac:dyDescent="0.25">
      <c r="A787" s="26" t="s">
        <v>11</v>
      </c>
      <c r="B787" s="27" t="s">
        <v>639</v>
      </c>
      <c r="C787" s="27" t="s">
        <v>639</v>
      </c>
      <c r="D787" s="28">
        <v>4420</v>
      </c>
      <c r="E787" s="27" t="s">
        <v>1313</v>
      </c>
      <c r="F787" s="26" t="s">
        <v>16</v>
      </c>
      <c r="G787" s="29">
        <v>75811</v>
      </c>
      <c r="H787" s="30" t="s">
        <v>575</v>
      </c>
    </row>
    <row r="788" spans="1:8" ht="31.5" hidden="1" x14ac:dyDescent="0.25">
      <c r="A788" s="26" t="s">
        <v>11</v>
      </c>
      <c r="B788" s="27" t="s">
        <v>639</v>
      </c>
      <c r="C788" s="27" t="s">
        <v>639</v>
      </c>
      <c r="D788" s="28">
        <v>4421</v>
      </c>
      <c r="E788" s="27" t="s">
        <v>1314</v>
      </c>
      <c r="F788" s="26" t="s">
        <v>16</v>
      </c>
      <c r="G788" s="29">
        <v>112899</v>
      </c>
      <c r="H788" s="30" t="s">
        <v>575</v>
      </c>
    </row>
    <row r="789" spans="1:8" ht="31.5" hidden="1" x14ac:dyDescent="0.25">
      <c r="A789" s="26" t="s">
        <v>11</v>
      </c>
      <c r="B789" s="27" t="s">
        <v>639</v>
      </c>
      <c r="C789" s="27" t="s">
        <v>639</v>
      </c>
      <c r="D789" s="28">
        <v>4422</v>
      </c>
      <c r="E789" s="27" t="s">
        <v>1315</v>
      </c>
      <c r="F789" s="26" t="s">
        <v>16</v>
      </c>
      <c r="G789" s="29">
        <v>129042</v>
      </c>
      <c r="H789" s="30" t="s">
        <v>575</v>
      </c>
    </row>
    <row r="790" spans="1:8" ht="31.5" hidden="1" x14ac:dyDescent="0.25">
      <c r="A790" s="26" t="s">
        <v>11</v>
      </c>
      <c r="B790" s="27" t="s">
        <v>639</v>
      </c>
      <c r="C790" s="27" t="s">
        <v>639</v>
      </c>
      <c r="D790" s="28">
        <v>4423</v>
      </c>
      <c r="E790" s="27" t="s">
        <v>1316</v>
      </c>
      <c r="F790" s="26" t="s">
        <v>16</v>
      </c>
      <c r="G790" s="29">
        <v>255062</v>
      </c>
      <c r="H790" s="30" t="s">
        <v>575</v>
      </c>
    </row>
    <row r="791" spans="1:8" ht="31.5" hidden="1" x14ac:dyDescent="0.25">
      <c r="A791" s="26" t="s">
        <v>11</v>
      </c>
      <c r="B791" s="27" t="s">
        <v>639</v>
      </c>
      <c r="C791" s="27" t="s">
        <v>639</v>
      </c>
      <c r="D791" s="28">
        <v>4424</v>
      </c>
      <c r="E791" s="27" t="s">
        <v>1317</v>
      </c>
      <c r="F791" s="26" t="s">
        <v>16</v>
      </c>
      <c r="G791" s="29">
        <v>298099</v>
      </c>
      <c r="H791" s="30" t="s">
        <v>575</v>
      </c>
    </row>
    <row r="792" spans="1:8" ht="31.5" hidden="1" x14ac:dyDescent="0.25">
      <c r="A792" s="26" t="s">
        <v>11</v>
      </c>
      <c r="B792" s="27" t="s">
        <v>639</v>
      </c>
      <c r="C792" s="27" t="s">
        <v>639</v>
      </c>
      <c r="D792" s="28">
        <v>4425</v>
      </c>
      <c r="E792" s="27" t="s">
        <v>1318</v>
      </c>
      <c r="F792" s="26" t="s">
        <v>16</v>
      </c>
      <c r="G792" s="29">
        <v>571757</v>
      </c>
      <c r="H792" s="30" t="s">
        <v>575</v>
      </c>
    </row>
    <row r="793" spans="1:8" ht="31.5" hidden="1" x14ac:dyDescent="0.25">
      <c r="A793" s="26" t="s">
        <v>11</v>
      </c>
      <c r="B793" s="27" t="s">
        <v>639</v>
      </c>
      <c r="C793" s="27" t="s">
        <v>639</v>
      </c>
      <c r="D793" s="28">
        <v>4426</v>
      </c>
      <c r="E793" s="27" t="s">
        <v>1319</v>
      </c>
      <c r="F793" s="26" t="s">
        <v>16</v>
      </c>
      <c r="G793" s="29">
        <v>691926</v>
      </c>
      <c r="H793" s="30" t="s">
        <v>575</v>
      </c>
    </row>
    <row r="794" spans="1:8" ht="47.25" hidden="1" x14ac:dyDescent="0.25">
      <c r="A794" s="26" t="s">
        <v>11</v>
      </c>
      <c r="B794" s="27" t="s">
        <v>646</v>
      </c>
      <c r="C794" s="27" t="s">
        <v>647</v>
      </c>
      <c r="D794" s="28">
        <v>4427</v>
      </c>
      <c r="E794" s="27" t="s">
        <v>1320</v>
      </c>
      <c r="F794" s="26" t="s">
        <v>14</v>
      </c>
      <c r="G794" s="29">
        <v>526371</v>
      </c>
      <c r="H794" s="30" t="s">
        <v>575</v>
      </c>
    </row>
    <row r="795" spans="1:8" ht="31.5" hidden="1" x14ac:dyDescent="0.25">
      <c r="A795" s="26" t="s">
        <v>11</v>
      </c>
      <c r="B795" s="27" t="s">
        <v>646</v>
      </c>
      <c r="C795" s="27" t="s">
        <v>647</v>
      </c>
      <c r="D795" s="28">
        <v>4428</v>
      </c>
      <c r="E795" s="27" t="s">
        <v>1321</v>
      </c>
      <c r="F795" s="26" t="s">
        <v>15</v>
      </c>
      <c r="G795" s="29">
        <v>33253</v>
      </c>
      <c r="H795" s="30" t="s">
        <v>575</v>
      </c>
    </row>
    <row r="796" spans="1:8" ht="31.5" hidden="1" x14ac:dyDescent="0.25">
      <c r="A796" s="26" t="s">
        <v>11</v>
      </c>
      <c r="B796" s="27" t="s">
        <v>646</v>
      </c>
      <c r="C796" s="27" t="s">
        <v>647</v>
      </c>
      <c r="D796" s="28">
        <v>4429</v>
      </c>
      <c r="E796" s="27" t="s">
        <v>1322</v>
      </c>
      <c r="F796" s="26" t="s">
        <v>15</v>
      </c>
      <c r="G796" s="29">
        <v>39351</v>
      </c>
      <c r="H796" s="30" t="s">
        <v>575</v>
      </c>
    </row>
    <row r="797" spans="1:8" ht="31.5" hidden="1" x14ac:dyDescent="0.25">
      <c r="A797" s="26" t="s">
        <v>11</v>
      </c>
      <c r="B797" s="27" t="s">
        <v>646</v>
      </c>
      <c r="C797" s="27" t="s">
        <v>828</v>
      </c>
      <c r="D797" s="28">
        <v>4431</v>
      </c>
      <c r="E797" s="27" t="s">
        <v>1323</v>
      </c>
      <c r="F797" s="26" t="s">
        <v>13</v>
      </c>
      <c r="G797" s="29">
        <v>20162</v>
      </c>
      <c r="H797" s="30" t="s">
        <v>575</v>
      </c>
    </row>
    <row r="798" spans="1:8" ht="94.5" hidden="1" x14ac:dyDescent="0.25">
      <c r="A798" s="26" t="s">
        <v>11</v>
      </c>
      <c r="B798" s="27" t="s">
        <v>582</v>
      </c>
      <c r="C798" s="27" t="s">
        <v>1284</v>
      </c>
      <c r="D798" s="28">
        <v>4433</v>
      </c>
      <c r="E798" s="27" t="s">
        <v>100</v>
      </c>
      <c r="F798" s="26" t="s">
        <v>15</v>
      </c>
      <c r="G798" s="29">
        <v>629284</v>
      </c>
      <c r="H798" s="30" t="s">
        <v>575</v>
      </c>
    </row>
    <row r="799" spans="1:8" ht="94.5" hidden="1" x14ac:dyDescent="0.25">
      <c r="A799" s="26" t="s">
        <v>11</v>
      </c>
      <c r="B799" s="27" t="s">
        <v>582</v>
      </c>
      <c r="C799" s="27" t="s">
        <v>1284</v>
      </c>
      <c r="D799" s="28">
        <v>4434</v>
      </c>
      <c r="E799" s="27" t="s">
        <v>101</v>
      </c>
      <c r="F799" s="26" t="s">
        <v>15</v>
      </c>
      <c r="G799" s="29">
        <v>632996</v>
      </c>
      <c r="H799" s="30" t="s">
        <v>575</v>
      </c>
    </row>
    <row r="800" spans="1:8" ht="94.5" hidden="1" x14ac:dyDescent="0.25">
      <c r="A800" s="26" t="s">
        <v>11</v>
      </c>
      <c r="B800" s="27" t="s">
        <v>582</v>
      </c>
      <c r="C800" s="27" t="s">
        <v>1284</v>
      </c>
      <c r="D800" s="28">
        <v>4435</v>
      </c>
      <c r="E800" s="27" t="s">
        <v>102</v>
      </c>
      <c r="F800" s="26" t="s">
        <v>15</v>
      </c>
      <c r="G800" s="29">
        <v>808252</v>
      </c>
      <c r="H800" s="30" t="s">
        <v>575</v>
      </c>
    </row>
    <row r="801" spans="1:8" ht="94.5" hidden="1" x14ac:dyDescent="0.25">
      <c r="A801" s="26" t="s">
        <v>11</v>
      </c>
      <c r="B801" s="27" t="s">
        <v>582</v>
      </c>
      <c r="C801" s="27" t="s">
        <v>1284</v>
      </c>
      <c r="D801" s="28">
        <v>4436</v>
      </c>
      <c r="E801" s="27" t="s">
        <v>103</v>
      </c>
      <c r="F801" s="26" t="s">
        <v>15</v>
      </c>
      <c r="G801" s="29">
        <v>701538</v>
      </c>
      <c r="H801" s="30" t="s">
        <v>575</v>
      </c>
    </row>
    <row r="802" spans="1:8" ht="94.5" hidden="1" x14ac:dyDescent="0.25">
      <c r="A802" s="26" t="s">
        <v>11</v>
      </c>
      <c r="B802" s="27" t="s">
        <v>582</v>
      </c>
      <c r="C802" s="27" t="s">
        <v>1284</v>
      </c>
      <c r="D802" s="28">
        <v>4437</v>
      </c>
      <c r="E802" s="27" t="s">
        <v>104</v>
      </c>
      <c r="F802" s="26" t="s">
        <v>15</v>
      </c>
      <c r="G802" s="29">
        <v>849451</v>
      </c>
      <c r="H802" s="30" t="s">
        <v>575</v>
      </c>
    </row>
    <row r="803" spans="1:8" ht="94.5" hidden="1" x14ac:dyDescent="0.25">
      <c r="A803" s="26" t="s">
        <v>11</v>
      </c>
      <c r="B803" s="27" t="s">
        <v>582</v>
      </c>
      <c r="C803" s="27" t="s">
        <v>1284</v>
      </c>
      <c r="D803" s="28">
        <v>4438</v>
      </c>
      <c r="E803" s="27" t="s">
        <v>105</v>
      </c>
      <c r="F803" s="26" t="s">
        <v>15</v>
      </c>
      <c r="G803" s="29">
        <v>900431</v>
      </c>
      <c r="H803" s="30" t="s">
        <v>575</v>
      </c>
    </row>
    <row r="804" spans="1:8" ht="94.5" hidden="1" x14ac:dyDescent="0.25">
      <c r="A804" s="26" t="s">
        <v>11</v>
      </c>
      <c r="B804" s="27" t="s">
        <v>582</v>
      </c>
      <c r="C804" s="27" t="s">
        <v>1284</v>
      </c>
      <c r="D804" s="28">
        <v>4439</v>
      </c>
      <c r="E804" s="27" t="s">
        <v>106</v>
      </c>
      <c r="F804" s="26" t="s">
        <v>15</v>
      </c>
      <c r="G804" s="29">
        <v>1085074</v>
      </c>
      <c r="H804" s="30" t="s">
        <v>575</v>
      </c>
    </row>
    <row r="805" spans="1:8" ht="94.5" hidden="1" x14ac:dyDescent="0.25">
      <c r="A805" s="26" t="s">
        <v>11</v>
      </c>
      <c r="B805" s="27" t="s">
        <v>582</v>
      </c>
      <c r="C805" s="27" t="s">
        <v>1284</v>
      </c>
      <c r="D805" s="28">
        <v>4440</v>
      </c>
      <c r="E805" s="27" t="s">
        <v>107</v>
      </c>
      <c r="F805" s="26" t="s">
        <v>15</v>
      </c>
      <c r="G805" s="29">
        <v>904048</v>
      </c>
      <c r="H805" s="30" t="s">
        <v>575</v>
      </c>
    </row>
    <row r="806" spans="1:8" ht="94.5" hidden="1" x14ac:dyDescent="0.25">
      <c r="A806" s="26" t="s">
        <v>11</v>
      </c>
      <c r="B806" s="27" t="s">
        <v>582</v>
      </c>
      <c r="C806" s="27" t="s">
        <v>1284</v>
      </c>
      <c r="D806" s="28">
        <v>4441</v>
      </c>
      <c r="E806" s="27" t="s">
        <v>108</v>
      </c>
      <c r="F806" s="26" t="s">
        <v>15</v>
      </c>
      <c r="G806" s="29">
        <v>1166948</v>
      </c>
      <c r="H806" s="30" t="s">
        <v>575</v>
      </c>
    </row>
    <row r="807" spans="1:8" ht="94.5" hidden="1" x14ac:dyDescent="0.25">
      <c r="A807" s="26" t="s">
        <v>11</v>
      </c>
      <c r="B807" s="27" t="s">
        <v>582</v>
      </c>
      <c r="C807" s="27" t="s">
        <v>1284</v>
      </c>
      <c r="D807" s="28">
        <v>4442</v>
      </c>
      <c r="E807" s="27" t="s">
        <v>109</v>
      </c>
      <c r="F807" s="26" t="s">
        <v>15</v>
      </c>
      <c r="G807" s="29">
        <v>286692</v>
      </c>
      <c r="H807" s="30" t="s">
        <v>575</v>
      </c>
    </row>
    <row r="808" spans="1:8" ht="78.75" hidden="1" x14ac:dyDescent="0.25">
      <c r="A808" s="26" t="s">
        <v>11</v>
      </c>
      <c r="B808" s="27" t="s">
        <v>582</v>
      </c>
      <c r="C808" s="27" t="s">
        <v>1284</v>
      </c>
      <c r="D808" s="28">
        <v>4447</v>
      </c>
      <c r="E808" s="27" t="s">
        <v>110</v>
      </c>
      <c r="F808" s="26" t="s">
        <v>15</v>
      </c>
      <c r="G808" s="29">
        <v>397599</v>
      </c>
      <c r="H808" s="30" t="s">
        <v>575</v>
      </c>
    </row>
    <row r="809" spans="1:8" ht="78.75" hidden="1" x14ac:dyDescent="0.25">
      <c r="A809" s="26" t="s">
        <v>11</v>
      </c>
      <c r="B809" s="27" t="s">
        <v>582</v>
      </c>
      <c r="C809" s="27" t="s">
        <v>1284</v>
      </c>
      <c r="D809" s="28">
        <v>4461</v>
      </c>
      <c r="E809" s="27" t="s">
        <v>111</v>
      </c>
      <c r="F809" s="26" t="s">
        <v>15</v>
      </c>
      <c r="G809" s="29">
        <v>334835</v>
      </c>
      <c r="H809" s="30" t="s">
        <v>575</v>
      </c>
    </row>
    <row r="810" spans="1:8" ht="47.25" hidden="1" x14ac:dyDescent="0.25">
      <c r="A810" s="26" t="s">
        <v>11</v>
      </c>
      <c r="B810" s="27" t="s">
        <v>587</v>
      </c>
      <c r="C810" s="27" t="s">
        <v>820</v>
      </c>
      <c r="D810" s="28">
        <v>4477</v>
      </c>
      <c r="E810" s="27" t="s">
        <v>1324</v>
      </c>
      <c r="F810" s="26" t="s">
        <v>14</v>
      </c>
      <c r="G810" s="29">
        <v>73858</v>
      </c>
      <c r="H810" s="30" t="s">
        <v>575</v>
      </c>
    </row>
    <row r="811" spans="1:8" hidden="1" x14ac:dyDescent="0.25">
      <c r="A811" s="26" t="s">
        <v>11</v>
      </c>
      <c r="B811" s="27" t="s">
        <v>978</v>
      </c>
      <c r="C811" s="27" t="s">
        <v>979</v>
      </c>
      <c r="D811" s="28">
        <v>4478</v>
      </c>
      <c r="E811" s="27" t="s">
        <v>1325</v>
      </c>
      <c r="F811" s="26" t="s">
        <v>19</v>
      </c>
      <c r="G811" s="29">
        <v>100282</v>
      </c>
      <c r="H811" s="30" t="s">
        <v>575</v>
      </c>
    </row>
    <row r="812" spans="1:8" hidden="1" x14ac:dyDescent="0.25">
      <c r="A812" s="26" t="s">
        <v>11</v>
      </c>
      <c r="B812" s="27" t="s">
        <v>978</v>
      </c>
      <c r="C812" s="27" t="s">
        <v>979</v>
      </c>
      <c r="D812" s="28">
        <v>4479</v>
      </c>
      <c r="E812" s="27" t="s">
        <v>112</v>
      </c>
      <c r="F812" s="26" t="s">
        <v>27</v>
      </c>
      <c r="G812" s="29">
        <v>12536</v>
      </c>
      <c r="H812" s="30" t="s">
        <v>575</v>
      </c>
    </row>
    <row r="813" spans="1:8" hidden="1" x14ac:dyDescent="0.25">
      <c r="A813" s="26" t="s">
        <v>11</v>
      </c>
      <c r="B813" s="27" t="s">
        <v>608</v>
      </c>
      <c r="C813" s="27" t="s">
        <v>609</v>
      </c>
      <c r="D813" s="28">
        <v>4481</v>
      </c>
      <c r="E813" s="27" t="s">
        <v>113</v>
      </c>
      <c r="F813" s="26" t="s">
        <v>15</v>
      </c>
      <c r="G813" s="29">
        <v>202380</v>
      </c>
      <c r="H813" s="30" t="s">
        <v>575</v>
      </c>
    </row>
    <row r="814" spans="1:8" ht="78.75" hidden="1" x14ac:dyDescent="0.25">
      <c r="A814" s="26" t="s">
        <v>11</v>
      </c>
      <c r="B814" s="27" t="s">
        <v>650</v>
      </c>
      <c r="C814" s="27" t="s">
        <v>996</v>
      </c>
      <c r="D814" s="28">
        <v>4485</v>
      </c>
      <c r="E814" s="27" t="s">
        <v>1326</v>
      </c>
      <c r="F814" s="26" t="s">
        <v>14</v>
      </c>
      <c r="G814" s="29">
        <v>626222</v>
      </c>
      <c r="H814" s="30" t="s">
        <v>575</v>
      </c>
    </row>
    <row r="815" spans="1:8" ht="78.75" hidden="1" x14ac:dyDescent="0.25">
      <c r="A815" s="26" t="s">
        <v>11</v>
      </c>
      <c r="B815" s="27" t="s">
        <v>650</v>
      </c>
      <c r="C815" s="27" t="s">
        <v>996</v>
      </c>
      <c r="D815" s="28">
        <v>4486</v>
      </c>
      <c r="E815" s="27" t="s">
        <v>1327</v>
      </c>
      <c r="F815" s="26" t="s">
        <v>14</v>
      </c>
      <c r="G815" s="29">
        <v>694513</v>
      </c>
      <c r="H815" s="30" t="s">
        <v>575</v>
      </c>
    </row>
    <row r="816" spans="1:8" ht="31.5" hidden="1" x14ac:dyDescent="0.25">
      <c r="A816" s="26" t="s">
        <v>11</v>
      </c>
      <c r="B816" s="27" t="s">
        <v>587</v>
      </c>
      <c r="C816" s="27" t="s">
        <v>820</v>
      </c>
      <c r="D816" s="28">
        <v>4487</v>
      </c>
      <c r="E816" s="27" t="s">
        <v>1328</v>
      </c>
      <c r="F816" s="26" t="s">
        <v>14</v>
      </c>
      <c r="G816" s="29">
        <v>123964</v>
      </c>
      <c r="H816" s="30" t="s">
        <v>575</v>
      </c>
    </row>
    <row r="817" spans="1:8" ht="31.5" hidden="1" x14ac:dyDescent="0.25">
      <c r="A817" s="26" t="s">
        <v>11</v>
      </c>
      <c r="B817" s="27" t="s">
        <v>587</v>
      </c>
      <c r="C817" s="27" t="s">
        <v>820</v>
      </c>
      <c r="D817" s="28">
        <v>4488</v>
      </c>
      <c r="E817" s="27" t="s">
        <v>1329</v>
      </c>
      <c r="F817" s="26" t="s">
        <v>14</v>
      </c>
      <c r="G817" s="29">
        <v>117776</v>
      </c>
      <c r="H817" s="30" t="s">
        <v>575</v>
      </c>
    </row>
    <row r="818" spans="1:8" ht="31.5" hidden="1" x14ac:dyDescent="0.25">
      <c r="A818" s="26" t="s">
        <v>11</v>
      </c>
      <c r="B818" s="27" t="s">
        <v>587</v>
      </c>
      <c r="C818" s="27" t="s">
        <v>820</v>
      </c>
      <c r="D818" s="28">
        <v>4489</v>
      </c>
      <c r="E818" s="27" t="s">
        <v>1330</v>
      </c>
      <c r="F818" s="26" t="s">
        <v>14</v>
      </c>
      <c r="G818" s="29">
        <v>117776</v>
      </c>
      <c r="H818" s="30" t="s">
        <v>575</v>
      </c>
    </row>
    <row r="819" spans="1:8" ht="78.75" hidden="1" x14ac:dyDescent="0.25">
      <c r="A819" s="26" t="s">
        <v>11</v>
      </c>
      <c r="B819" s="27" t="s">
        <v>970</v>
      </c>
      <c r="C819" s="27" t="s">
        <v>1331</v>
      </c>
      <c r="D819" s="28">
        <v>4490</v>
      </c>
      <c r="E819" s="27" t="s">
        <v>1332</v>
      </c>
      <c r="F819" s="26" t="s">
        <v>13</v>
      </c>
      <c r="G819" s="29">
        <v>139882</v>
      </c>
      <c r="H819" s="30" t="s">
        <v>575</v>
      </c>
    </row>
    <row r="820" spans="1:8" ht="31.5" hidden="1" x14ac:dyDescent="0.25">
      <c r="A820" s="26" t="s">
        <v>1333</v>
      </c>
      <c r="B820" s="27" t="s">
        <v>970</v>
      </c>
      <c r="C820" s="27" t="s">
        <v>1331</v>
      </c>
      <c r="D820" s="28">
        <v>4491</v>
      </c>
      <c r="E820" s="27" t="s">
        <v>1334</v>
      </c>
      <c r="F820" s="26" t="s">
        <v>13</v>
      </c>
      <c r="G820" s="29">
        <v>185527</v>
      </c>
      <c r="H820" s="30" t="s">
        <v>575</v>
      </c>
    </row>
    <row r="821" spans="1:8" ht="31.5" hidden="1" x14ac:dyDescent="0.25">
      <c r="A821" s="26" t="s">
        <v>11</v>
      </c>
      <c r="B821" s="27" t="s">
        <v>970</v>
      </c>
      <c r="C821" s="27" t="s">
        <v>1331</v>
      </c>
      <c r="D821" s="28">
        <v>4501</v>
      </c>
      <c r="E821" s="27" t="s">
        <v>1335</v>
      </c>
      <c r="F821" s="26" t="s">
        <v>13</v>
      </c>
      <c r="G821" s="29">
        <v>92209</v>
      </c>
      <c r="H821" s="30" t="s">
        <v>575</v>
      </c>
    </row>
    <row r="822" spans="1:8" ht="31.5" hidden="1" x14ac:dyDescent="0.25">
      <c r="A822" s="26" t="s">
        <v>11</v>
      </c>
      <c r="B822" s="27" t="s">
        <v>970</v>
      </c>
      <c r="C822" s="27" t="s">
        <v>1331</v>
      </c>
      <c r="D822" s="28">
        <v>4502</v>
      </c>
      <c r="E822" s="27" t="s">
        <v>1336</v>
      </c>
      <c r="F822" s="26" t="s">
        <v>13</v>
      </c>
      <c r="G822" s="29">
        <v>184716</v>
      </c>
      <c r="H822" s="30" t="s">
        <v>575</v>
      </c>
    </row>
    <row r="823" spans="1:8" ht="31.5" hidden="1" x14ac:dyDescent="0.25">
      <c r="A823" s="26" t="s">
        <v>1333</v>
      </c>
      <c r="B823" s="27" t="s">
        <v>970</v>
      </c>
      <c r="C823" s="27" t="s">
        <v>1331</v>
      </c>
      <c r="D823" s="28">
        <v>4503</v>
      </c>
      <c r="E823" s="27" t="s">
        <v>1337</v>
      </c>
      <c r="F823" s="26" t="s">
        <v>13</v>
      </c>
      <c r="G823" s="29">
        <v>199022</v>
      </c>
      <c r="H823" s="30" t="s">
        <v>575</v>
      </c>
    </row>
    <row r="824" spans="1:8" ht="31.5" hidden="1" x14ac:dyDescent="0.25">
      <c r="A824" s="26" t="s">
        <v>1333</v>
      </c>
      <c r="B824" s="27" t="s">
        <v>970</v>
      </c>
      <c r="C824" s="27" t="s">
        <v>1331</v>
      </c>
      <c r="D824" s="28">
        <v>4504</v>
      </c>
      <c r="E824" s="27" t="s">
        <v>1338</v>
      </c>
      <c r="F824" s="26" t="s">
        <v>13</v>
      </c>
      <c r="G824" s="29">
        <v>229926</v>
      </c>
      <c r="H824" s="30" t="s">
        <v>575</v>
      </c>
    </row>
    <row r="825" spans="1:8" ht="78.75" hidden="1" x14ac:dyDescent="0.25">
      <c r="A825" s="26" t="s">
        <v>11</v>
      </c>
      <c r="B825" s="27" t="s">
        <v>970</v>
      </c>
      <c r="C825" s="27" t="s">
        <v>1339</v>
      </c>
      <c r="D825" s="28">
        <v>4505</v>
      </c>
      <c r="E825" s="27" t="s">
        <v>1340</v>
      </c>
      <c r="F825" s="26" t="s">
        <v>13</v>
      </c>
      <c r="G825" s="29">
        <v>84787</v>
      </c>
      <c r="H825" s="30" t="s">
        <v>575</v>
      </c>
    </row>
    <row r="826" spans="1:8" ht="78.75" hidden="1" x14ac:dyDescent="0.25">
      <c r="A826" s="26" t="s">
        <v>11</v>
      </c>
      <c r="B826" s="27" t="s">
        <v>970</v>
      </c>
      <c r="C826" s="27" t="s">
        <v>1339</v>
      </c>
      <c r="D826" s="28">
        <v>4506</v>
      </c>
      <c r="E826" s="27" t="s">
        <v>1341</v>
      </c>
      <c r="F826" s="26" t="s">
        <v>13</v>
      </c>
      <c r="G826" s="29">
        <v>132998</v>
      </c>
      <c r="H826" s="30" t="s">
        <v>575</v>
      </c>
    </row>
    <row r="827" spans="1:8" ht="31.5" hidden="1" x14ac:dyDescent="0.25">
      <c r="A827" s="26" t="s">
        <v>1333</v>
      </c>
      <c r="B827" s="27" t="s">
        <v>970</v>
      </c>
      <c r="C827" s="27" t="s">
        <v>1339</v>
      </c>
      <c r="D827" s="28">
        <v>4507</v>
      </c>
      <c r="E827" s="27" t="s">
        <v>1342</v>
      </c>
      <c r="F827" s="26" t="s">
        <v>13</v>
      </c>
      <c r="G827" s="29">
        <v>182017</v>
      </c>
      <c r="H827" s="30" t="s">
        <v>575</v>
      </c>
    </row>
    <row r="828" spans="1:8" ht="31.5" hidden="1" x14ac:dyDescent="0.25">
      <c r="A828" s="26" t="s">
        <v>1333</v>
      </c>
      <c r="B828" s="27" t="s">
        <v>970</v>
      </c>
      <c r="C828" s="27" t="s">
        <v>1339</v>
      </c>
      <c r="D828" s="28">
        <v>4508</v>
      </c>
      <c r="E828" s="27" t="s">
        <v>1343</v>
      </c>
      <c r="F828" s="26" t="s">
        <v>13</v>
      </c>
      <c r="G828" s="29">
        <v>164915</v>
      </c>
      <c r="H828" s="30" t="s">
        <v>575</v>
      </c>
    </row>
    <row r="829" spans="1:8" ht="47.25" hidden="1" x14ac:dyDescent="0.25">
      <c r="A829" s="26" t="s">
        <v>1333</v>
      </c>
      <c r="B829" s="27" t="s">
        <v>970</v>
      </c>
      <c r="C829" s="27" t="s">
        <v>1339</v>
      </c>
      <c r="D829" s="28">
        <v>4509</v>
      </c>
      <c r="E829" s="27" t="s">
        <v>1344</v>
      </c>
      <c r="F829" s="26" t="s">
        <v>13</v>
      </c>
      <c r="G829" s="29">
        <v>215612</v>
      </c>
      <c r="H829" s="30" t="s">
        <v>575</v>
      </c>
    </row>
    <row r="830" spans="1:8" ht="31.5" hidden="1" x14ac:dyDescent="0.25">
      <c r="A830" s="26" t="s">
        <v>11</v>
      </c>
      <c r="B830" s="27" t="s">
        <v>970</v>
      </c>
      <c r="C830" s="27" t="s">
        <v>1339</v>
      </c>
      <c r="D830" s="28">
        <v>4510</v>
      </c>
      <c r="E830" s="27" t="s">
        <v>1345</v>
      </c>
      <c r="F830" s="26" t="s">
        <v>13</v>
      </c>
      <c r="G830" s="29">
        <v>78228</v>
      </c>
      <c r="H830" s="30" t="s">
        <v>575</v>
      </c>
    </row>
    <row r="831" spans="1:8" ht="31.5" hidden="1" x14ac:dyDescent="0.25">
      <c r="A831" s="26" t="s">
        <v>1333</v>
      </c>
      <c r="B831" s="27" t="s">
        <v>970</v>
      </c>
      <c r="C831" s="27" t="s">
        <v>1339</v>
      </c>
      <c r="D831" s="28">
        <v>4511</v>
      </c>
      <c r="E831" s="27" t="s">
        <v>1346</v>
      </c>
      <c r="F831" s="26" t="s">
        <v>13</v>
      </c>
      <c r="G831" s="29">
        <v>208001</v>
      </c>
      <c r="H831" s="30" t="s">
        <v>575</v>
      </c>
    </row>
    <row r="832" spans="1:8" ht="31.5" hidden="1" x14ac:dyDescent="0.25">
      <c r="A832" s="26" t="s">
        <v>1333</v>
      </c>
      <c r="B832" s="27" t="s">
        <v>970</v>
      </c>
      <c r="C832" s="27" t="s">
        <v>1339</v>
      </c>
      <c r="D832" s="28">
        <v>4512</v>
      </c>
      <c r="E832" s="27" t="s">
        <v>1347</v>
      </c>
      <c r="F832" s="26" t="s">
        <v>13</v>
      </c>
      <c r="G832" s="29">
        <v>237361</v>
      </c>
      <c r="H832" s="30" t="s">
        <v>575</v>
      </c>
    </row>
    <row r="833" spans="1:8" ht="31.5" hidden="1" x14ac:dyDescent="0.25">
      <c r="A833" s="26" t="s">
        <v>11</v>
      </c>
      <c r="B833" s="27" t="s">
        <v>587</v>
      </c>
      <c r="C833" s="27" t="s">
        <v>820</v>
      </c>
      <c r="D833" s="28">
        <v>4513</v>
      </c>
      <c r="E833" s="27" t="s">
        <v>1348</v>
      </c>
      <c r="F833" s="26" t="s">
        <v>14</v>
      </c>
      <c r="G833" s="29">
        <v>117776</v>
      </c>
      <c r="H833" s="30" t="s">
        <v>575</v>
      </c>
    </row>
    <row r="834" spans="1:8" ht="78.75" hidden="1" x14ac:dyDescent="0.25">
      <c r="A834" s="26" t="s">
        <v>11</v>
      </c>
      <c r="B834" s="27" t="s">
        <v>970</v>
      </c>
      <c r="C834" s="27" t="s">
        <v>971</v>
      </c>
      <c r="D834" s="28">
        <v>4514</v>
      </c>
      <c r="E834" s="27" t="s">
        <v>1349</v>
      </c>
      <c r="F834" s="26" t="s">
        <v>13</v>
      </c>
      <c r="G834" s="29">
        <v>111647</v>
      </c>
      <c r="H834" s="30" t="s">
        <v>575</v>
      </c>
    </row>
    <row r="835" spans="1:8" ht="78.75" hidden="1" x14ac:dyDescent="0.25">
      <c r="A835" s="26" t="s">
        <v>11</v>
      </c>
      <c r="B835" s="27" t="s">
        <v>970</v>
      </c>
      <c r="C835" s="27" t="s">
        <v>971</v>
      </c>
      <c r="D835" s="28">
        <v>4515</v>
      </c>
      <c r="E835" s="27" t="s">
        <v>1350</v>
      </c>
      <c r="F835" s="26" t="s">
        <v>13</v>
      </c>
      <c r="G835" s="29">
        <v>153752</v>
      </c>
      <c r="H835" s="30" t="s">
        <v>575</v>
      </c>
    </row>
    <row r="836" spans="1:8" ht="31.5" hidden="1" x14ac:dyDescent="0.25">
      <c r="A836" s="26" t="s">
        <v>11</v>
      </c>
      <c r="B836" s="27" t="s">
        <v>970</v>
      </c>
      <c r="C836" s="27" t="s">
        <v>971</v>
      </c>
      <c r="D836" s="28">
        <v>4516</v>
      </c>
      <c r="E836" s="27" t="s">
        <v>1351</v>
      </c>
      <c r="F836" s="26" t="s">
        <v>13</v>
      </c>
      <c r="G836" s="29">
        <v>106188</v>
      </c>
      <c r="H836" s="30" t="s">
        <v>575</v>
      </c>
    </row>
    <row r="837" spans="1:8" ht="31.5" hidden="1" x14ac:dyDescent="0.25">
      <c r="A837" s="26" t="s">
        <v>1333</v>
      </c>
      <c r="B837" s="27" t="s">
        <v>970</v>
      </c>
      <c r="C837" s="27" t="s">
        <v>971</v>
      </c>
      <c r="D837" s="28">
        <v>4517</v>
      </c>
      <c r="E837" s="27" t="s">
        <v>1352</v>
      </c>
      <c r="F837" s="26" t="s">
        <v>13</v>
      </c>
      <c r="G837" s="29">
        <v>199178</v>
      </c>
      <c r="H837" s="30" t="s">
        <v>575</v>
      </c>
    </row>
    <row r="838" spans="1:8" ht="31.5" hidden="1" x14ac:dyDescent="0.25">
      <c r="A838" s="26" t="s">
        <v>11</v>
      </c>
      <c r="B838" s="27" t="s">
        <v>970</v>
      </c>
      <c r="C838" s="27" t="s">
        <v>1353</v>
      </c>
      <c r="D838" s="28">
        <v>4518</v>
      </c>
      <c r="E838" s="27" t="s">
        <v>1354</v>
      </c>
      <c r="F838" s="26" t="s">
        <v>13</v>
      </c>
      <c r="G838" s="29">
        <v>29624</v>
      </c>
      <c r="H838" s="30" t="s">
        <v>575</v>
      </c>
    </row>
    <row r="839" spans="1:8" ht="31.5" hidden="1" x14ac:dyDescent="0.25">
      <c r="A839" s="26" t="s">
        <v>11</v>
      </c>
      <c r="B839" s="27" t="s">
        <v>970</v>
      </c>
      <c r="C839" s="27" t="s">
        <v>1353</v>
      </c>
      <c r="D839" s="28">
        <v>4519</v>
      </c>
      <c r="E839" s="27" t="s">
        <v>1355</v>
      </c>
      <c r="F839" s="26" t="s">
        <v>13</v>
      </c>
      <c r="G839" s="29">
        <v>38043</v>
      </c>
      <c r="H839" s="30" t="s">
        <v>575</v>
      </c>
    </row>
    <row r="840" spans="1:8" ht="31.5" hidden="1" x14ac:dyDescent="0.25">
      <c r="A840" s="26" t="s">
        <v>11</v>
      </c>
      <c r="B840" s="27" t="s">
        <v>970</v>
      </c>
      <c r="C840" s="27" t="s">
        <v>1353</v>
      </c>
      <c r="D840" s="28">
        <v>4520</v>
      </c>
      <c r="E840" s="27" t="s">
        <v>1356</v>
      </c>
      <c r="F840" s="26" t="s">
        <v>13</v>
      </c>
      <c r="G840" s="29">
        <v>49276</v>
      </c>
      <c r="H840" s="30" t="s">
        <v>575</v>
      </c>
    </row>
    <row r="841" spans="1:8" ht="78.75" hidden="1" x14ac:dyDescent="0.25">
      <c r="A841" s="26" t="s">
        <v>11</v>
      </c>
      <c r="B841" s="27" t="s">
        <v>970</v>
      </c>
      <c r="C841" s="27" t="s">
        <v>1353</v>
      </c>
      <c r="D841" s="28">
        <v>4522</v>
      </c>
      <c r="E841" s="27" t="s">
        <v>1357</v>
      </c>
      <c r="F841" s="26" t="s">
        <v>13</v>
      </c>
      <c r="G841" s="29">
        <v>146053</v>
      </c>
      <c r="H841" s="30" t="s">
        <v>575</v>
      </c>
    </row>
    <row r="842" spans="1:8" ht="31.5" hidden="1" x14ac:dyDescent="0.25">
      <c r="A842" s="26" t="s">
        <v>1333</v>
      </c>
      <c r="B842" s="27" t="s">
        <v>970</v>
      </c>
      <c r="C842" s="27" t="s">
        <v>1353</v>
      </c>
      <c r="D842" s="28">
        <v>4523</v>
      </c>
      <c r="E842" s="27" t="s">
        <v>114</v>
      </c>
      <c r="F842" s="26" t="s">
        <v>13</v>
      </c>
      <c r="G842" s="29">
        <v>166485</v>
      </c>
      <c r="H842" s="30" t="s">
        <v>575</v>
      </c>
    </row>
    <row r="843" spans="1:8" ht="31.5" hidden="1" x14ac:dyDescent="0.25">
      <c r="A843" s="26" t="s">
        <v>1333</v>
      </c>
      <c r="B843" s="27" t="s">
        <v>970</v>
      </c>
      <c r="C843" s="27" t="s">
        <v>1353</v>
      </c>
      <c r="D843" s="28">
        <v>4524</v>
      </c>
      <c r="E843" s="27" t="s">
        <v>115</v>
      </c>
      <c r="F843" s="26" t="s">
        <v>13</v>
      </c>
      <c r="G843" s="29">
        <v>172295</v>
      </c>
      <c r="H843" s="30" t="s">
        <v>575</v>
      </c>
    </row>
    <row r="844" spans="1:8" ht="47.25" hidden="1" x14ac:dyDescent="0.25">
      <c r="A844" s="26" t="s">
        <v>11</v>
      </c>
      <c r="B844" s="27" t="s">
        <v>650</v>
      </c>
      <c r="C844" s="27" t="s">
        <v>991</v>
      </c>
      <c r="D844" s="28">
        <v>4525</v>
      </c>
      <c r="E844" s="27" t="s">
        <v>1358</v>
      </c>
      <c r="F844" s="26" t="s">
        <v>15</v>
      </c>
      <c r="G844" s="29">
        <v>5237</v>
      </c>
      <c r="H844" s="30" t="s">
        <v>575</v>
      </c>
    </row>
    <row r="845" spans="1:8" ht="78.75" hidden="1" x14ac:dyDescent="0.25">
      <c r="A845" s="26" t="s">
        <v>11</v>
      </c>
      <c r="B845" s="27" t="s">
        <v>970</v>
      </c>
      <c r="C845" s="27" t="s">
        <v>1331</v>
      </c>
      <c r="D845" s="28">
        <v>4541</v>
      </c>
      <c r="E845" s="27" t="s">
        <v>1359</v>
      </c>
      <c r="F845" s="26" t="s">
        <v>14</v>
      </c>
      <c r="G845" s="29">
        <v>752333</v>
      </c>
      <c r="H845" s="30" t="s">
        <v>575</v>
      </c>
    </row>
    <row r="846" spans="1:8" ht="78.75" hidden="1" x14ac:dyDescent="0.25">
      <c r="A846" s="26" t="s">
        <v>11</v>
      </c>
      <c r="B846" s="27" t="s">
        <v>970</v>
      </c>
      <c r="C846" s="27" t="s">
        <v>1331</v>
      </c>
      <c r="D846" s="28">
        <v>4542</v>
      </c>
      <c r="E846" s="27" t="s">
        <v>1360</v>
      </c>
      <c r="F846" s="26" t="s">
        <v>14</v>
      </c>
      <c r="G846" s="29">
        <v>752325</v>
      </c>
      <c r="H846" s="30" t="s">
        <v>575</v>
      </c>
    </row>
    <row r="847" spans="1:8" ht="31.5" hidden="1" x14ac:dyDescent="0.25">
      <c r="A847" s="26" t="s">
        <v>11</v>
      </c>
      <c r="B847" s="27" t="s">
        <v>594</v>
      </c>
      <c r="C847" s="27" t="s">
        <v>595</v>
      </c>
      <c r="D847" s="28">
        <v>4543</v>
      </c>
      <c r="E847" s="27" t="s">
        <v>1361</v>
      </c>
      <c r="F847" s="26" t="s">
        <v>15</v>
      </c>
      <c r="G847" s="29">
        <v>41909</v>
      </c>
      <c r="H847" s="30" t="s">
        <v>575</v>
      </c>
    </row>
    <row r="848" spans="1:8" ht="47.25" hidden="1" x14ac:dyDescent="0.25">
      <c r="A848" s="26" t="s">
        <v>11</v>
      </c>
      <c r="B848" s="27" t="s">
        <v>594</v>
      </c>
      <c r="C848" s="27" t="s">
        <v>595</v>
      </c>
      <c r="D848" s="28">
        <v>4544</v>
      </c>
      <c r="E848" s="27" t="s">
        <v>1362</v>
      </c>
      <c r="F848" s="26" t="s">
        <v>15</v>
      </c>
      <c r="G848" s="29">
        <v>43092</v>
      </c>
      <c r="H848" s="30" t="s">
        <v>575</v>
      </c>
    </row>
    <row r="849" spans="1:8" ht="31.5" hidden="1" x14ac:dyDescent="0.25">
      <c r="A849" s="26" t="s">
        <v>11</v>
      </c>
      <c r="B849" s="27" t="s">
        <v>594</v>
      </c>
      <c r="C849" s="27" t="s">
        <v>595</v>
      </c>
      <c r="D849" s="28">
        <v>4545</v>
      </c>
      <c r="E849" s="27" t="s">
        <v>1363</v>
      </c>
      <c r="F849" s="26" t="s">
        <v>15</v>
      </c>
      <c r="G849" s="29">
        <v>40243</v>
      </c>
      <c r="H849" s="30" t="s">
        <v>575</v>
      </c>
    </row>
    <row r="850" spans="1:8" ht="31.5" x14ac:dyDescent="0.25">
      <c r="A850" s="26" t="s">
        <v>11</v>
      </c>
      <c r="B850" s="27" t="s">
        <v>597</v>
      </c>
      <c r="C850" s="27" t="s">
        <v>597</v>
      </c>
      <c r="D850" s="28">
        <v>4549</v>
      </c>
      <c r="E850" s="27" t="s">
        <v>116</v>
      </c>
      <c r="F850" s="26" t="s">
        <v>16</v>
      </c>
      <c r="G850" s="29">
        <v>4629153</v>
      </c>
      <c r="H850" s="30" t="s">
        <v>575</v>
      </c>
    </row>
    <row r="851" spans="1:8" ht="31.5" x14ac:dyDescent="0.25">
      <c r="A851" s="26" t="s">
        <v>11</v>
      </c>
      <c r="B851" s="27" t="s">
        <v>597</v>
      </c>
      <c r="C851" s="27" t="s">
        <v>597</v>
      </c>
      <c r="D851" s="28">
        <v>4550</v>
      </c>
      <c r="E851" s="27" t="s">
        <v>117</v>
      </c>
      <c r="F851" s="26" t="s">
        <v>16</v>
      </c>
      <c r="G851" s="29">
        <v>3306507</v>
      </c>
      <c r="H851" s="30" t="s">
        <v>575</v>
      </c>
    </row>
    <row r="852" spans="1:8" ht="31.5" x14ac:dyDescent="0.25">
      <c r="A852" s="26" t="s">
        <v>11</v>
      </c>
      <c r="B852" s="27" t="s">
        <v>597</v>
      </c>
      <c r="C852" s="27" t="s">
        <v>597</v>
      </c>
      <c r="D852" s="28">
        <v>4551</v>
      </c>
      <c r="E852" s="27" t="s">
        <v>118</v>
      </c>
      <c r="F852" s="26" t="s">
        <v>16</v>
      </c>
      <c r="G852" s="29">
        <v>3619020</v>
      </c>
      <c r="H852" s="30" t="s">
        <v>575</v>
      </c>
    </row>
    <row r="853" spans="1:8" ht="47.25" x14ac:dyDescent="0.25">
      <c r="A853" s="26" t="s">
        <v>11</v>
      </c>
      <c r="B853" s="27" t="s">
        <v>597</v>
      </c>
      <c r="C853" s="27" t="s">
        <v>597</v>
      </c>
      <c r="D853" s="28">
        <v>4553</v>
      </c>
      <c r="E853" s="27" t="s">
        <v>119</v>
      </c>
      <c r="F853" s="26" t="s">
        <v>16</v>
      </c>
      <c r="G853" s="29">
        <v>2447316</v>
      </c>
      <c r="H853" s="30" t="s">
        <v>575</v>
      </c>
    </row>
    <row r="854" spans="1:8" ht="47.25" hidden="1" x14ac:dyDescent="0.25">
      <c r="A854" s="26" t="s">
        <v>11</v>
      </c>
      <c r="B854" s="27" t="s">
        <v>650</v>
      </c>
      <c r="C854" s="27" t="s">
        <v>651</v>
      </c>
      <c r="D854" s="28">
        <v>4555</v>
      </c>
      <c r="E854" s="27" t="s">
        <v>120</v>
      </c>
      <c r="F854" s="26" t="s">
        <v>14</v>
      </c>
      <c r="G854" s="29">
        <v>570192</v>
      </c>
      <c r="H854" s="30" t="s">
        <v>575</v>
      </c>
    </row>
    <row r="855" spans="1:8" ht="31.5" hidden="1" x14ac:dyDescent="0.25">
      <c r="A855" s="26" t="s">
        <v>11</v>
      </c>
      <c r="B855" s="27" t="s">
        <v>587</v>
      </c>
      <c r="C855" s="27" t="s">
        <v>820</v>
      </c>
      <c r="D855" s="28">
        <v>4556</v>
      </c>
      <c r="E855" s="27" t="s">
        <v>1364</v>
      </c>
      <c r="F855" s="26" t="s">
        <v>14</v>
      </c>
      <c r="G855" s="29">
        <v>117776</v>
      </c>
      <c r="H855" s="30" t="s">
        <v>575</v>
      </c>
    </row>
    <row r="856" spans="1:8" ht="31.5" hidden="1" x14ac:dyDescent="0.25">
      <c r="A856" s="26" t="s">
        <v>11</v>
      </c>
      <c r="B856" s="27" t="s">
        <v>587</v>
      </c>
      <c r="C856" s="27" t="s">
        <v>820</v>
      </c>
      <c r="D856" s="28">
        <v>4557</v>
      </c>
      <c r="E856" s="27" t="s">
        <v>1365</v>
      </c>
      <c r="F856" s="26" t="s">
        <v>14</v>
      </c>
      <c r="G856" s="29">
        <v>117776</v>
      </c>
      <c r="H856" s="30" t="s">
        <v>575</v>
      </c>
    </row>
    <row r="857" spans="1:8" ht="31.5" x14ac:dyDescent="0.25">
      <c r="A857" s="26" t="s">
        <v>11</v>
      </c>
      <c r="B857" s="27" t="s">
        <v>597</v>
      </c>
      <c r="C857" s="27" t="s">
        <v>597</v>
      </c>
      <c r="D857" s="28">
        <v>4558</v>
      </c>
      <c r="E857" s="27" t="s">
        <v>121</v>
      </c>
      <c r="F857" s="26" t="s">
        <v>16</v>
      </c>
      <c r="G857" s="29">
        <v>4609308</v>
      </c>
      <c r="H857" s="30" t="s">
        <v>575</v>
      </c>
    </row>
    <row r="858" spans="1:8" ht="31.5" hidden="1" x14ac:dyDescent="0.25">
      <c r="A858" s="26" t="s">
        <v>11</v>
      </c>
      <c r="B858" s="27" t="s">
        <v>646</v>
      </c>
      <c r="C858" s="27" t="s">
        <v>828</v>
      </c>
      <c r="D858" s="28">
        <v>4559</v>
      </c>
      <c r="E858" s="27" t="s">
        <v>1366</v>
      </c>
      <c r="F858" s="26" t="s">
        <v>14</v>
      </c>
      <c r="G858" s="29">
        <v>299360</v>
      </c>
      <c r="H858" s="30" t="s">
        <v>575</v>
      </c>
    </row>
    <row r="859" spans="1:8" ht="31.5" hidden="1" x14ac:dyDescent="0.25">
      <c r="A859" s="26" t="s">
        <v>11</v>
      </c>
      <c r="B859" s="27" t="s">
        <v>646</v>
      </c>
      <c r="C859" s="27" t="s">
        <v>828</v>
      </c>
      <c r="D859" s="28">
        <v>4560</v>
      </c>
      <c r="E859" s="27" t="s">
        <v>1367</v>
      </c>
      <c r="F859" s="26" t="s">
        <v>14</v>
      </c>
      <c r="G859" s="29">
        <v>326033</v>
      </c>
      <c r="H859" s="30" t="s">
        <v>575</v>
      </c>
    </row>
    <row r="860" spans="1:8" ht="31.5" hidden="1" x14ac:dyDescent="0.25">
      <c r="A860" s="26" t="s">
        <v>11</v>
      </c>
      <c r="B860" s="27" t="s">
        <v>646</v>
      </c>
      <c r="C860" s="27" t="s">
        <v>828</v>
      </c>
      <c r="D860" s="28">
        <v>4561</v>
      </c>
      <c r="E860" s="27" t="s">
        <v>1368</v>
      </c>
      <c r="F860" s="26" t="s">
        <v>14</v>
      </c>
      <c r="G860" s="29">
        <v>391556</v>
      </c>
      <c r="H860" s="30" t="s">
        <v>575</v>
      </c>
    </row>
    <row r="861" spans="1:8" ht="47.25" hidden="1" x14ac:dyDescent="0.25">
      <c r="A861" s="26" t="s">
        <v>11</v>
      </c>
      <c r="B861" s="27" t="s">
        <v>587</v>
      </c>
      <c r="C861" s="27" t="s">
        <v>592</v>
      </c>
      <c r="D861" s="28">
        <v>4562</v>
      </c>
      <c r="E861" s="27" t="s">
        <v>1369</v>
      </c>
      <c r="F861" s="26" t="s">
        <v>14</v>
      </c>
      <c r="G861" s="29">
        <v>100759</v>
      </c>
      <c r="H861" s="30" t="s">
        <v>575</v>
      </c>
    </row>
    <row r="862" spans="1:8" ht="47.25" hidden="1" x14ac:dyDescent="0.25">
      <c r="A862" s="26" t="s">
        <v>11</v>
      </c>
      <c r="B862" s="27" t="s">
        <v>587</v>
      </c>
      <c r="C862" s="27" t="s">
        <v>592</v>
      </c>
      <c r="D862" s="28">
        <v>4563</v>
      </c>
      <c r="E862" s="27" t="s">
        <v>1370</v>
      </c>
      <c r="F862" s="26" t="s">
        <v>14</v>
      </c>
      <c r="G862" s="29">
        <v>76007</v>
      </c>
      <c r="H862" s="30" t="s">
        <v>575</v>
      </c>
    </row>
    <row r="863" spans="1:8" ht="31.5" hidden="1" x14ac:dyDescent="0.25">
      <c r="A863" s="26" t="s">
        <v>11</v>
      </c>
      <c r="B863" s="27" t="s">
        <v>646</v>
      </c>
      <c r="C863" s="27" t="s">
        <v>828</v>
      </c>
      <c r="D863" s="28">
        <v>4564</v>
      </c>
      <c r="E863" s="27" t="s">
        <v>1371</v>
      </c>
      <c r="F863" s="26" t="s">
        <v>14</v>
      </c>
      <c r="G863" s="29">
        <v>340405</v>
      </c>
      <c r="H863" s="30" t="s">
        <v>575</v>
      </c>
    </row>
    <row r="864" spans="1:8" ht="31.5" hidden="1" x14ac:dyDescent="0.25">
      <c r="A864" s="26" t="s">
        <v>11</v>
      </c>
      <c r="B864" s="27" t="s">
        <v>646</v>
      </c>
      <c r="C864" s="27" t="s">
        <v>828</v>
      </c>
      <c r="D864" s="28">
        <v>4565</v>
      </c>
      <c r="E864" s="27" t="s">
        <v>1372</v>
      </c>
      <c r="F864" s="26" t="s">
        <v>14</v>
      </c>
      <c r="G864" s="29">
        <v>391040</v>
      </c>
      <c r="H864" s="30" t="s">
        <v>575</v>
      </c>
    </row>
    <row r="865" spans="1:8" ht="31.5" hidden="1" x14ac:dyDescent="0.25">
      <c r="A865" s="26" t="s">
        <v>11</v>
      </c>
      <c r="B865" s="27" t="s">
        <v>646</v>
      </c>
      <c r="C865" s="27" t="s">
        <v>828</v>
      </c>
      <c r="D865" s="28">
        <v>4566</v>
      </c>
      <c r="E865" s="27" t="s">
        <v>1373</v>
      </c>
      <c r="F865" s="26" t="s">
        <v>14</v>
      </c>
      <c r="G865" s="29">
        <v>403348</v>
      </c>
      <c r="H865" s="30" t="s">
        <v>575</v>
      </c>
    </row>
    <row r="866" spans="1:8" ht="78.75" hidden="1" x14ac:dyDescent="0.25">
      <c r="A866" s="26" t="s">
        <v>11</v>
      </c>
      <c r="B866" s="27" t="s">
        <v>650</v>
      </c>
      <c r="C866" s="27" t="s">
        <v>996</v>
      </c>
      <c r="D866" s="28">
        <v>4567</v>
      </c>
      <c r="E866" s="27" t="s">
        <v>1374</v>
      </c>
      <c r="F866" s="26" t="s">
        <v>14</v>
      </c>
      <c r="G866" s="29">
        <v>633660</v>
      </c>
      <c r="H866" s="30" t="s">
        <v>575</v>
      </c>
    </row>
    <row r="867" spans="1:8" ht="63" hidden="1" x14ac:dyDescent="0.25">
      <c r="A867" s="26" t="s">
        <v>11</v>
      </c>
      <c r="B867" s="27" t="s">
        <v>650</v>
      </c>
      <c r="C867" s="27" t="s">
        <v>996</v>
      </c>
      <c r="D867" s="28">
        <v>4568</v>
      </c>
      <c r="E867" s="27" t="s">
        <v>1375</v>
      </c>
      <c r="F867" s="26" t="s">
        <v>14</v>
      </c>
      <c r="G867" s="29">
        <v>633660</v>
      </c>
      <c r="H867" s="30" t="s">
        <v>575</v>
      </c>
    </row>
    <row r="868" spans="1:8" hidden="1" x14ac:dyDescent="0.25">
      <c r="A868" s="26" t="s">
        <v>11</v>
      </c>
      <c r="B868" s="27" t="s">
        <v>632</v>
      </c>
      <c r="C868" s="27" t="s">
        <v>633</v>
      </c>
      <c r="D868" s="28">
        <v>4569</v>
      </c>
      <c r="E868" s="27" t="s">
        <v>1376</v>
      </c>
      <c r="F868" s="26" t="s">
        <v>16</v>
      </c>
      <c r="G868" s="29">
        <v>5929</v>
      </c>
      <c r="H868" s="30" t="s">
        <v>575</v>
      </c>
    </row>
    <row r="869" spans="1:8" ht="31.5" hidden="1" x14ac:dyDescent="0.25">
      <c r="A869" s="26" t="s">
        <v>1333</v>
      </c>
      <c r="B869" s="27" t="s">
        <v>1377</v>
      </c>
      <c r="C869" s="27" t="s">
        <v>1378</v>
      </c>
      <c r="D869" s="28">
        <v>4575</v>
      </c>
      <c r="E869" s="27" t="s">
        <v>122</v>
      </c>
      <c r="F869" s="26" t="s">
        <v>13</v>
      </c>
      <c r="G869" s="29">
        <v>138851</v>
      </c>
      <c r="H869" s="30" t="s">
        <v>575</v>
      </c>
    </row>
    <row r="870" spans="1:8" ht="31.5" hidden="1" x14ac:dyDescent="0.25">
      <c r="A870" s="26" t="s">
        <v>1333</v>
      </c>
      <c r="B870" s="27" t="s">
        <v>1377</v>
      </c>
      <c r="C870" s="27" t="s">
        <v>1378</v>
      </c>
      <c r="D870" s="28">
        <v>4576</v>
      </c>
      <c r="E870" s="27" t="s">
        <v>1379</v>
      </c>
      <c r="F870" s="26" t="s">
        <v>13</v>
      </c>
      <c r="G870" s="29">
        <v>144339</v>
      </c>
      <c r="H870" s="30" t="s">
        <v>575</v>
      </c>
    </row>
    <row r="871" spans="1:8" ht="31.5" hidden="1" x14ac:dyDescent="0.25">
      <c r="A871" s="26" t="s">
        <v>1333</v>
      </c>
      <c r="B871" s="27" t="s">
        <v>1377</v>
      </c>
      <c r="C871" s="27" t="s">
        <v>1380</v>
      </c>
      <c r="D871" s="28">
        <v>4577</v>
      </c>
      <c r="E871" s="27" t="s">
        <v>123</v>
      </c>
      <c r="F871" s="26" t="s">
        <v>13</v>
      </c>
      <c r="G871" s="29">
        <v>112979</v>
      </c>
      <c r="H871" s="30" t="s">
        <v>575</v>
      </c>
    </row>
    <row r="872" spans="1:8" ht="31.5" hidden="1" x14ac:dyDescent="0.25">
      <c r="A872" s="26" t="s">
        <v>11</v>
      </c>
      <c r="B872" s="27" t="s">
        <v>1377</v>
      </c>
      <c r="C872" s="27" t="s">
        <v>1378</v>
      </c>
      <c r="D872" s="28">
        <v>4578</v>
      </c>
      <c r="E872" s="27" t="s">
        <v>124</v>
      </c>
      <c r="F872" s="26" t="s">
        <v>15</v>
      </c>
      <c r="G872" s="29">
        <v>61715</v>
      </c>
      <c r="H872" s="30" t="s">
        <v>575</v>
      </c>
    </row>
    <row r="873" spans="1:8" ht="47.25" hidden="1" x14ac:dyDescent="0.25">
      <c r="A873" s="26" t="s">
        <v>1333</v>
      </c>
      <c r="B873" s="27" t="s">
        <v>1377</v>
      </c>
      <c r="C873" s="27" t="s">
        <v>1381</v>
      </c>
      <c r="D873" s="28">
        <v>4579</v>
      </c>
      <c r="E873" s="27" t="s">
        <v>125</v>
      </c>
      <c r="F873" s="26" t="s">
        <v>13</v>
      </c>
      <c r="G873" s="29">
        <v>108472</v>
      </c>
      <c r="H873" s="30" t="s">
        <v>575</v>
      </c>
    </row>
    <row r="874" spans="1:8" hidden="1" x14ac:dyDescent="0.25">
      <c r="A874" s="26" t="s">
        <v>11</v>
      </c>
      <c r="B874" s="27" t="s">
        <v>594</v>
      </c>
      <c r="C874" s="27" t="s">
        <v>615</v>
      </c>
      <c r="D874" s="28">
        <v>4581</v>
      </c>
      <c r="E874" s="27" t="s">
        <v>126</v>
      </c>
      <c r="F874" s="26" t="s">
        <v>13</v>
      </c>
      <c r="G874" s="29">
        <v>2038</v>
      </c>
      <c r="H874" s="30" t="s">
        <v>575</v>
      </c>
    </row>
    <row r="875" spans="1:8" ht="31.5" hidden="1" x14ac:dyDescent="0.25">
      <c r="A875" s="26" t="s">
        <v>1333</v>
      </c>
      <c r="B875" s="27" t="s">
        <v>1377</v>
      </c>
      <c r="C875" s="27" t="s">
        <v>1378</v>
      </c>
      <c r="D875" s="28">
        <v>4582</v>
      </c>
      <c r="E875" s="27" t="s">
        <v>1382</v>
      </c>
      <c r="F875" s="26" t="s">
        <v>13</v>
      </c>
      <c r="G875" s="29">
        <v>101899</v>
      </c>
      <c r="H875" s="30" t="s">
        <v>575</v>
      </c>
    </row>
    <row r="876" spans="1:8" ht="47.25" hidden="1" x14ac:dyDescent="0.25">
      <c r="A876" s="26" t="s">
        <v>1333</v>
      </c>
      <c r="B876" s="27" t="s">
        <v>1377</v>
      </c>
      <c r="C876" s="27" t="s">
        <v>1378</v>
      </c>
      <c r="D876" s="28">
        <v>4583</v>
      </c>
      <c r="E876" s="27" t="s">
        <v>1383</v>
      </c>
      <c r="F876" s="26" t="s">
        <v>13</v>
      </c>
      <c r="G876" s="29">
        <v>22550</v>
      </c>
      <c r="H876" s="30" t="s">
        <v>575</v>
      </c>
    </row>
    <row r="877" spans="1:8" ht="31.5" hidden="1" x14ac:dyDescent="0.25">
      <c r="A877" s="26" t="s">
        <v>1333</v>
      </c>
      <c r="B877" s="27" t="s">
        <v>1377</v>
      </c>
      <c r="C877" s="27" t="s">
        <v>1380</v>
      </c>
      <c r="D877" s="28">
        <v>4584</v>
      </c>
      <c r="E877" s="27" t="s">
        <v>127</v>
      </c>
      <c r="F877" s="26" t="s">
        <v>13</v>
      </c>
      <c r="G877" s="29">
        <v>71746</v>
      </c>
      <c r="H877" s="30" t="s">
        <v>575</v>
      </c>
    </row>
    <row r="878" spans="1:8" ht="47.25" hidden="1" x14ac:dyDescent="0.25">
      <c r="A878" s="26" t="s">
        <v>1333</v>
      </c>
      <c r="B878" s="27" t="s">
        <v>1384</v>
      </c>
      <c r="C878" s="27" t="s">
        <v>1384</v>
      </c>
      <c r="D878" s="28">
        <v>4585</v>
      </c>
      <c r="E878" s="27" t="s">
        <v>1385</v>
      </c>
      <c r="F878" s="26" t="s">
        <v>13</v>
      </c>
      <c r="G878" s="29">
        <v>167702</v>
      </c>
      <c r="H878" s="30" t="s">
        <v>575</v>
      </c>
    </row>
    <row r="879" spans="1:8" ht="31.5" hidden="1" x14ac:dyDescent="0.25">
      <c r="A879" s="26" t="s">
        <v>1333</v>
      </c>
      <c r="B879" s="27" t="s">
        <v>970</v>
      </c>
      <c r="C879" s="27" t="s">
        <v>1353</v>
      </c>
      <c r="D879" s="28">
        <v>4586</v>
      </c>
      <c r="E879" s="27" t="s">
        <v>128</v>
      </c>
      <c r="F879" s="26" t="s">
        <v>13</v>
      </c>
      <c r="G879" s="29">
        <v>82033</v>
      </c>
      <c r="H879" s="30" t="s">
        <v>575</v>
      </c>
    </row>
    <row r="880" spans="1:8" ht="63" hidden="1" x14ac:dyDescent="0.25">
      <c r="A880" s="26" t="s">
        <v>11</v>
      </c>
      <c r="B880" s="27" t="s">
        <v>1377</v>
      </c>
      <c r="C880" s="27" t="s">
        <v>1386</v>
      </c>
      <c r="D880" s="28">
        <v>4588</v>
      </c>
      <c r="E880" s="27" t="s">
        <v>1387</v>
      </c>
      <c r="F880" s="26" t="s">
        <v>13</v>
      </c>
      <c r="G880" s="29">
        <v>304006</v>
      </c>
      <c r="H880" s="30" t="s">
        <v>575</v>
      </c>
    </row>
    <row r="881" spans="1:8" ht="47.25" hidden="1" x14ac:dyDescent="0.25">
      <c r="A881" s="26" t="s">
        <v>1333</v>
      </c>
      <c r="B881" s="27" t="s">
        <v>1377</v>
      </c>
      <c r="C881" s="27" t="s">
        <v>1378</v>
      </c>
      <c r="D881" s="28">
        <v>4589</v>
      </c>
      <c r="E881" s="27" t="s">
        <v>129</v>
      </c>
      <c r="F881" s="26" t="s">
        <v>13</v>
      </c>
      <c r="G881" s="29">
        <v>1398</v>
      </c>
      <c r="H881" s="30" t="s">
        <v>575</v>
      </c>
    </row>
    <row r="882" spans="1:8" hidden="1" x14ac:dyDescent="0.25">
      <c r="A882" s="26" t="s">
        <v>11</v>
      </c>
      <c r="B882" s="27" t="s">
        <v>594</v>
      </c>
      <c r="C882" s="27" t="s">
        <v>615</v>
      </c>
      <c r="D882" s="28">
        <v>4592</v>
      </c>
      <c r="E882" s="27" t="s">
        <v>130</v>
      </c>
      <c r="F882" s="26" t="s">
        <v>13</v>
      </c>
      <c r="G882" s="29">
        <v>1319</v>
      </c>
      <c r="H882" s="30" t="s">
        <v>575</v>
      </c>
    </row>
    <row r="883" spans="1:8" ht="47.25" hidden="1" x14ac:dyDescent="0.25">
      <c r="A883" s="26" t="s">
        <v>11</v>
      </c>
      <c r="B883" s="27" t="s">
        <v>650</v>
      </c>
      <c r="C883" s="27" t="s">
        <v>1165</v>
      </c>
      <c r="D883" s="28">
        <v>4593</v>
      </c>
      <c r="E883" s="27" t="s">
        <v>1388</v>
      </c>
      <c r="F883" s="26" t="s">
        <v>13</v>
      </c>
      <c r="G883" s="29">
        <v>66383</v>
      </c>
      <c r="H883" s="30" t="s">
        <v>575</v>
      </c>
    </row>
    <row r="884" spans="1:8" ht="47.25" hidden="1" x14ac:dyDescent="0.25">
      <c r="A884" s="26" t="s">
        <v>1333</v>
      </c>
      <c r="B884" s="27" t="s">
        <v>1377</v>
      </c>
      <c r="C884" s="27" t="s">
        <v>1378</v>
      </c>
      <c r="D884" s="28">
        <v>4594</v>
      </c>
      <c r="E884" s="27" t="s">
        <v>131</v>
      </c>
      <c r="F884" s="26" t="s">
        <v>13</v>
      </c>
      <c r="G884" s="29">
        <v>92688</v>
      </c>
      <c r="H884" s="30" t="s">
        <v>575</v>
      </c>
    </row>
    <row r="885" spans="1:8" ht="47.25" hidden="1" x14ac:dyDescent="0.25">
      <c r="A885" s="26" t="s">
        <v>1333</v>
      </c>
      <c r="B885" s="27" t="s">
        <v>1377</v>
      </c>
      <c r="C885" s="27" t="s">
        <v>1378</v>
      </c>
      <c r="D885" s="28">
        <v>4595</v>
      </c>
      <c r="E885" s="27" t="s">
        <v>1389</v>
      </c>
      <c r="F885" s="26" t="s">
        <v>13</v>
      </c>
      <c r="G885" s="29">
        <v>71904</v>
      </c>
      <c r="H885" s="30" t="s">
        <v>575</v>
      </c>
    </row>
    <row r="886" spans="1:8" ht="47.25" hidden="1" x14ac:dyDescent="0.25">
      <c r="A886" s="26" t="s">
        <v>1333</v>
      </c>
      <c r="B886" s="27" t="s">
        <v>1377</v>
      </c>
      <c r="C886" s="27" t="s">
        <v>1378</v>
      </c>
      <c r="D886" s="28">
        <v>4596</v>
      </c>
      <c r="E886" s="27" t="s">
        <v>132</v>
      </c>
      <c r="F886" s="26" t="s">
        <v>13</v>
      </c>
      <c r="G886" s="29">
        <v>53403</v>
      </c>
      <c r="H886" s="30" t="s">
        <v>575</v>
      </c>
    </row>
    <row r="887" spans="1:8" ht="31.5" hidden="1" x14ac:dyDescent="0.25">
      <c r="A887" s="26" t="s">
        <v>1333</v>
      </c>
      <c r="B887" s="27" t="s">
        <v>1377</v>
      </c>
      <c r="C887" s="27" t="s">
        <v>1380</v>
      </c>
      <c r="D887" s="28">
        <v>4597</v>
      </c>
      <c r="E887" s="27" t="s">
        <v>133</v>
      </c>
      <c r="F887" s="26" t="s">
        <v>13</v>
      </c>
      <c r="G887" s="29">
        <v>12226</v>
      </c>
      <c r="H887" s="30" t="s">
        <v>575</v>
      </c>
    </row>
    <row r="888" spans="1:8" hidden="1" x14ac:dyDescent="0.25">
      <c r="A888" s="26" t="s">
        <v>11</v>
      </c>
      <c r="B888" s="27" t="s">
        <v>978</v>
      </c>
      <c r="C888" s="27" t="s">
        <v>1390</v>
      </c>
      <c r="D888" s="28">
        <v>4598</v>
      </c>
      <c r="E888" s="27" t="s">
        <v>134</v>
      </c>
      <c r="F888" s="26" t="s">
        <v>15</v>
      </c>
      <c r="G888" s="29">
        <v>7486</v>
      </c>
      <c r="H888" s="30" t="s">
        <v>575</v>
      </c>
    </row>
    <row r="889" spans="1:8" hidden="1" x14ac:dyDescent="0.25">
      <c r="A889" s="26" t="s">
        <v>11</v>
      </c>
      <c r="B889" s="27" t="s">
        <v>978</v>
      </c>
      <c r="C889" s="27" t="s">
        <v>1390</v>
      </c>
      <c r="D889" s="28">
        <v>4599</v>
      </c>
      <c r="E889" s="27" t="s">
        <v>135</v>
      </c>
      <c r="F889" s="26" t="s">
        <v>13</v>
      </c>
      <c r="G889" s="29">
        <v>34069</v>
      </c>
      <c r="H889" s="30" t="s">
        <v>575</v>
      </c>
    </row>
    <row r="890" spans="1:8" hidden="1" x14ac:dyDescent="0.25">
      <c r="A890" s="26" t="s">
        <v>11</v>
      </c>
      <c r="B890" s="27" t="s">
        <v>978</v>
      </c>
      <c r="C890" s="27" t="s">
        <v>1390</v>
      </c>
      <c r="D890" s="28">
        <v>4600</v>
      </c>
      <c r="E890" s="27" t="s">
        <v>136</v>
      </c>
      <c r="F890" s="26" t="s">
        <v>13</v>
      </c>
      <c r="G890" s="29">
        <v>79714</v>
      </c>
      <c r="H890" s="30" t="s">
        <v>575</v>
      </c>
    </row>
    <row r="891" spans="1:8" hidden="1" x14ac:dyDescent="0.25">
      <c r="A891" s="26" t="s">
        <v>11</v>
      </c>
      <c r="B891" s="27" t="s">
        <v>978</v>
      </c>
      <c r="C891" s="27" t="s">
        <v>1390</v>
      </c>
      <c r="D891" s="28">
        <v>4601</v>
      </c>
      <c r="E891" s="27" t="s">
        <v>1391</v>
      </c>
      <c r="F891" s="26" t="s">
        <v>13</v>
      </c>
      <c r="G891" s="29">
        <v>32135</v>
      </c>
      <c r="H891" s="30" t="s">
        <v>575</v>
      </c>
    </row>
    <row r="892" spans="1:8" hidden="1" x14ac:dyDescent="0.25">
      <c r="A892" s="26" t="s">
        <v>11</v>
      </c>
      <c r="B892" s="27" t="s">
        <v>978</v>
      </c>
      <c r="C892" s="27" t="s">
        <v>1390</v>
      </c>
      <c r="D892" s="28">
        <v>4602</v>
      </c>
      <c r="E892" s="27" t="s">
        <v>137</v>
      </c>
      <c r="F892" s="26" t="s">
        <v>13</v>
      </c>
      <c r="G892" s="29">
        <v>98142</v>
      </c>
      <c r="H892" s="30" t="s">
        <v>575</v>
      </c>
    </row>
    <row r="893" spans="1:8" ht="31.5" hidden="1" x14ac:dyDescent="0.25">
      <c r="A893" s="26" t="s">
        <v>1333</v>
      </c>
      <c r="B893" s="27" t="s">
        <v>978</v>
      </c>
      <c r="C893" s="27" t="s">
        <v>1390</v>
      </c>
      <c r="D893" s="28">
        <v>4603</v>
      </c>
      <c r="E893" s="27" t="s">
        <v>138</v>
      </c>
      <c r="F893" s="26" t="s">
        <v>13</v>
      </c>
      <c r="G893" s="29">
        <v>944</v>
      </c>
      <c r="H893" s="30" t="s">
        <v>575</v>
      </c>
    </row>
    <row r="894" spans="1:8" ht="31.5" hidden="1" x14ac:dyDescent="0.25">
      <c r="A894" s="26" t="s">
        <v>11</v>
      </c>
      <c r="B894" s="27" t="s">
        <v>573</v>
      </c>
      <c r="C894" s="27" t="s">
        <v>574</v>
      </c>
      <c r="D894" s="28">
        <v>4604</v>
      </c>
      <c r="E894" s="27" t="s">
        <v>1392</v>
      </c>
      <c r="F894" s="26" t="s">
        <v>13</v>
      </c>
      <c r="G894" s="29">
        <v>5253</v>
      </c>
      <c r="H894" s="30" t="s">
        <v>575</v>
      </c>
    </row>
    <row r="895" spans="1:8" ht="31.5" hidden="1" x14ac:dyDescent="0.25">
      <c r="A895" s="26" t="s">
        <v>1333</v>
      </c>
      <c r="B895" s="27" t="s">
        <v>970</v>
      </c>
      <c r="C895" s="27" t="s">
        <v>1331</v>
      </c>
      <c r="D895" s="28">
        <v>4605</v>
      </c>
      <c r="E895" s="27" t="s">
        <v>1393</v>
      </c>
      <c r="F895" s="26" t="s">
        <v>13</v>
      </c>
      <c r="G895" s="29">
        <v>182700</v>
      </c>
      <c r="H895" s="30" t="s">
        <v>575</v>
      </c>
    </row>
    <row r="896" spans="1:8" hidden="1" x14ac:dyDescent="0.25">
      <c r="A896" s="26" t="s">
        <v>11</v>
      </c>
      <c r="B896" s="27" t="s">
        <v>587</v>
      </c>
      <c r="C896" s="27" t="s">
        <v>592</v>
      </c>
      <c r="D896" s="28">
        <v>4606</v>
      </c>
      <c r="E896" s="27" t="s">
        <v>1394</v>
      </c>
      <c r="F896" s="26" t="s">
        <v>13</v>
      </c>
      <c r="G896" s="29">
        <v>14370</v>
      </c>
      <c r="H896" s="30" t="s">
        <v>575</v>
      </c>
    </row>
    <row r="897" spans="1:8" ht="31.5" hidden="1" x14ac:dyDescent="0.25">
      <c r="A897" s="26" t="s">
        <v>1333</v>
      </c>
      <c r="B897" s="27" t="s">
        <v>978</v>
      </c>
      <c r="C897" s="27" t="s">
        <v>1390</v>
      </c>
      <c r="D897" s="28">
        <v>4607</v>
      </c>
      <c r="E897" s="27" t="s">
        <v>1395</v>
      </c>
      <c r="F897" s="26" t="s">
        <v>13</v>
      </c>
      <c r="G897" s="29">
        <v>48237</v>
      </c>
      <c r="H897" s="30" t="s">
        <v>575</v>
      </c>
    </row>
    <row r="898" spans="1:8" ht="31.5" hidden="1" x14ac:dyDescent="0.25">
      <c r="A898" s="26" t="s">
        <v>1333</v>
      </c>
      <c r="B898" s="27" t="s">
        <v>978</v>
      </c>
      <c r="C898" s="27" t="s">
        <v>1390</v>
      </c>
      <c r="D898" s="28">
        <v>4608</v>
      </c>
      <c r="E898" s="27" t="s">
        <v>1396</v>
      </c>
      <c r="F898" s="26" t="s">
        <v>13</v>
      </c>
      <c r="G898" s="29">
        <v>24119</v>
      </c>
      <c r="H898" s="30" t="s">
        <v>575</v>
      </c>
    </row>
    <row r="899" spans="1:8" ht="47.25" hidden="1" x14ac:dyDescent="0.25">
      <c r="A899" s="26" t="s">
        <v>1333</v>
      </c>
      <c r="B899" s="27" t="s">
        <v>978</v>
      </c>
      <c r="C899" s="27" t="s">
        <v>1390</v>
      </c>
      <c r="D899" s="28">
        <v>4609</v>
      </c>
      <c r="E899" s="27" t="s">
        <v>1397</v>
      </c>
      <c r="F899" s="26" t="s">
        <v>13</v>
      </c>
      <c r="G899" s="29">
        <v>83302</v>
      </c>
      <c r="H899" s="30" t="s">
        <v>575</v>
      </c>
    </row>
    <row r="900" spans="1:8" ht="31.5" hidden="1" x14ac:dyDescent="0.25">
      <c r="A900" s="26" t="s">
        <v>1333</v>
      </c>
      <c r="B900" s="27" t="s">
        <v>978</v>
      </c>
      <c r="C900" s="27" t="s">
        <v>1390</v>
      </c>
      <c r="D900" s="28">
        <v>4610</v>
      </c>
      <c r="E900" s="27" t="s">
        <v>1398</v>
      </c>
      <c r="F900" s="26" t="s">
        <v>13</v>
      </c>
      <c r="G900" s="29">
        <v>37034</v>
      </c>
      <c r="H900" s="30" t="s">
        <v>575</v>
      </c>
    </row>
    <row r="901" spans="1:8" ht="47.25" hidden="1" x14ac:dyDescent="0.25">
      <c r="A901" s="26" t="s">
        <v>11</v>
      </c>
      <c r="B901" s="27" t="s">
        <v>639</v>
      </c>
      <c r="C901" s="27" t="s">
        <v>639</v>
      </c>
      <c r="D901" s="28">
        <v>4611</v>
      </c>
      <c r="E901" s="27" t="s">
        <v>1399</v>
      </c>
      <c r="F901" s="26" t="s">
        <v>15</v>
      </c>
      <c r="G901" s="29">
        <v>125221</v>
      </c>
      <c r="H901" s="30" t="s">
        <v>575</v>
      </c>
    </row>
    <row r="902" spans="1:8" ht="47.25" hidden="1" x14ac:dyDescent="0.25">
      <c r="A902" s="26" t="s">
        <v>11</v>
      </c>
      <c r="B902" s="27" t="s">
        <v>639</v>
      </c>
      <c r="C902" s="27" t="s">
        <v>639</v>
      </c>
      <c r="D902" s="28">
        <v>4612</v>
      </c>
      <c r="E902" s="27" t="s">
        <v>1400</v>
      </c>
      <c r="F902" s="26" t="s">
        <v>15</v>
      </c>
      <c r="G902" s="29">
        <v>125637</v>
      </c>
      <c r="H902" s="30" t="s">
        <v>575</v>
      </c>
    </row>
    <row r="903" spans="1:8" ht="31.5" hidden="1" x14ac:dyDescent="0.25">
      <c r="A903" s="26" t="s">
        <v>11</v>
      </c>
      <c r="B903" s="27" t="s">
        <v>585</v>
      </c>
      <c r="C903" s="27" t="s">
        <v>585</v>
      </c>
      <c r="D903" s="28">
        <v>4613</v>
      </c>
      <c r="E903" s="27" t="s">
        <v>1401</v>
      </c>
      <c r="F903" s="26" t="s">
        <v>14</v>
      </c>
      <c r="G903" s="29">
        <v>44972</v>
      </c>
      <c r="H903" s="30" t="s">
        <v>575</v>
      </c>
    </row>
    <row r="904" spans="1:8" ht="47.25" hidden="1" x14ac:dyDescent="0.25">
      <c r="A904" s="26" t="s">
        <v>11</v>
      </c>
      <c r="B904" s="27" t="s">
        <v>639</v>
      </c>
      <c r="C904" s="27" t="s">
        <v>639</v>
      </c>
      <c r="D904" s="28">
        <v>4614</v>
      </c>
      <c r="E904" s="27" t="s">
        <v>1402</v>
      </c>
      <c r="F904" s="26" t="s">
        <v>15</v>
      </c>
      <c r="G904" s="29">
        <v>126045</v>
      </c>
      <c r="H904" s="30" t="s">
        <v>575</v>
      </c>
    </row>
    <row r="905" spans="1:8" ht="47.25" hidden="1" x14ac:dyDescent="0.25">
      <c r="A905" s="26" t="s">
        <v>11</v>
      </c>
      <c r="B905" s="27" t="s">
        <v>639</v>
      </c>
      <c r="C905" s="27" t="s">
        <v>639</v>
      </c>
      <c r="D905" s="28">
        <v>4615</v>
      </c>
      <c r="E905" s="27" t="s">
        <v>1403</v>
      </c>
      <c r="F905" s="26" t="s">
        <v>15</v>
      </c>
      <c r="G905" s="29">
        <v>162449</v>
      </c>
      <c r="H905" s="30" t="s">
        <v>575</v>
      </c>
    </row>
    <row r="906" spans="1:8" ht="47.25" hidden="1" x14ac:dyDescent="0.25">
      <c r="A906" s="26" t="s">
        <v>11</v>
      </c>
      <c r="B906" s="27" t="s">
        <v>639</v>
      </c>
      <c r="C906" s="27" t="s">
        <v>639</v>
      </c>
      <c r="D906" s="28">
        <v>4616</v>
      </c>
      <c r="E906" s="27" t="s">
        <v>1404</v>
      </c>
      <c r="F906" s="26" t="s">
        <v>15</v>
      </c>
      <c r="G906" s="29">
        <v>162861</v>
      </c>
      <c r="H906" s="30" t="s">
        <v>575</v>
      </c>
    </row>
    <row r="907" spans="1:8" ht="47.25" hidden="1" x14ac:dyDescent="0.25">
      <c r="A907" s="26" t="s">
        <v>11</v>
      </c>
      <c r="B907" s="27" t="s">
        <v>639</v>
      </c>
      <c r="C907" s="27" t="s">
        <v>639</v>
      </c>
      <c r="D907" s="28">
        <v>4617</v>
      </c>
      <c r="E907" s="27" t="s">
        <v>1405</v>
      </c>
      <c r="F907" s="26" t="s">
        <v>15</v>
      </c>
      <c r="G907" s="29">
        <v>194613</v>
      </c>
      <c r="H907" s="30" t="s">
        <v>575</v>
      </c>
    </row>
    <row r="908" spans="1:8" ht="47.25" hidden="1" x14ac:dyDescent="0.25">
      <c r="A908" s="26" t="s">
        <v>11</v>
      </c>
      <c r="B908" s="27" t="s">
        <v>639</v>
      </c>
      <c r="C908" s="27" t="s">
        <v>639</v>
      </c>
      <c r="D908" s="28">
        <v>4618</v>
      </c>
      <c r="E908" s="27" t="s">
        <v>1406</v>
      </c>
      <c r="F908" s="26" t="s">
        <v>15</v>
      </c>
      <c r="G908" s="29">
        <v>202551</v>
      </c>
      <c r="H908" s="30" t="s">
        <v>575</v>
      </c>
    </row>
    <row r="909" spans="1:8" ht="47.25" hidden="1" x14ac:dyDescent="0.25">
      <c r="A909" s="26" t="s">
        <v>11</v>
      </c>
      <c r="B909" s="27" t="s">
        <v>639</v>
      </c>
      <c r="C909" s="27" t="s">
        <v>639</v>
      </c>
      <c r="D909" s="28">
        <v>4619</v>
      </c>
      <c r="E909" s="27" t="s">
        <v>1407</v>
      </c>
      <c r="F909" s="26" t="s">
        <v>15</v>
      </c>
      <c r="G909" s="29">
        <v>222491</v>
      </c>
      <c r="H909" s="30" t="s">
        <v>575</v>
      </c>
    </row>
    <row r="910" spans="1:8" ht="47.25" hidden="1" x14ac:dyDescent="0.25">
      <c r="A910" s="26" t="s">
        <v>11</v>
      </c>
      <c r="B910" s="27" t="s">
        <v>639</v>
      </c>
      <c r="C910" s="27" t="s">
        <v>639</v>
      </c>
      <c r="D910" s="28">
        <v>4620</v>
      </c>
      <c r="E910" s="27" t="s">
        <v>1408</v>
      </c>
      <c r="F910" s="26" t="s">
        <v>15</v>
      </c>
      <c r="G910" s="29">
        <v>240796</v>
      </c>
      <c r="H910" s="30" t="s">
        <v>575</v>
      </c>
    </row>
    <row r="911" spans="1:8" ht="47.25" hidden="1" x14ac:dyDescent="0.25">
      <c r="A911" s="26" t="s">
        <v>11</v>
      </c>
      <c r="B911" s="27" t="s">
        <v>639</v>
      </c>
      <c r="C911" s="27" t="s">
        <v>639</v>
      </c>
      <c r="D911" s="28">
        <v>4621</v>
      </c>
      <c r="E911" s="27" t="s">
        <v>1409</v>
      </c>
      <c r="F911" s="26" t="s">
        <v>15</v>
      </c>
      <c r="G911" s="29">
        <v>267716</v>
      </c>
      <c r="H911" s="30" t="s">
        <v>575</v>
      </c>
    </row>
    <row r="912" spans="1:8" ht="47.25" hidden="1" x14ac:dyDescent="0.25">
      <c r="A912" s="26" t="s">
        <v>11</v>
      </c>
      <c r="B912" s="27" t="s">
        <v>639</v>
      </c>
      <c r="C912" s="27" t="s">
        <v>639</v>
      </c>
      <c r="D912" s="28">
        <v>4622</v>
      </c>
      <c r="E912" s="27" t="s">
        <v>1410</v>
      </c>
      <c r="F912" s="26" t="s">
        <v>15</v>
      </c>
      <c r="G912" s="29">
        <v>281878</v>
      </c>
      <c r="H912" s="30" t="s">
        <v>575</v>
      </c>
    </row>
    <row r="913" spans="1:8" ht="31.5" hidden="1" x14ac:dyDescent="0.25">
      <c r="A913" s="26" t="s">
        <v>11</v>
      </c>
      <c r="B913" s="27" t="s">
        <v>639</v>
      </c>
      <c r="C913" s="27" t="s">
        <v>639</v>
      </c>
      <c r="D913" s="28">
        <v>4624</v>
      </c>
      <c r="E913" s="27" t="s">
        <v>1411</v>
      </c>
      <c r="F913" s="26" t="s">
        <v>15</v>
      </c>
      <c r="G913" s="29">
        <v>162487</v>
      </c>
      <c r="H913" s="30" t="s">
        <v>575</v>
      </c>
    </row>
    <row r="914" spans="1:8" ht="31.5" hidden="1" x14ac:dyDescent="0.25">
      <c r="A914" s="26" t="s">
        <v>11</v>
      </c>
      <c r="B914" s="27" t="s">
        <v>639</v>
      </c>
      <c r="C914" s="27" t="s">
        <v>639</v>
      </c>
      <c r="D914" s="28">
        <v>4625</v>
      </c>
      <c r="E914" s="27" t="s">
        <v>1412</v>
      </c>
      <c r="F914" s="26" t="s">
        <v>15</v>
      </c>
      <c r="G914" s="29">
        <v>247657</v>
      </c>
      <c r="H914" s="30" t="s">
        <v>575</v>
      </c>
    </row>
    <row r="915" spans="1:8" ht="31.5" hidden="1" x14ac:dyDescent="0.25">
      <c r="A915" s="26" t="s">
        <v>11</v>
      </c>
      <c r="B915" s="27" t="s">
        <v>639</v>
      </c>
      <c r="C915" s="27" t="s">
        <v>639</v>
      </c>
      <c r="D915" s="28">
        <v>4626</v>
      </c>
      <c r="E915" s="27" t="s">
        <v>1413</v>
      </c>
      <c r="F915" s="26" t="s">
        <v>15</v>
      </c>
      <c r="G915" s="29">
        <v>344538</v>
      </c>
      <c r="H915" s="30" t="s">
        <v>575</v>
      </c>
    </row>
    <row r="916" spans="1:8" ht="31.5" hidden="1" x14ac:dyDescent="0.25">
      <c r="A916" s="26" t="s">
        <v>11</v>
      </c>
      <c r="B916" s="27" t="s">
        <v>639</v>
      </c>
      <c r="C916" s="27" t="s">
        <v>639</v>
      </c>
      <c r="D916" s="28">
        <v>4627</v>
      </c>
      <c r="E916" s="27" t="s">
        <v>1414</v>
      </c>
      <c r="F916" s="26" t="s">
        <v>15</v>
      </c>
      <c r="G916" s="29">
        <v>458540</v>
      </c>
      <c r="H916" s="30" t="s">
        <v>575</v>
      </c>
    </row>
    <row r="917" spans="1:8" ht="31.5" hidden="1" x14ac:dyDescent="0.25">
      <c r="A917" s="26" t="s">
        <v>11</v>
      </c>
      <c r="B917" s="27" t="s">
        <v>639</v>
      </c>
      <c r="C917" s="27" t="s">
        <v>639</v>
      </c>
      <c r="D917" s="28">
        <v>4628</v>
      </c>
      <c r="E917" s="27" t="s">
        <v>1415</v>
      </c>
      <c r="F917" s="26" t="s">
        <v>15</v>
      </c>
      <c r="G917" s="29">
        <v>580951</v>
      </c>
      <c r="H917" s="30" t="s">
        <v>575</v>
      </c>
    </row>
    <row r="918" spans="1:8" ht="31.5" hidden="1" x14ac:dyDescent="0.25">
      <c r="A918" s="26" t="s">
        <v>11</v>
      </c>
      <c r="B918" s="27" t="s">
        <v>639</v>
      </c>
      <c r="C918" s="27" t="s">
        <v>639</v>
      </c>
      <c r="D918" s="28">
        <v>4629</v>
      </c>
      <c r="E918" s="27" t="s">
        <v>1416</v>
      </c>
      <c r="F918" s="26" t="s">
        <v>15</v>
      </c>
      <c r="G918" s="29">
        <v>689253</v>
      </c>
      <c r="H918" s="30" t="s">
        <v>575</v>
      </c>
    </row>
    <row r="919" spans="1:8" ht="31.5" hidden="1" x14ac:dyDescent="0.25">
      <c r="A919" s="26" t="s">
        <v>11</v>
      </c>
      <c r="B919" s="27" t="s">
        <v>639</v>
      </c>
      <c r="C919" s="27" t="s">
        <v>639</v>
      </c>
      <c r="D919" s="28">
        <v>4630</v>
      </c>
      <c r="E919" s="27" t="s">
        <v>1417</v>
      </c>
      <c r="F919" s="26" t="s">
        <v>15</v>
      </c>
      <c r="G919" s="29">
        <v>819797</v>
      </c>
      <c r="H919" s="30" t="s">
        <v>575</v>
      </c>
    </row>
    <row r="920" spans="1:8" ht="31.5" hidden="1" x14ac:dyDescent="0.25">
      <c r="A920" s="26" t="s">
        <v>11</v>
      </c>
      <c r="B920" s="27" t="s">
        <v>639</v>
      </c>
      <c r="C920" s="27" t="s">
        <v>639</v>
      </c>
      <c r="D920" s="28">
        <v>4631</v>
      </c>
      <c r="E920" s="27" t="s">
        <v>1418</v>
      </c>
      <c r="F920" s="26" t="s">
        <v>15</v>
      </c>
      <c r="G920" s="29">
        <v>971880</v>
      </c>
      <c r="H920" s="30" t="s">
        <v>575</v>
      </c>
    </row>
    <row r="921" spans="1:8" ht="31.5" hidden="1" x14ac:dyDescent="0.25">
      <c r="A921" s="26" t="s">
        <v>11</v>
      </c>
      <c r="B921" s="27" t="s">
        <v>639</v>
      </c>
      <c r="C921" s="27" t="s">
        <v>639</v>
      </c>
      <c r="D921" s="28">
        <v>4632</v>
      </c>
      <c r="E921" s="27" t="s">
        <v>1419</v>
      </c>
      <c r="F921" s="26" t="s">
        <v>15</v>
      </c>
      <c r="G921" s="29">
        <v>1129584</v>
      </c>
      <c r="H921" s="30" t="s">
        <v>575</v>
      </c>
    </row>
    <row r="922" spans="1:8" ht="31.5" hidden="1" x14ac:dyDescent="0.25">
      <c r="A922" s="26" t="s">
        <v>11</v>
      </c>
      <c r="B922" s="27" t="s">
        <v>639</v>
      </c>
      <c r="C922" s="27" t="s">
        <v>639</v>
      </c>
      <c r="D922" s="28">
        <v>4633</v>
      </c>
      <c r="E922" s="27" t="s">
        <v>1420</v>
      </c>
      <c r="F922" s="26" t="s">
        <v>15</v>
      </c>
      <c r="G922" s="29">
        <v>1275851</v>
      </c>
      <c r="H922" s="30" t="s">
        <v>575</v>
      </c>
    </row>
    <row r="923" spans="1:8" ht="31.5" hidden="1" x14ac:dyDescent="0.25">
      <c r="A923" s="26" t="s">
        <v>11</v>
      </c>
      <c r="B923" s="27" t="s">
        <v>639</v>
      </c>
      <c r="C923" s="27" t="s">
        <v>639</v>
      </c>
      <c r="D923" s="28">
        <v>4634</v>
      </c>
      <c r="E923" s="27" t="s">
        <v>1421</v>
      </c>
      <c r="F923" s="26" t="s">
        <v>15</v>
      </c>
      <c r="G923" s="29">
        <v>1466291</v>
      </c>
      <c r="H923" s="30" t="s">
        <v>575</v>
      </c>
    </row>
    <row r="924" spans="1:8" ht="31.5" hidden="1" x14ac:dyDescent="0.25">
      <c r="A924" s="26" t="s">
        <v>11</v>
      </c>
      <c r="B924" s="27" t="s">
        <v>639</v>
      </c>
      <c r="C924" s="27" t="s">
        <v>639</v>
      </c>
      <c r="D924" s="28">
        <v>4635</v>
      </c>
      <c r="E924" s="27" t="s">
        <v>1422</v>
      </c>
      <c r="F924" s="26" t="s">
        <v>15</v>
      </c>
      <c r="G924" s="29">
        <v>1638432</v>
      </c>
      <c r="H924" s="30" t="s">
        <v>575</v>
      </c>
    </row>
    <row r="925" spans="1:8" ht="31.5" hidden="1" x14ac:dyDescent="0.25">
      <c r="A925" s="26" t="s">
        <v>11</v>
      </c>
      <c r="B925" s="27" t="s">
        <v>639</v>
      </c>
      <c r="C925" s="27" t="s">
        <v>639</v>
      </c>
      <c r="D925" s="28">
        <v>4636</v>
      </c>
      <c r="E925" s="27" t="s">
        <v>1423</v>
      </c>
      <c r="F925" s="26" t="s">
        <v>15</v>
      </c>
      <c r="G925" s="29">
        <v>1855288</v>
      </c>
      <c r="H925" s="30" t="s">
        <v>575</v>
      </c>
    </row>
    <row r="926" spans="1:8" ht="31.5" hidden="1" x14ac:dyDescent="0.25">
      <c r="A926" s="26" t="s">
        <v>11</v>
      </c>
      <c r="B926" s="27" t="s">
        <v>639</v>
      </c>
      <c r="C926" s="27" t="s">
        <v>639</v>
      </c>
      <c r="D926" s="28">
        <v>4637</v>
      </c>
      <c r="E926" s="27" t="s">
        <v>1424</v>
      </c>
      <c r="F926" s="26" t="s">
        <v>15</v>
      </c>
      <c r="G926" s="29">
        <v>2086855</v>
      </c>
      <c r="H926" s="30" t="s">
        <v>575</v>
      </c>
    </row>
    <row r="927" spans="1:8" ht="31.5" hidden="1" x14ac:dyDescent="0.25">
      <c r="A927" s="26" t="s">
        <v>11</v>
      </c>
      <c r="B927" s="27" t="s">
        <v>639</v>
      </c>
      <c r="C927" s="27" t="s">
        <v>639</v>
      </c>
      <c r="D927" s="28">
        <v>4638</v>
      </c>
      <c r="E927" s="27" t="s">
        <v>1425</v>
      </c>
      <c r="F927" s="26" t="s">
        <v>15</v>
      </c>
      <c r="G927" s="29">
        <v>2320016</v>
      </c>
      <c r="H927" s="30" t="s">
        <v>575</v>
      </c>
    </row>
    <row r="928" spans="1:8" ht="31.5" hidden="1" x14ac:dyDescent="0.25">
      <c r="A928" s="26" t="s">
        <v>11</v>
      </c>
      <c r="B928" s="27" t="s">
        <v>970</v>
      </c>
      <c r="C928" s="27" t="s">
        <v>971</v>
      </c>
      <c r="D928" s="28">
        <v>4639</v>
      </c>
      <c r="E928" s="27" t="s">
        <v>1426</v>
      </c>
      <c r="F928" s="26" t="s">
        <v>13</v>
      </c>
      <c r="G928" s="29">
        <v>265737</v>
      </c>
      <c r="H928" s="30" t="s">
        <v>575</v>
      </c>
    </row>
    <row r="929" spans="1:8" ht="31.5" hidden="1" x14ac:dyDescent="0.25">
      <c r="A929" s="26" t="s">
        <v>11</v>
      </c>
      <c r="B929" s="27" t="s">
        <v>970</v>
      </c>
      <c r="C929" s="27" t="s">
        <v>971</v>
      </c>
      <c r="D929" s="28">
        <v>4640</v>
      </c>
      <c r="E929" s="27" t="s">
        <v>1427</v>
      </c>
      <c r="F929" s="26" t="s">
        <v>13</v>
      </c>
      <c r="G929" s="29">
        <v>247384</v>
      </c>
      <c r="H929" s="30" t="s">
        <v>575</v>
      </c>
    </row>
    <row r="930" spans="1:8" hidden="1" x14ac:dyDescent="0.25">
      <c r="A930" s="26" t="s">
        <v>11</v>
      </c>
      <c r="B930" s="27" t="s">
        <v>639</v>
      </c>
      <c r="C930" s="27" t="s">
        <v>639</v>
      </c>
      <c r="D930" s="28">
        <v>4641</v>
      </c>
      <c r="E930" s="27" t="s">
        <v>1428</v>
      </c>
      <c r="F930" s="26" t="s">
        <v>16</v>
      </c>
      <c r="G930" s="29">
        <v>152592</v>
      </c>
      <c r="H930" s="30" t="s">
        <v>575</v>
      </c>
    </row>
    <row r="931" spans="1:8" hidden="1" x14ac:dyDescent="0.25">
      <c r="A931" s="26" t="s">
        <v>11</v>
      </c>
      <c r="B931" s="27" t="s">
        <v>639</v>
      </c>
      <c r="C931" s="27" t="s">
        <v>639</v>
      </c>
      <c r="D931" s="28">
        <v>4642</v>
      </c>
      <c r="E931" s="27" t="s">
        <v>1429</v>
      </c>
      <c r="F931" s="26" t="s">
        <v>16</v>
      </c>
      <c r="G931" s="29">
        <v>189731</v>
      </c>
      <c r="H931" s="30" t="s">
        <v>575</v>
      </c>
    </row>
    <row r="932" spans="1:8" hidden="1" x14ac:dyDescent="0.25">
      <c r="A932" s="26" t="s">
        <v>11</v>
      </c>
      <c r="B932" s="27" t="s">
        <v>639</v>
      </c>
      <c r="C932" s="27" t="s">
        <v>639</v>
      </c>
      <c r="D932" s="28">
        <v>4643</v>
      </c>
      <c r="E932" s="27" t="s">
        <v>1430</v>
      </c>
      <c r="F932" s="26" t="s">
        <v>16</v>
      </c>
      <c r="G932" s="29">
        <v>230822</v>
      </c>
      <c r="H932" s="30" t="s">
        <v>575</v>
      </c>
    </row>
    <row r="933" spans="1:8" hidden="1" x14ac:dyDescent="0.25">
      <c r="A933" s="26" t="s">
        <v>11</v>
      </c>
      <c r="B933" s="27" t="s">
        <v>639</v>
      </c>
      <c r="C933" s="27" t="s">
        <v>639</v>
      </c>
      <c r="D933" s="28">
        <v>4644</v>
      </c>
      <c r="E933" s="27" t="s">
        <v>1431</v>
      </c>
      <c r="F933" s="26" t="s">
        <v>16</v>
      </c>
      <c r="G933" s="29">
        <v>312652</v>
      </c>
      <c r="H933" s="30" t="s">
        <v>575</v>
      </c>
    </row>
    <row r="934" spans="1:8" hidden="1" x14ac:dyDescent="0.25">
      <c r="A934" s="26" t="s">
        <v>11</v>
      </c>
      <c r="B934" s="27" t="s">
        <v>639</v>
      </c>
      <c r="C934" s="27" t="s">
        <v>639</v>
      </c>
      <c r="D934" s="28">
        <v>4645</v>
      </c>
      <c r="E934" s="27" t="s">
        <v>1432</v>
      </c>
      <c r="F934" s="26" t="s">
        <v>16</v>
      </c>
      <c r="G934" s="29">
        <v>482225</v>
      </c>
      <c r="H934" s="30" t="s">
        <v>575</v>
      </c>
    </row>
    <row r="935" spans="1:8" hidden="1" x14ac:dyDescent="0.25">
      <c r="A935" s="26" t="s">
        <v>11</v>
      </c>
      <c r="B935" s="27" t="s">
        <v>639</v>
      </c>
      <c r="C935" s="27" t="s">
        <v>639</v>
      </c>
      <c r="D935" s="28">
        <v>4646</v>
      </c>
      <c r="E935" s="27" t="s">
        <v>1433</v>
      </c>
      <c r="F935" s="26" t="s">
        <v>16</v>
      </c>
      <c r="G935" s="29">
        <v>643429</v>
      </c>
      <c r="H935" s="30" t="s">
        <v>575</v>
      </c>
    </row>
    <row r="936" spans="1:8" hidden="1" x14ac:dyDescent="0.25">
      <c r="A936" s="26" t="s">
        <v>11</v>
      </c>
      <c r="B936" s="27" t="s">
        <v>639</v>
      </c>
      <c r="C936" s="27" t="s">
        <v>639</v>
      </c>
      <c r="D936" s="28">
        <v>4647</v>
      </c>
      <c r="E936" s="27" t="s">
        <v>1434</v>
      </c>
      <c r="F936" s="26" t="s">
        <v>16</v>
      </c>
      <c r="G936" s="29">
        <v>648531</v>
      </c>
      <c r="H936" s="30" t="s">
        <v>575</v>
      </c>
    </row>
    <row r="937" spans="1:8" hidden="1" x14ac:dyDescent="0.25">
      <c r="A937" s="26" t="s">
        <v>11</v>
      </c>
      <c r="B937" s="27" t="s">
        <v>639</v>
      </c>
      <c r="C937" s="27" t="s">
        <v>639</v>
      </c>
      <c r="D937" s="28">
        <v>4648</v>
      </c>
      <c r="E937" s="27" t="s">
        <v>1435</v>
      </c>
      <c r="F937" s="26" t="s">
        <v>16</v>
      </c>
      <c r="G937" s="29">
        <v>736078</v>
      </c>
      <c r="H937" s="30" t="s">
        <v>575</v>
      </c>
    </row>
    <row r="938" spans="1:8" hidden="1" x14ac:dyDescent="0.25">
      <c r="A938" s="26" t="s">
        <v>11</v>
      </c>
      <c r="B938" s="27" t="s">
        <v>639</v>
      </c>
      <c r="C938" s="27" t="s">
        <v>639</v>
      </c>
      <c r="D938" s="28">
        <v>4649</v>
      </c>
      <c r="E938" s="27" t="s">
        <v>1436</v>
      </c>
      <c r="F938" s="26" t="s">
        <v>16</v>
      </c>
      <c r="G938" s="29">
        <v>777720</v>
      </c>
      <c r="H938" s="30" t="s">
        <v>575</v>
      </c>
    </row>
    <row r="939" spans="1:8" hidden="1" x14ac:dyDescent="0.25">
      <c r="A939" s="26" t="s">
        <v>11</v>
      </c>
      <c r="B939" s="27" t="s">
        <v>639</v>
      </c>
      <c r="C939" s="27" t="s">
        <v>639</v>
      </c>
      <c r="D939" s="28">
        <v>4650</v>
      </c>
      <c r="E939" s="27" t="s">
        <v>1437</v>
      </c>
      <c r="F939" s="26" t="s">
        <v>16</v>
      </c>
      <c r="G939" s="29">
        <v>834661</v>
      </c>
      <c r="H939" s="30" t="s">
        <v>575</v>
      </c>
    </row>
    <row r="940" spans="1:8" hidden="1" x14ac:dyDescent="0.25">
      <c r="A940" s="26" t="s">
        <v>11</v>
      </c>
      <c r="B940" s="27" t="s">
        <v>639</v>
      </c>
      <c r="C940" s="27" t="s">
        <v>639</v>
      </c>
      <c r="D940" s="28">
        <v>4651</v>
      </c>
      <c r="E940" s="27" t="s">
        <v>1438</v>
      </c>
      <c r="F940" s="26" t="s">
        <v>16</v>
      </c>
      <c r="G940" s="29">
        <v>897203</v>
      </c>
      <c r="H940" s="30" t="s">
        <v>575</v>
      </c>
    </row>
    <row r="941" spans="1:8" hidden="1" x14ac:dyDescent="0.25">
      <c r="A941" s="26" t="s">
        <v>11</v>
      </c>
      <c r="B941" s="27" t="s">
        <v>639</v>
      </c>
      <c r="C941" s="27" t="s">
        <v>639</v>
      </c>
      <c r="D941" s="28">
        <v>4652</v>
      </c>
      <c r="E941" s="27" t="s">
        <v>1439</v>
      </c>
      <c r="F941" s="26" t="s">
        <v>16</v>
      </c>
      <c r="G941" s="29">
        <v>998730</v>
      </c>
      <c r="H941" s="30" t="s">
        <v>575</v>
      </c>
    </row>
    <row r="942" spans="1:8" hidden="1" x14ac:dyDescent="0.25">
      <c r="A942" s="26" t="s">
        <v>11</v>
      </c>
      <c r="B942" s="27" t="s">
        <v>639</v>
      </c>
      <c r="C942" s="27" t="s">
        <v>639</v>
      </c>
      <c r="D942" s="28">
        <v>4653</v>
      </c>
      <c r="E942" s="27" t="s">
        <v>1440</v>
      </c>
      <c r="F942" s="26" t="s">
        <v>16</v>
      </c>
      <c r="G942" s="29">
        <v>1052949</v>
      </c>
      <c r="H942" s="30" t="s">
        <v>575</v>
      </c>
    </row>
    <row r="943" spans="1:8" hidden="1" x14ac:dyDescent="0.25">
      <c r="A943" s="26" t="s">
        <v>11</v>
      </c>
      <c r="B943" s="27" t="s">
        <v>639</v>
      </c>
      <c r="C943" s="27" t="s">
        <v>639</v>
      </c>
      <c r="D943" s="28">
        <v>4654</v>
      </c>
      <c r="E943" s="27" t="s">
        <v>1441</v>
      </c>
      <c r="F943" s="26" t="s">
        <v>16</v>
      </c>
      <c r="G943" s="29">
        <v>1112485</v>
      </c>
      <c r="H943" s="30" t="s">
        <v>575</v>
      </c>
    </row>
    <row r="944" spans="1:8" hidden="1" x14ac:dyDescent="0.25">
      <c r="A944" s="26" t="s">
        <v>11</v>
      </c>
      <c r="B944" s="27" t="s">
        <v>639</v>
      </c>
      <c r="C944" s="27" t="s">
        <v>639</v>
      </c>
      <c r="D944" s="28">
        <v>4655</v>
      </c>
      <c r="E944" s="27" t="s">
        <v>1442</v>
      </c>
      <c r="F944" s="26" t="s">
        <v>16</v>
      </c>
      <c r="G944" s="29">
        <v>1239339</v>
      </c>
      <c r="H944" s="30" t="s">
        <v>575</v>
      </c>
    </row>
    <row r="945" spans="1:8" hidden="1" x14ac:dyDescent="0.25">
      <c r="A945" s="26" t="s">
        <v>11</v>
      </c>
      <c r="B945" s="27" t="s">
        <v>639</v>
      </c>
      <c r="C945" s="27" t="s">
        <v>639</v>
      </c>
      <c r="D945" s="28">
        <v>4656</v>
      </c>
      <c r="E945" s="27" t="s">
        <v>1443</v>
      </c>
      <c r="F945" s="26" t="s">
        <v>16</v>
      </c>
      <c r="G945" s="29">
        <v>1303090</v>
      </c>
      <c r="H945" s="30" t="s">
        <v>575</v>
      </c>
    </row>
    <row r="946" spans="1:8" hidden="1" x14ac:dyDescent="0.25">
      <c r="A946" s="26" t="s">
        <v>11</v>
      </c>
      <c r="B946" s="27" t="s">
        <v>639</v>
      </c>
      <c r="C946" s="27" t="s">
        <v>639</v>
      </c>
      <c r="D946" s="28">
        <v>4657</v>
      </c>
      <c r="E946" s="27" t="s">
        <v>1444</v>
      </c>
      <c r="F946" s="26" t="s">
        <v>16</v>
      </c>
      <c r="G946" s="29">
        <v>1474405</v>
      </c>
      <c r="H946" s="30" t="s">
        <v>575</v>
      </c>
    </row>
    <row r="947" spans="1:8" hidden="1" x14ac:dyDescent="0.25">
      <c r="A947" s="26" t="s">
        <v>11</v>
      </c>
      <c r="B947" s="27" t="s">
        <v>639</v>
      </c>
      <c r="C947" s="27" t="s">
        <v>639</v>
      </c>
      <c r="D947" s="28">
        <v>4658</v>
      </c>
      <c r="E947" s="27" t="s">
        <v>1445</v>
      </c>
      <c r="F947" s="26" t="s">
        <v>16</v>
      </c>
      <c r="G947" s="29">
        <v>1638694</v>
      </c>
      <c r="H947" s="30" t="s">
        <v>575</v>
      </c>
    </row>
    <row r="948" spans="1:8" ht="31.5" hidden="1" x14ac:dyDescent="0.25">
      <c r="A948" s="26" t="s">
        <v>11</v>
      </c>
      <c r="B948" s="27" t="s">
        <v>639</v>
      </c>
      <c r="C948" s="27" t="s">
        <v>639</v>
      </c>
      <c r="D948" s="28">
        <v>4659</v>
      </c>
      <c r="E948" s="27" t="s">
        <v>1446</v>
      </c>
      <c r="F948" s="26" t="s">
        <v>15</v>
      </c>
      <c r="G948" s="29">
        <v>1777571</v>
      </c>
      <c r="H948" s="30" t="s">
        <v>575</v>
      </c>
    </row>
    <row r="949" spans="1:8" ht="31.5" hidden="1" x14ac:dyDescent="0.25">
      <c r="A949" s="26" t="s">
        <v>11</v>
      </c>
      <c r="B949" s="27" t="s">
        <v>639</v>
      </c>
      <c r="C949" s="27" t="s">
        <v>639</v>
      </c>
      <c r="D949" s="28">
        <v>4660</v>
      </c>
      <c r="E949" s="27" t="s">
        <v>1447</v>
      </c>
      <c r="F949" s="26" t="s">
        <v>15</v>
      </c>
      <c r="G949" s="29">
        <v>2132956</v>
      </c>
      <c r="H949" s="30" t="s">
        <v>575</v>
      </c>
    </row>
    <row r="950" spans="1:8" ht="31.5" hidden="1" x14ac:dyDescent="0.25">
      <c r="A950" s="26" t="s">
        <v>11</v>
      </c>
      <c r="B950" s="27" t="s">
        <v>639</v>
      </c>
      <c r="C950" s="27" t="s">
        <v>639</v>
      </c>
      <c r="D950" s="28">
        <v>4661</v>
      </c>
      <c r="E950" s="27" t="s">
        <v>1448</v>
      </c>
      <c r="F950" s="26" t="s">
        <v>15</v>
      </c>
      <c r="G950" s="29">
        <v>2922319</v>
      </c>
      <c r="H950" s="30" t="s">
        <v>575</v>
      </c>
    </row>
    <row r="951" spans="1:8" hidden="1" x14ac:dyDescent="0.25">
      <c r="A951" s="26" t="s">
        <v>11</v>
      </c>
      <c r="B951" s="27" t="s">
        <v>639</v>
      </c>
      <c r="C951" s="27" t="s">
        <v>639</v>
      </c>
      <c r="D951" s="28">
        <v>4662</v>
      </c>
      <c r="E951" s="27" t="s">
        <v>1449</v>
      </c>
      <c r="F951" s="26" t="s">
        <v>16</v>
      </c>
      <c r="G951" s="29">
        <v>2096309</v>
      </c>
      <c r="H951" s="30" t="s">
        <v>575</v>
      </c>
    </row>
    <row r="952" spans="1:8" ht="78.75" hidden="1" x14ac:dyDescent="0.25">
      <c r="A952" s="26" t="s">
        <v>11</v>
      </c>
      <c r="B952" s="27" t="s">
        <v>970</v>
      </c>
      <c r="C952" s="27" t="s">
        <v>1331</v>
      </c>
      <c r="D952" s="28">
        <v>4663</v>
      </c>
      <c r="E952" s="27" t="s">
        <v>1450</v>
      </c>
      <c r="F952" s="26" t="s">
        <v>13</v>
      </c>
      <c r="G952" s="29">
        <v>98217</v>
      </c>
      <c r="H952" s="30" t="s">
        <v>575</v>
      </c>
    </row>
    <row r="953" spans="1:8" ht="31.5" hidden="1" x14ac:dyDescent="0.25">
      <c r="A953" s="26" t="s">
        <v>1333</v>
      </c>
      <c r="B953" s="27" t="s">
        <v>970</v>
      </c>
      <c r="C953" s="27" t="s">
        <v>1331</v>
      </c>
      <c r="D953" s="28">
        <v>4664</v>
      </c>
      <c r="E953" s="27" t="s">
        <v>1451</v>
      </c>
      <c r="F953" s="26" t="s">
        <v>13</v>
      </c>
      <c r="G953" s="29">
        <v>228885</v>
      </c>
      <c r="H953" s="30" t="s">
        <v>575</v>
      </c>
    </row>
    <row r="954" spans="1:8" ht="31.5" hidden="1" x14ac:dyDescent="0.25">
      <c r="A954" s="26" t="s">
        <v>1333</v>
      </c>
      <c r="B954" s="27" t="s">
        <v>970</v>
      </c>
      <c r="C954" s="27" t="s">
        <v>971</v>
      </c>
      <c r="D954" s="28">
        <v>4665</v>
      </c>
      <c r="E954" s="27" t="s">
        <v>1452</v>
      </c>
      <c r="F954" s="26" t="s">
        <v>13</v>
      </c>
      <c r="G954" s="29">
        <v>243837</v>
      </c>
      <c r="H954" s="30" t="s">
        <v>575</v>
      </c>
    </row>
    <row r="955" spans="1:8" ht="31.5" hidden="1" x14ac:dyDescent="0.25">
      <c r="A955" s="26" t="s">
        <v>1333</v>
      </c>
      <c r="B955" s="27" t="s">
        <v>970</v>
      </c>
      <c r="C955" s="27" t="s">
        <v>971</v>
      </c>
      <c r="D955" s="28">
        <v>4666</v>
      </c>
      <c r="E955" s="27" t="s">
        <v>1453</v>
      </c>
      <c r="F955" s="26" t="s">
        <v>13</v>
      </c>
      <c r="G955" s="29">
        <v>203826</v>
      </c>
      <c r="H955" s="30" t="s">
        <v>575</v>
      </c>
    </row>
    <row r="956" spans="1:8" ht="31.5" hidden="1" x14ac:dyDescent="0.25">
      <c r="A956" s="26" t="s">
        <v>1333</v>
      </c>
      <c r="B956" s="27" t="s">
        <v>970</v>
      </c>
      <c r="C956" s="27" t="s">
        <v>971</v>
      </c>
      <c r="D956" s="28">
        <v>4667</v>
      </c>
      <c r="E956" s="27" t="s">
        <v>1454</v>
      </c>
      <c r="F956" s="26" t="s">
        <v>13</v>
      </c>
      <c r="G956" s="29">
        <v>241310</v>
      </c>
      <c r="H956" s="30" t="s">
        <v>575</v>
      </c>
    </row>
    <row r="957" spans="1:8" ht="31.5" hidden="1" x14ac:dyDescent="0.25">
      <c r="A957" s="26" t="s">
        <v>11</v>
      </c>
      <c r="B957" s="27" t="s">
        <v>1119</v>
      </c>
      <c r="C957" s="27" t="s">
        <v>1120</v>
      </c>
      <c r="D957" s="28">
        <v>4668</v>
      </c>
      <c r="E957" s="27" t="s">
        <v>1455</v>
      </c>
      <c r="F957" s="26" t="s">
        <v>13</v>
      </c>
      <c r="G957" s="29">
        <v>5278</v>
      </c>
      <c r="H957" s="30" t="s">
        <v>575</v>
      </c>
    </row>
    <row r="958" spans="1:8" ht="31.5" hidden="1" x14ac:dyDescent="0.25">
      <c r="A958" s="26" t="s">
        <v>11</v>
      </c>
      <c r="B958" s="27" t="s">
        <v>1119</v>
      </c>
      <c r="C958" s="27" t="s">
        <v>1120</v>
      </c>
      <c r="D958" s="28">
        <v>4669</v>
      </c>
      <c r="E958" s="27" t="s">
        <v>1456</v>
      </c>
      <c r="F958" s="26" t="s">
        <v>13</v>
      </c>
      <c r="G958" s="29">
        <v>5424</v>
      </c>
      <c r="H958" s="30" t="s">
        <v>575</v>
      </c>
    </row>
    <row r="959" spans="1:8" ht="31.5" hidden="1" x14ac:dyDescent="0.25">
      <c r="A959" s="26" t="s">
        <v>11</v>
      </c>
      <c r="B959" s="27" t="s">
        <v>1119</v>
      </c>
      <c r="C959" s="27" t="s">
        <v>1120</v>
      </c>
      <c r="D959" s="28">
        <v>4670</v>
      </c>
      <c r="E959" s="27" t="s">
        <v>1457</v>
      </c>
      <c r="F959" s="26" t="s">
        <v>13</v>
      </c>
      <c r="G959" s="29">
        <v>5533</v>
      </c>
      <c r="H959" s="30" t="s">
        <v>575</v>
      </c>
    </row>
    <row r="960" spans="1:8" ht="31.5" hidden="1" x14ac:dyDescent="0.25">
      <c r="A960" s="26" t="s">
        <v>11</v>
      </c>
      <c r="B960" s="27" t="s">
        <v>1119</v>
      </c>
      <c r="C960" s="27" t="s">
        <v>1120</v>
      </c>
      <c r="D960" s="28">
        <v>4671</v>
      </c>
      <c r="E960" s="27" t="s">
        <v>1458</v>
      </c>
      <c r="F960" s="26" t="s">
        <v>13</v>
      </c>
      <c r="G960" s="29">
        <v>7255</v>
      </c>
      <c r="H960" s="30" t="s">
        <v>575</v>
      </c>
    </row>
    <row r="961" spans="1:8" ht="31.5" hidden="1" x14ac:dyDescent="0.25">
      <c r="A961" s="26" t="s">
        <v>11</v>
      </c>
      <c r="B961" s="27" t="s">
        <v>1119</v>
      </c>
      <c r="C961" s="27" t="s">
        <v>1120</v>
      </c>
      <c r="D961" s="28">
        <v>4672</v>
      </c>
      <c r="E961" s="27" t="s">
        <v>1459</v>
      </c>
      <c r="F961" s="26" t="s">
        <v>13</v>
      </c>
      <c r="G961" s="29">
        <v>5278</v>
      </c>
      <c r="H961" s="30" t="s">
        <v>575</v>
      </c>
    </row>
    <row r="962" spans="1:8" ht="31.5" hidden="1" x14ac:dyDescent="0.25">
      <c r="A962" s="26" t="s">
        <v>11</v>
      </c>
      <c r="B962" s="27" t="s">
        <v>1119</v>
      </c>
      <c r="C962" s="27" t="s">
        <v>1120</v>
      </c>
      <c r="D962" s="28">
        <v>4673</v>
      </c>
      <c r="E962" s="27" t="s">
        <v>1460</v>
      </c>
      <c r="F962" s="26" t="s">
        <v>13</v>
      </c>
      <c r="G962" s="29">
        <v>5424</v>
      </c>
      <c r="H962" s="30" t="s">
        <v>575</v>
      </c>
    </row>
    <row r="963" spans="1:8" ht="31.5" hidden="1" x14ac:dyDescent="0.25">
      <c r="A963" s="26" t="s">
        <v>11</v>
      </c>
      <c r="B963" s="27" t="s">
        <v>1119</v>
      </c>
      <c r="C963" s="27" t="s">
        <v>1120</v>
      </c>
      <c r="D963" s="28">
        <v>4674</v>
      </c>
      <c r="E963" s="27" t="s">
        <v>1461</v>
      </c>
      <c r="F963" s="26" t="s">
        <v>13</v>
      </c>
      <c r="G963" s="29">
        <v>6099</v>
      </c>
      <c r="H963" s="30" t="s">
        <v>575</v>
      </c>
    </row>
    <row r="964" spans="1:8" ht="47.25" hidden="1" x14ac:dyDescent="0.25">
      <c r="A964" s="26" t="s">
        <v>11</v>
      </c>
      <c r="B964" s="27" t="s">
        <v>629</v>
      </c>
      <c r="C964" s="27" t="s">
        <v>793</v>
      </c>
      <c r="D964" s="28">
        <v>4675</v>
      </c>
      <c r="E964" s="27" t="s">
        <v>1462</v>
      </c>
      <c r="F964" s="26" t="s">
        <v>16</v>
      </c>
      <c r="G964" s="29">
        <v>307156</v>
      </c>
      <c r="H964" s="30" t="s">
        <v>575</v>
      </c>
    </row>
    <row r="965" spans="1:8" ht="31.5" hidden="1" x14ac:dyDescent="0.25">
      <c r="A965" s="26" t="s">
        <v>11</v>
      </c>
      <c r="B965" s="27" t="s">
        <v>1119</v>
      </c>
      <c r="C965" s="27" t="s">
        <v>1120</v>
      </c>
      <c r="D965" s="28">
        <v>4676</v>
      </c>
      <c r="E965" s="27" t="s">
        <v>1463</v>
      </c>
      <c r="F965" s="26" t="s">
        <v>13</v>
      </c>
      <c r="G965" s="29">
        <v>7255</v>
      </c>
      <c r="H965" s="30" t="s">
        <v>575</v>
      </c>
    </row>
    <row r="966" spans="1:8" ht="47.25" hidden="1" x14ac:dyDescent="0.25">
      <c r="A966" s="26" t="s">
        <v>1333</v>
      </c>
      <c r="B966" s="27" t="s">
        <v>1377</v>
      </c>
      <c r="C966" s="27" t="s">
        <v>1378</v>
      </c>
      <c r="D966" s="28">
        <v>4677</v>
      </c>
      <c r="E966" s="27" t="s">
        <v>1464</v>
      </c>
      <c r="F966" s="26" t="s">
        <v>13</v>
      </c>
      <c r="G966" s="29">
        <v>77624</v>
      </c>
      <c r="H966" s="30" t="s">
        <v>575</v>
      </c>
    </row>
    <row r="967" spans="1:8" ht="47.25" hidden="1" x14ac:dyDescent="0.25">
      <c r="A967" s="26" t="s">
        <v>11</v>
      </c>
      <c r="B967" s="27" t="s">
        <v>650</v>
      </c>
      <c r="C967" s="27" t="s">
        <v>1165</v>
      </c>
      <c r="D967" s="28">
        <v>4678</v>
      </c>
      <c r="E967" s="27" t="s">
        <v>1465</v>
      </c>
      <c r="F967" s="26" t="s">
        <v>13</v>
      </c>
      <c r="G967" s="29">
        <v>72103</v>
      </c>
      <c r="H967" s="30" t="s">
        <v>575</v>
      </c>
    </row>
    <row r="968" spans="1:8" ht="47.25" hidden="1" x14ac:dyDescent="0.25">
      <c r="A968" s="26" t="s">
        <v>1333</v>
      </c>
      <c r="B968" s="27" t="s">
        <v>1377</v>
      </c>
      <c r="C968" s="27" t="s">
        <v>1378</v>
      </c>
      <c r="D968" s="28">
        <v>4679</v>
      </c>
      <c r="E968" s="27" t="s">
        <v>139</v>
      </c>
      <c r="F968" s="26" t="s">
        <v>13</v>
      </c>
      <c r="G968" s="29">
        <v>59123</v>
      </c>
      <c r="H968" s="30" t="s">
        <v>575</v>
      </c>
    </row>
    <row r="969" spans="1:8" ht="47.25" hidden="1" x14ac:dyDescent="0.25">
      <c r="A969" s="26" t="s">
        <v>1333</v>
      </c>
      <c r="B969" s="27" t="s">
        <v>1377</v>
      </c>
      <c r="C969" s="27" t="s">
        <v>1378</v>
      </c>
      <c r="D969" s="28">
        <v>4680</v>
      </c>
      <c r="E969" s="27" t="s">
        <v>140</v>
      </c>
      <c r="F969" s="26" t="s">
        <v>13</v>
      </c>
      <c r="G969" s="29">
        <v>63283</v>
      </c>
      <c r="H969" s="30" t="s">
        <v>575</v>
      </c>
    </row>
    <row r="970" spans="1:8" ht="47.25" hidden="1" x14ac:dyDescent="0.25">
      <c r="A970" s="26" t="s">
        <v>1333</v>
      </c>
      <c r="B970" s="27" t="s">
        <v>1377</v>
      </c>
      <c r="C970" s="27" t="s">
        <v>1378</v>
      </c>
      <c r="D970" s="28">
        <v>4681</v>
      </c>
      <c r="E970" s="27" t="s">
        <v>1466</v>
      </c>
      <c r="F970" s="26" t="s">
        <v>13</v>
      </c>
      <c r="G970" s="29">
        <v>75243</v>
      </c>
      <c r="H970" s="30" t="s">
        <v>575</v>
      </c>
    </row>
    <row r="971" spans="1:8" ht="47.25" hidden="1" x14ac:dyDescent="0.25">
      <c r="A971" s="26" t="s">
        <v>1333</v>
      </c>
      <c r="B971" s="27" t="s">
        <v>1377</v>
      </c>
      <c r="C971" s="27" t="s">
        <v>1378</v>
      </c>
      <c r="D971" s="28">
        <v>4682</v>
      </c>
      <c r="E971" s="27" t="s">
        <v>141</v>
      </c>
      <c r="F971" s="26" t="s">
        <v>13</v>
      </c>
      <c r="G971" s="29">
        <v>98408</v>
      </c>
      <c r="H971" s="30" t="s">
        <v>575</v>
      </c>
    </row>
    <row r="972" spans="1:8" ht="47.25" hidden="1" x14ac:dyDescent="0.25">
      <c r="A972" s="26" t="s">
        <v>1333</v>
      </c>
      <c r="B972" s="27" t="s">
        <v>1377</v>
      </c>
      <c r="C972" s="27" t="s">
        <v>1378</v>
      </c>
      <c r="D972" s="28">
        <v>4683</v>
      </c>
      <c r="E972" s="27" t="s">
        <v>142</v>
      </c>
      <c r="F972" s="26" t="s">
        <v>13</v>
      </c>
      <c r="G972" s="29">
        <v>114192</v>
      </c>
      <c r="H972" s="30" t="s">
        <v>575</v>
      </c>
    </row>
    <row r="973" spans="1:8" ht="47.25" hidden="1" x14ac:dyDescent="0.25">
      <c r="A973" s="26" t="s">
        <v>1333</v>
      </c>
      <c r="B973" s="27" t="s">
        <v>1377</v>
      </c>
      <c r="C973" s="27" t="s">
        <v>1378</v>
      </c>
      <c r="D973" s="28">
        <v>4684</v>
      </c>
      <c r="E973" s="27" t="s">
        <v>1467</v>
      </c>
      <c r="F973" s="26" t="s">
        <v>13</v>
      </c>
      <c r="G973" s="29">
        <v>114528</v>
      </c>
      <c r="H973" s="30" t="s">
        <v>575</v>
      </c>
    </row>
    <row r="974" spans="1:8" ht="47.25" hidden="1" x14ac:dyDescent="0.25">
      <c r="A974" s="26" t="s">
        <v>1333</v>
      </c>
      <c r="B974" s="27" t="s">
        <v>1377</v>
      </c>
      <c r="C974" s="27" t="s">
        <v>1378</v>
      </c>
      <c r="D974" s="28">
        <v>4685</v>
      </c>
      <c r="E974" s="27" t="s">
        <v>143</v>
      </c>
      <c r="F974" s="26" t="s">
        <v>13</v>
      </c>
      <c r="G974" s="29">
        <v>102568</v>
      </c>
      <c r="H974" s="30" t="s">
        <v>575</v>
      </c>
    </row>
    <row r="975" spans="1:8" ht="47.25" hidden="1" x14ac:dyDescent="0.25">
      <c r="A975" s="26" t="s">
        <v>11</v>
      </c>
      <c r="B975" s="27" t="s">
        <v>629</v>
      </c>
      <c r="C975" s="27" t="s">
        <v>793</v>
      </c>
      <c r="D975" s="28">
        <v>4686</v>
      </c>
      <c r="E975" s="27" t="s">
        <v>144</v>
      </c>
      <c r="F975" s="26" t="s">
        <v>16</v>
      </c>
      <c r="G975" s="29">
        <v>153085</v>
      </c>
      <c r="H975" s="30" t="s">
        <v>575</v>
      </c>
    </row>
    <row r="976" spans="1:8" ht="47.25" hidden="1" x14ac:dyDescent="0.25">
      <c r="A976" s="26" t="s">
        <v>11</v>
      </c>
      <c r="B976" s="27" t="s">
        <v>1377</v>
      </c>
      <c r="C976" s="27" t="s">
        <v>1378</v>
      </c>
      <c r="D976" s="28">
        <v>4687</v>
      </c>
      <c r="E976" s="27" t="s">
        <v>145</v>
      </c>
      <c r="F976" s="26" t="s">
        <v>16</v>
      </c>
      <c r="G976" s="29">
        <v>93401</v>
      </c>
      <c r="H976" s="30" t="s">
        <v>575</v>
      </c>
    </row>
    <row r="977" spans="1:8" ht="47.25" hidden="1" x14ac:dyDescent="0.25">
      <c r="A977" s="26" t="s">
        <v>11</v>
      </c>
      <c r="B977" s="27" t="s">
        <v>629</v>
      </c>
      <c r="C977" s="27" t="s">
        <v>793</v>
      </c>
      <c r="D977" s="28">
        <v>4688</v>
      </c>
      <c r="E977" s="27" t="s">
        <v>146</v>
      </c>
      <c r="F977" s="26" t="s">
        <v>16</v>
      </c>
      <c r="G977" s="29">
        <v>165973</v>
      </c>
      <c r="H977" s="30" t="s">
        <v>575</v>
      </c>
    </row>
    <row r="978" spans="1:8" ht="47.25" hidden="1" x14ac:dyDescent="0.25">
      <c r="A978" s="26" t="s">
        <v>11</v>
      </c>
      <c r="B978" s="27" t="s">
        <v>629</v>
      </c>
      <c r="C978" s="27" t="s">
        <v>793</v>
      </c>
      <c r="D978" s="28">
        <v>4689</v>
      </c>
      <c r="E978" s="27" t="s">
        <v>1468</v>
      </c>
      <c r="F978" s="26" t="s">
        <v>16</v>
      </c>
      <c r="G978" s="29">
        <v>125538</v>
      </c>
      <c r="H978" s="30" t="s">
        <v>575</v>
      </c>
    </row>
    <row r="979" spans="1:8" ht="47.25" hidden="1" x14ac:dyDescent="0.25">
      <c r="A979" s="26" t="s">
        <v>11</v>
      </c>
      <c r="B979" s="27" t="s">
        <v>629</v>
      </c>
      <c r="C979" s="27" t="s">
        <v>793</v>
      </c>
      <c r="D979" s="28">
        <v>4690</v>
      </c>
      <c r="E979" s="27" t="s">
        <v>1469</v>
      </c>
      <c r="F979" s="26" t="s">
        <v>16</v>
      </c>
      <c r="G979" s="29">
        <v>125085</v>
      </c>
      <c r="H979" s="30" t="s">
        <v>575</v>
      </c>
    </row>
    <row r="980" spans="1:8" ht="31.5" hidden="1" x14ac:dyDescent="0.25">
      <c r="A980" s="26" t="s">
        <v>11</v>
      </c>
      <c r="B980" s="27" t="s">
        <v>629</v>
      </c>
      <c r="C980" s="27" t="s">
        <v>793</v>
      </c>
      <c r="D980" s="28">
        <v>4691</v>
      </c>
      <c r="E980" s="27" t="s">
        <v>1470</v>
      </c>
      <c r="F980" s="26" t="s">
        <v>16</v>
      </c>
      <c r="G980" s="29">
        <v>91354</v>
      </c>
      <c r="H980" s="30" t="s">
        <v>575</v>
      </c>
    </row>
    <row r="981" spans="1:8" ht="47.25" hidden="1" x14ac:dyDescent="0.25">
      <c r="A981" s="26" t="s">
        <v>11</v>
      </c>
      <c r="B981" s="27" t="s">
        <v>629</v>
      </c>
      <c r="C981" s="27" t="s">
        <v>793</v>
      </c>
      <c r="D981" s="28">
        <v>4692</v>
      </c>
      <c r="E981" s="27" t="s">
        <v>1471</v>
      </c>
      <c r="F981" s="26" t="s">
        <v>16</v>
      </c>
      <c r="G981" s="29">
        <v>122624</v>
      </c>
      <c r="H981" s="30" t="s">
        <v>575</v>
      </c>
    </row>
    <row r="982" spans="1:8" ht="47.25" hidden="1" x14ac:dyDescent="0.25">
      <c r="A982" s="26" t="s">
        <v>11</v>
      </c>
      <c r="B982" s="27" t="s">
        <v>629</v>
      </c>
      <c r="C982" s="27" t="s">
        <v>793</v>
      </c>
      <c r="D982" s="28">
        <v>4693</v>
      </c>
      <c r="E982" s="27" t="s">
        <v>1472</v>
      </c>
      <c r="F982" s="26" t="s">
        <v>16</v>
      </c>
      <c r="G982" s="29">
        <v>122171</v>
      </c>
      <c r="H982" s="30" t="s">
        <v>575</v>
      </c>
    </row>
    <row r="983" spans="1:8" ht="31.5" hidden="1" x14ac:dyDescent="0.25">
      <c r="A983" s="26" t="s">
        <v>11</v>
      </c>
      <c r="B983" s="27" t="s">
        <v>629</v>
      </c>
      <c r="C983" s="27" t="s">
        <v>793</v>
      </c>
      <c r="D983" s="28">
        <v>4694</v>
      </c>
      <c r="E983" s="27" t="s">
        <v>1473</v>
      </c>
      <c r="F983" s="26" t="s">
        <v>16</v>
      </c>
      <c r="G983" s="29">
        <v>93022</v>
      </c>
      <c r="H983" s="30" t="s">
        <v>575</v>
      </c>
    </row>
    <row r="984" spans="1:8" ht="47.25" hidden="1" x14ac:dyDescent="0.25">
      <c r="A984" s="26" t="s">
        <v>11</v>
      </c>
      <c r="B984" s="27" t="s">
        <v>646</v>
      </c>
      <c r="C984" s="27" t="s">
        <v>993</v>
      </c>
      <c r="D984" s="28">
        <v>4695</v>
      </c>
      <c r="E984" s="27" t="s">
        <v>1474</v>
      </c>
      <c r="F984" s="26" t="s">
        <v>17</v>
      </c>
      <c r="G984" s="29">
        <v>1616</v>
      </c>
      <c r="H984" s="30" t="s">
        <v>575</v>
      </c>
    </row>
    <row r="985" spans="1:8" ht="47.25" hidden="1" x14ac:dyDescent="0.25">
      <c r="A985" s="26" t="s">
        <v>11</v>
      </c>
      <c r="B985" s="27" t="s">
        <v>646</v>
      </c>
      <c r="C985" s="27" t="s">
        <v>993</v>
      </c>
      <c r="D985" s="28">
        <v>4696</v>
      </c>
      <c r="E985" s="27" t="s">
        <v>1475</v>
      </c>
      <c r="F985" s="26" t="s">
        <v>17</v>
      </c>
      <c r="G985" s="29">
        <v>2189</v>
      </c>
      <c r="H985" s="30" t="s">
        <v>575</v>
      </c>
    </row>
    <row r="986" spans="1:8" ht="31.5" hidden="1" x14ac:dyDescent="0.25">
      <c r="A986" s="26" t="s">
        <v>11</v>
      </c>
      <c r="B986" s="27" t="s">
        <v>629</v>
      </c>
      <c r="C986" s="27" t="s">
        <v>793</v>
      </c>
      <c r="D986" s="28">
        <v>4697</v>
      </c>
      <c r="E986" s="27" t="s">
        <v>1476</v>
      </c>
      <c r="F986" s="26" t="s">
        <v>16</v>
      </c>
      <c r="G986" s="29">
        <v>160805</v>
      </c>
      <c r="H986" s="30" t="s">
        <v>575</v>
      </c>
    </row>
    <row r="987" spans="1:8" ht="31.5" hidden="1" x14ac:dyDescent="0.25">
      <c r="A987" s="26" t="s">
        <v>11</v>
      </c>
      <c r="B987" s="27" t="s">
        <v>629</v>
      </c>
      <c r="C987" s="27" t="s">
        <v>793</v>
      </c>
      <c r="D987" s="28">
        <v>4698</v>
      </c>
      <c r="E987" s="27" t="s">
        <v>1477</v>
      </c>
      <c r="F987" s="26" t="s">
        <v>16</v>
      </c>
      <c r="G987" s="29">
        <v>160794</v>
      </c>
      <c r="H987" s="30" t="s">
        <v>575</v>
      </c>
    </row>
    <row r="988" spans="1:8" ht="31.5" hidden="1" x14ac:dyDescent="0.25">
      <c r="A988" s="26" t="s">
        <v>11</v>
      </c>
      <c r="B988" s="27" t="s">
        <v>629</v>
      </c>
      <c r="C988" s="27" t="s">
        <v>793</v>
      </c>
      <c r="D988" s="28">
        <v>4699</v>
      </c>
      <c r="E988" s="27" t="s">
        <v>1478</v>
      </c>
      <c r="F988" s="26" t="s">
        <v>16</v>
      </c>
      <c r="G988" s="29">
        <v>145614</v>
      </c>
      <c r="H988" s="30" t="s">
        <v>575</v>
      </c>
    </row>
    <row r="989" spans="1:8" ht="31.5" hidden="1" x14ac:dyDescent="0.25">
      <c r="A989" s="26" t="s">
        <v>11</v>
      </c>
      <c r="B989" s="27" t="s">
        <v>629</v>
      </c>
      <c r="C989" s="27" t="s">
        <v>793</v>
      </c>
      <c r="D989" s="28">
        <v>4700</v>
      </c>
      <c r="E989" s="27" t="s">
        <v>1479</v>
      </c>
      <c r="F989" s="26" t="s">
        <v>16</v>
      </c>
      <c r="G989" s="29">
        <v>141795</v>
      </c>
      <c r="H989" s="30" t="s">
        <v>575</v>
      </c>
    </row>
    <row r="990" spans="1:8" ht="31.5" hidden="1" x14ac:dyDescent="0.25">
      <c r="A990" s="26" t="s">
        <v>1333</v>
      </c>
      <c r="B990" s="27" t="s">
        <v>970</v>
      </c>
      <c r="C990" s="27" t="s">
        <v>1353</v>
      </c>
      <c r="D990" s="28">
        <v>4702</v>
      </c>
      <c r="E990" s="27" t="s">
        <v>147</v>
      </c>
      <c r="F990" s="26" t="s">
        <v>13</v>
      </c>
      <c r="G990" s="29">
        <v>2447</v>
      </c>
      <c r="H990" s="30" t="s">
        <v>575</v>
      </c>
    </row>
    <row r="991" spans="1:8" hidden="1" x14ac:dyDescent="0.25">
      <c r="A991" s="26" t="s">
        <v>11</v>
      </c>
      <c r="B991" s="27" t="s">
        <v>594</v>
      </c>
      <c r="C991" s="27" t="s">
        <v>615</v>
      </c>
      <c r="D991" s="28">
        <v>4703</v>
      </c>
      <c r="E991" s="27" t="s">
        <v>148</v>
      </c>
      <c r="F991" s="26" t="s">
        <v>13</v>
      </c>
      <c r="G991" s="29">
        <v>2309</v>
      </c>
      <c r="H991" s="30" t="s">
        <v>575</v>
      </c>
    </row>
    <row r="992" spans="1:8" hidden="1" x14ac:dyDescent="0.25">
      <c r="A992" s="26" t="s">
        <v>11</v>
      </c>
      <c r="B992" s="27" t="s">
        <v>594</v>
      </c>
      <c r="C992" s="27" t="s">
        <v>615</v>
      </c>
      <c r="D992" s="28">
        <v>4704</v>
      </c>
      <c r="E992" s="27" t="s">
        <v>149</v>
      </c>
      <c r="F992" s="26" t="s">
        <v>13</v>
      </c>
      <c r="G992" s="29">
        <v>2431</v>
      </c>
      <c r="H992" s="30" t="s">
        <v>575</v>
      </c>
    </row>
    <row r="993" spans="1:8" ht="31.5" hidden="1" x14ac:dyDescent="0.25">
      <c r="A993" s="26" t="s">
        <v>1333</v>
      </c>
      <c r="B993" s="27" t="s">
        <v>1377</v>
      </c>
      <c r="C993" s="27" t="s">
        <v>1378</v>
      </c>
      <c r="D993" s="28">
        <v>4705</v>
      </c>
      <c r="E993" s="27" t="s">
        <v>1480</v>
      </c>
      <c r="F993" s="26" t="s">
        <v>13</v>
      </c>
      <c r="G993" s="29">
        <v>61373</v>
      </c>
      <c r="H993" s="30" t="s">
        <v>575</v>
      </c>
    </row>
    <row r="994" spans="1:8" ht="31.5" hidden="1" x14ac:dyDescent="0.25">
      <c r="A994" s="26" t="s">
        <v>1333</v>
      </c>
      <c r="B994" s="27" t="s">
        <v>1377</v>
      </c>
      <c r="C994" s="27" t="s">
        <v>1378</v>
      </c>
      <c r="D994" s="28">
        <v>4706</v>
      </c>
      <c r="E994" s="27" t="s">
        <v>1481</v>
      </c>
      <c r="F994" s="26" t="s">
        <v>13</v>
      </c>
      <c r="G994" s="29">
        <v>61495</v>
      </c>
      <c r="H994" s="30" t="s">
        <v>575</v>
      </c>
    </row>
    <row r="995" spans="1:8" ht="31.5" hidden="1" x14ac:dyDescent="0.25">
      <c r="A995" s="26" t="s">
        <v>1333</v>
      </c>
      <c r="B995" s="27" t="s">
        <v>970</v>
      </c>
      <c r="C995" s="27" t="s">
        <v>971</v>
      </c>
      <c r="D995" s="28">
        <v>4708</v>
      </c>
      <c r="E995" s="27" t="s">
        <v>1482</v>
      </c>
      <c r="F995" s="26" t="s">
        <v>13</v>
      </c>
      <c r="G995" s="29">
        <v>312516</v>
      </c>
      <c r="H995" s="30" t="s">
        <v>575</v>
      </c>
    </row>
    <row r="996" spans="1:8" ht="78.75" hidden="1" x14ac:dyDescent="0.25">
      <c r="A996" s="26" t="s">
        <v>11</v>
      </c>
      <c r="B996" s="27" t="s">
        <v>970</v>
      </c>
      <c r="C996" s="27" t="s">
        <v>1339</v>
      </c>
      <c r="D996" s="28">
        <v>4709</v>
      </c>
      <c r="E996" s="27" t="s">
        <v>1483</v>
      </c>
      <c r="F996" s="26" t="s">
        <v>13</v>
      </c>
      <c r="G996" s="29">
        <v>83319</v>
      </c>
      <c r="H996" s="30" t="s">
        <v>575</v>
      </c>
    </row>
    <row r="997" spans="1:8" ht="47.25" hidden="1" x14ac:dyDescent="0.25">
      <c r="A997" s="26" t="s">
        <v>11</v>
      </c>
      <c r="B997" s="27" t="s">
        <v>632</v>
      </c>
      <c r="C997" s="27" t="s">
        <v>633</v>
      </c>
      <c r="D997" s="28">
        <v>4710</v>
      </c>
      <c r="E997" s="27" t="s">
        <v>150</v>
      </c>
      <c r="F997" s="26" t="s">
        <v>15</v>
      </c>
      <c r="G997" s="29">
        <v>9248</v>
      </c>
      <c r="H997" s="30" t="s">
        <v>575</v>
      </c>
    </row>
    <row r="998" spans="1:8" ht="47.25" hidden="1" x14ac:dyDescent="0.25">
      <c r="A998" s="26" t="s">
        <v>11</v>
      </c>
      <c r="B998" s="27" t="s">
        <v>632</v>
      </c>
      <c r="C998" s="27" t="s">
        <v>633</v>
      </c>
      <c r="D998" s="28">
        <v>4711</v>
      </c>
      <c r="E998" s="27" t="s">
        <v>151</v>
      </c>
      <c r="F998" s="26" t="s">
        <v>16</v>
      </c>
      <c r="G998" s="29">
        <v>27187</v>
      </c>
      <c r="H998" s="30" t="s">
        <v>575</v>
      </c>
    </row>
    <row r="999" spans="1:8" ht="31.5" hidden="1" x14ac:dyDescent="0.25">
      <c r="A999" s="26" t="s">
        <v>11</v>
      </c>
      <c r="B999" s="27" t="s">
        <v>650</v>
      </c>
      <c r="C999" s="27" t="s">
        <v>996</v>
      </c>
      <c r="D999" s="28">
        <v>4712</v>
      </c>
      <c r="E999" s="27" t="s">
        <v>1484</v>
      </c>
      <c r="F999" s="26" t="s">
        <v>14</v>
      </c>
      <c r="G999" s="29">
        <v>882387</v>
      </c>
      <c r="H999" s="30" t="s">
        <v>575</v>
      </c>
    </row>
    <row r="1000" spans="1:8" ht="47.25" hidden="1" x14ac:dyDescent="0.25">
      <c r="A1000" s="26" t="s">
        <v>11</v>
      </c>
      <c r="B1000" s="27" t="s">
        <v>646</v>
      </c>
      <c r="C1000" s="27" t="s">
        <v>647</v>
      </c>
      <c r="D1000" s="28">
        <v>4737</v>
      </c>
      <c r="E1000" s="27" t="s">
        <v>1485</v>
      </c>
      <c r="F1000" s="26" t="s">
        <v>15</v>
      </c>
      <c r="G1000" s="29">
        <v>780897</v>
      </c>
      <c r="H1000" s="30" t="s">
        <v>575</v>
      </c>
    </row>
    <row r="1001" spans="1:8" ht="47.25" hidden="1" x14ac:dyDescent="0.25">
      <c r="A1001" s="26" t="s">
        <v>11</v>
      </c>
      <c r="B1001" s="27" t="s">
        <v>646</v>
      </c>
      <c r="C1001" s="27" t="s">
        <v>647</v>
      </c>
      <c r="D1001" s="28">
        <v>4738</v>
      </c>
      <c r="E1001" s="27" t="s">
        <v>1486</v>
      </c>
      <c r="F1001" s="26" t="s">
        <v>15</v>
      </c>
      <c r="G1001" s="29">
        <v>592658</v>
      </c>
      <c r="H1001" s="30" t="s">
        <v>575</v>
      </c>
    </row>
    <row r="1002" spans="1:8" ht="47.25" hidden="1" x14ac:dyDescent="0.25">
      <c r="A1002" s="26" t="s">
        <v>11</v>
      </c>
      <c r="B1002" s="27" t="s">
        <v>646</v>
      </c>
      <c r="C1002" s="27" t="s">
        <v>647</v>
      </c>
      <c r="D1002" s="28">
        <v>4739</v>
      </c>
      <c r="E1002" s="27" t="s">
        <v>1487</v>
      </c>
      <c r="F1002" s="26" t="s">
        <v>15</v>
      </c>
      <c r="G1002" s="29">
        <v>851101</v>
      </c>
      <c r="H1002" s="30" t="s">
        <v>575</v>
      </c>
    </row>
    <row r="1003" spans="1:8" ht="47.25" hidden="1" x14ac:dyDescent="0.25">
      <c r="A1003" s="26" t="s">
        <v>11</v>
      </c>
      <c r="B1003" s="27" t="s">
        <v>646</v>
      </c>
      <c r="C1003" s="27" t="s">
        <v>647</v>
      </c>
      <c r="D1003" s="28">
        <v>4740</v>
      </c>
      <c r="E1003" s="27" t="s">
        <v>1488</v>
      </c>
      <c r="F1003" s="26" t="s">
        <v>15</v>
      </c>
      <c r="G1003" s="29">
        <v>929525</v>
      </c>
      <c r="H1003" s="30" t="s">
        <v>575</v>
      </c>
    </row>
    <row r="1004" spans="1:8" ht="47.25" hidden="1" x14ac:dyDescent="0.25">
      <c r="A1004" s="26" t="s">
        <v>11</v>
      </c>
      <c r="B1004" s="27" t="s">
        <v>646</v>
      </c>
      <c r="C1004" s="27" t="s">
        <v>647</v>
      </c>
      <c r="D1004" s="28">
        <v>4741</v>
      </c>
      <c r="E1004" s="27" t="s">
        <v>1489</v>
      </c>
      <c r="F1004" s="26" t="s">
        <v>15</v>
      </c>
      <c r="G1004" s="29">
        <v>1268793</v>
      </c>
      <c r="H1004" s="30" t="s">
        <v>575</v>
      </c>
    </row>
    <row r="1005" spans="1:8" ht="47.25" hidden="1" x14ac:dyDescent="0.25">
      <c r="A1005" s="26" t="s">
        <v>11</v>
      </c>
      <c r="B1005" s="27" t="s">
        <v>646</v>
      </c>
      <c r="C1005" s="27" t="s">
        <v>647</v>
      </c>
      <c r="D1005" s="28">
        <v>4742</v>
      </c>
      <c r="E1005" s="27" t="s">
        <v>1490</v>
      </c>
      <c r="F1005" s="26" t="s">
        <v>15</v>
      </c>
      <c r="G1005" s="29">
        <v>1363754</v>
      </c>
      <c r="H1005" s="30" t="s">
        <v>575</v>
      </c>
    </row>
    <row r="1006" spans="1:8" ht="47.25" hidden="1" x14ac:dyDescent="0.25">
      <c r="A1006" s="26" t="s">
        <v>11</v>
      </c>
      <c r="B1006" s="27" t="s">
        <v>587</v>
      </c>
      <c r="C1006" s="27" t="s">
        <v>820</v>
      </c>
      <c r="D1006" s="28">
        <v>4743</v>
      </c>
      <c r="E1006" s="27" t="s">
        <v>1491</v>
      </c>
      <c r="F1006" s="26" t="s">
        <v>14</v>
      </c>
      <c r="G1006" s="29">
        <v>135738</v>
      </c>
      <c r="H1006" s="30" t="s">
        <v>575</v>
      </c>
    </row>
    <row r="1007" spans="1:8" ht="63" hidden="1" x14ac:dyDescent="0.25">
      <c r="A1007" s="26" t="s">
        <v>11</v>
      </c>
      <c r="B1007" s="27" t="s">
        <v>587</v>
      </c>
      <c r="C1007" s="27" t="s">
        <v>820</v>
      </c>
      <c r="D1007" s="28">
        <v>4744</v>
      </c>
      <c r="E1007" s="27" t="s">
        <v>1492</v>
      </c>
      <c r="F1007" s="26" t="s">
        <v>14</v>
      </c>
      <c r="G1007" s="29">
        <v>146853</v>
      </c>
      <c r="H1007" s="30" t="s">
        <v>575</v>
      </c>
    </row>
    <row r="1008" spans="1:8" ht="47.25" hidden="1" x14ac:dyDescent="0.25">
      <c r="A1008" s="26" t="s">
        <v>11</v>
      </c>
      <c r="B1008" s="27" t="s">
        <v>587</v>
      </c>
      <c r="C1008" s="27" t="s">
        <v>820</v>
      </c>
      <c r="D1008" s="28">
        <v>4745</v>
      </c>
      <c r="E1008" s="27" t="s">
        <v>1493</v>
      </c>
      <c r="F1008" s="26" t="s">
        <v>14</v>
      </c>
      <c r="G1008" s="29">
        <v>135738</v>
      </c>
      <c r="H1008" s="30" t="s">
        <v>575</v>
      </c>
    </row>
    <row r="1009" spans="1:8" ht="63" hidden="1" x14ac:dyDescent="0.25">
      <c r="A1009" s="26" t="s">
        <v>11</v>
      </c>
      <c r="B1009" s="27" t="s">
        <v>587</v>
      </c>
      <c r="C1009" s="27" t="s">
        <v>820</v>
      </c>
      <c r="D1009" s="28">
        <v>4746</v>
      </c>
      <c r="E1009" s="27" t="s">
        <v>1494</v>
      </c>
      <c r="F1009" s="26" t="s">
        <v>14</v>
      </c>
      <c r="G1009" s="29">
        <v>128003</v>
      </c>
      <c r="H1009" s="30" t="s">
        <v>575</v>
      </c>
    </row>
    <row r="1010" spans="1:8" ht="63" hidden="1" x14ac:dyDescent="0.25">
      <c r="A1010" s="26" t="s">
        <v>11</v>
      </c>
      <c r="B1010" s="27" t="s">
        <v>587</v>
      </c>
      <c r="C1010" s="27" t="s">
        <v>820</v>
      </c>
      <c r="D1010" s="28">
        <v>4747</v>
      </c>
      <c r="E1010" s="27" t="s">
        <v>1495</v>
      </c>
      <c r="F1010" s="26" t="s">
        <v>14</v>
      </c>
      <c r="G1010" s="29">
        <v>128003</v>
      </c>
      <c r="H1010" s="30" t="s">
        <v>575</v>
      </c>
    </row>
    <row r="1011" spans="1:8" ht="63" hidden="1" x14ac:dyDescent="0.25">
      <c r="A1011" s="26" t="s">
        <v>11</v>
      </c>
      <c r="B1011" s="27" t="s">
        <v>587</v>
      </c>
      <c r="C1011" s="27" t="s">
        <v>820</v>
      </c>
      <c r="D1011" s="28">
        <v>4748</v>
      </c>
      <c r="E1011" s="27" t="s">
        <v>1496</v>
      </c>
      <c r="F1011" s="26" t="s">
        <v>14</v>
      </c>
      <c r="G1011" s="29">
        <v>128003</v>
      </c>
      <c r="H1011" s="30" t="s">
        <v>575</v>
      </c>
    </row>
    <row r="1012" spans="1:8" ht="47.25" hidden="1" x14ac:dyDescent="0.25">
      <c r="A1012" s="26" t="s">
        <v>11</v>
      </c>
      <c r="B1012" s="27" t="s">
        <v>587</v>
      </c>
      <c r="C1012" s="27" t="s">
        <v>820</v>
      </c>
      <c r="D1012" s="28">
        <v>4749</v>
      </c>
      <c r="E1012" s="27" t="s">
        <v>1497</v>
      </c>
      <c r="F1012" s="26" t="s">
        <v>14</v>
      </c>
      <c r="G1012" s="29">
        <v>126338</v>
      </c>
      <c r="H1012" s="30" t="s">
        <v>575</v>
      </c>
    </row>
    <row r="1013" spans="1:8" ht="31.5" hidden="1" x14ac:dyDescent="0.25">
      <c r="A1013" s="26" t="s">
        <v>1333</v>
      </c>
      <c r="B1013" s="27" t="s">
        <v>970</v>
      </c>
      <c r="C1013" s="27" t="s">
        <v>1331</v>
      </c>
      <c r="D1013" s="28">
        <v>4750</v>
      </c>
      <c r="E1013" s="27" t="s">
        <v>152</v>
      </c>
      <c r="F1013" s="26" t="s">
        <v>14</v>
      </c>
      <c r="G1013" s="29">
        <v>327058</v>
      </c>
      <c r="H1013" s="30" t="s">
        <v>575</v>
      </c>
    </row>
    <row r="1014" spans="1:8" ht="31.5" hidden="1" x14ac:dyDescent="0.25">
      <c r="A1014" s="26" t="s">
        <v>11</v>
      </c>
      <c r="B1014" s="27" t="s">
        <v>594</v>
      </c>
      <c r="C1014" s="27" t="s">
        <v>808</v>
      </c>
      <c r="D1014" s="28">
        <v>4751</v>
      </c>
      <c r="E1014" s="27" t="s">
        <v>1498</v>
      </c>
      <c r="F1014" s="26" t="s">
        <v>15</v>
      </c>
      <c r="G1014" s="29">
        <v>10537</v>
      </c>
      <c r="H1014" s="30" t="s">
        <v>575</v>
      </c>
    </row>
    <row r="1015" spans="1:8" ht="31.5" hidden="1" x14ac:dyDescent="0.25">
      <c r="A1015" s="26" t="s">
        <v>1333</v>
      </c>
      <c r="B1015" s="27" t="s">
        <v>1377</v>
      </c>
      <c r="C1015" s="27" t="s">
        <v>1378</v>
      </c>
      <c r="D1015" s="28">
        <v>4752</v>
      </c>
      <c r="E1015" s="27" t="s">
        <v>153</v>
      </c>
      <c r="F1015" s="26" t="s">
        <v>13</v>
      </c>
      <c r="G1015" s="29">
        <v>93733</v>
      </c>
      <c r="H1015" s="30" t="s">
        <v>575</v>
      </c>
    </row>
    <row r="1016" spans="1:8" ht="63" hidden="1" x14ac:dyDescent="0.25">
      <c r="A1016" s="26" t="s">
        <v>11</v>
      </c>
      <c r="B1016" s="27" t="s">
        <v>587</v>
      </c>
      <c r="C1016" s="27" t="s">
        <v>820</v>
      </c>
      <c r="D1016" s="28">
        <v>4753</v>
      </c>
      <c r="E1016" s="27" t="s">
        <v>1499</v>
      </c>
      <c r="F1016" s="26" t="s">
        <v>14</v>
      </c>
      <c r="G1016" s="29">
        <v>134793</v>
      </c>
      <c r="H1016" s="30" t="s">
        <v>575</v>
      </c>
    </row>
    <row r="1017" spans="1:8" ht="47.25" hidden="1" x14ac:dyDescent="0.25">
      <c r="A1017" s="26" t="s">
        <v>11</v>
      </c>
      <c r="B1017" s="27" t="s">
        <v>587</v>
      </c>
      <c r="C1017" s="27" t="s">
        <v>820</v>
      </c>
      <c r="D1017" s="28">
        <v>4754</v>
      </c>
      <c r="E1017" s="27" t="s">
        <v>1500</v>
      </c>
      <c r="F1017" s="26" t="s">
        <v>14</v>
      </c>
      <c r="G1017" s="29">
        <v>134793</v>
      </c>
      <c r="H1017" s="30" t="s">
        <v>575</v>
      </c>
    </row>
    <row r="1018" spans="1:8" ht="47.25" hidden="1" x14ac:dyDescent="0.25">
      <c r="A1018" s="26" t="s">
        <v>11</v>
      </c>
      <c r="B1018" s="27" t="s">
        <v>587</v>
      </c>
      <c r="C1018" s="27" t="s">
        <v>820</v>
      </c>
      <c r="D1018" s="28">
        <v>4755</v>
      </c>
      <c r="E1018" s="27" t="s">
        <v>1501</v>
      </c>
      <c r="F1018" s="26" t="s">
        <v>14</v>
      </c>
      <c r="G1018" s="29">
        <v>134793</v>
      </c>
      <c r="H1018" s="30" t="s">
        <v>575</v>
      </c>
    </row>
    <row r="1019" spans="1:8" ht="47.25" hidden="1" x14ac:dyDescent="0.25">
      <c r="A1019" s="26" t="s">
        <v>1333</v>
      </c>
      <c r="B1019" s="27" t="s">
        <v>1377</v>
      </c>
      <c r="C1019" s="27" t="s">
        <v>1378</v>
      </c>
      <c r="D1019" s="28">
        <v>4756</v>
      </c>
      <c r="E1019" s="27" t="s">
        <v>1502</v>
      </c>
      <c r="F1019" s="26" t="s">
        <v>13</v>
      </c>
      <c r="G1019" s="29">
        <v>87459</v>
      </c>
      <c r="H1019" s="30" t="s">
        <v>575</v>
      </c>
    </row>
    <row r="1020" spans="1:8" ht="47.25" hidden="1" x14ac:dyDescent="0.25">
      <c r="A1020" s="26" t="s">
        <v>1333</v>
      </c>
      <c r="B1020" s="27" t="s">
        <v>1377</v>
      </c>
      <c r="C1020" s="27" t="s">
        <v>1378</v>
      </c>
      <c r="D1020" s="28">
        <v>4757</v>
      </c>
      <c r="E1020" s="27" t="s">
        <v>1503</v>
      </c>
      <c r="F1020" s="26" t="s">
        <v>13</v>
      </c>
      <c r="G1020" s="29">
        <v>77522</v>
      </c>
      <c r="H1020" s="30" t="s">
        <v>575</v>
      </c>
    </row>
    <row r="1021" spans="1:8" hidden="1" x14ac:dyDescent="0.25">
      <c r="A1021" s="26" t="s">
        <v>11</v>
      </c>
      <c r="B1021" s="27" t="s">
        <v>978</v>
      </c>
      <c r="C1021" s="27" t="s">
        <v>1390</v>
      </c>
      <c r="D1021" s="28">
        <v>4758</v>
      </c>
      <c r="E1021" s="27" t="s">
        <v>154</v>
      </c>
      <c r="F1021" s="26" t="s">
        <v>15</v>
      </c>
      <c r="G1021" s="29">
        <v>6206</v>
      </c>
      <c r="H1021" s="30" t="s">
        <v>575</v>
      </c>
    </row>
    <row r="1022" spans="1:8" ht="31.5" hidden="1" x14ac:dyDescent="0.25">
      <c r="A1022" s="26" t="s">
        <v>11</v>
      </c>
      <c r="B1022" s="27" t="s">
        <v>1504</v>
      </c>
      <c r="C1022" s="27" t="s">
        <v>1505</v>
      </c>
      <c r="D1022" s="28">
        <v>4759</v>
      </c>
      <c r="E1022" s="27" t="s">
        <v>155</v>
      </c>
      <c r="F1022" s="26" t="s">
        <v>15</v>
      </c>
      <c r="G1022" s="29">
        <v>32822</v>
      </c>
      <c r="H1022" s="30" t="s">
        <v>575</v>
      </c>
    </row>
    <row r="1023" spans="1:8" ht="31.5" hidden="1" x14ac:dyDescent="0.25">
      <c r="A1023" s="26" t="s">
        <v>11</v>
      </c>
      <c r="B1023" s="27" t="s">
        <v>1504</v>
      </c>
      <c r="C1023" s="27" t="s">
        <v>1505</v>
      </c>
      <c r="D1023" s="28">
        <v>4760</v>
      </c>
      <c r="E1023" s="27" t="s">
        <v>156</v>
      </c>
      <c r="F1023" s="26" t="s">
        <v>13</v>
      </c>
      <c r="G1023" s="29">
        <v>484432</v>
      </c>
      <c r="H1023" s="30" t="s">
        <v>575</v>
      </c>
    </row>
    <row r="1024" spans="1:8" ht="31.5" hidden="1" x14ac:dyDescent="0.25">
      <c r="A1024" s="26" t="s">
        <v>11</v>
      </c>
      <c r="B1024" s="27" t="s">
        <v>1504</v>
      </c>
      <c r="C1024" s="27" t="s">
        <v>1505</v>
      </c>
      <c r="D1024" s="28">
        <v>4761</v>
      </c>
      <c r="E1024" s="27" t="s">
        <v>157</v>
      </c>
      <c r="F1024" s="26" t="s">
        <v>15</v>
      </c>
      <c r="G1024" s="29">
        <v>221425</v>
      </c>
      <c r="H1024" s="30" t="s">
        <v>575</v>
      </c>
    </row>
    <row r="1025" spans="1:8" ht="31.5" hidden="1" x14ac:dyDescent="0.25">
      <c r="A1025" s="26" t="s">
        <v>11</v>
      </c>
      <c r="B1025" s="27" t="s">
        <v>1504</v>
      </c>
      <c r="C1025" s="27" t="s">
        <v>1505</v>
      </c>
      <c r="D1025" s="28">
        <v>4762</v>
      </c>
      <c r="E1025" s="27" t="s">
        <v>158</v>
      </c>
      <c r="F1025" s="26" t="s">
        <v>15</v>
      </c>
      <c r="G1025" s="29">
        <v>29263</v>
      </c>
      <c r="H1025" s="30" t="s">
        <v>575</v>
      </c>
    </row>
    <row r="1026" spans="1:8" ht="31.5" hidden="1" x14ac:dyDescent="0.25">
      <c r="A1026" s="26" t="s">
        <v>11</v>
      </c>
      <c r="B1026" s="27" t="s">
        <v>1504</v>
      </c>
      <c r="C1026" s="27" t="s">
        <v>1505</v>
      </c>
      <c r="D1026" s="28">
        <v>4764</v>
      </c>
      <c r="E1026" s="27" t="s">
        <v>159</v>
      </c>
      <c r="F1026" s="26" t="s">
        <v>16</v>
      </c>
      <c r="G1026" s="29">
        <v>1342</v>
      </c>
      <c r="H1026" s="30" t="s">
        <v>575</v>
      </c>
    </row>
    <row r="1027" spans="1:8" ht="31.5" hidden="1" x14ac:dyDescent="0.25">
      <c r="A1027" s="26" t="s">
        <v>11</v>
      </c>
      <c r="B1027" s="27" t="s">
        <v>1504</v>
      </c>
      <c r="C1027" s="27" t="s">
        <v>1505</v>
      </c>
      <c r="D1027" s="28">
        <v>4765</v>
      </c>
      <c r="E1027" s="27" t="s">
        <v>160</v>
      </c>
      <c r="F1027" s="26" t="s">
        <v>16</v>
      </c>
      <c r="G1027" s="29">
        <v>1618</v>
      </c>
      <c r="H1027" s="30" t="s">
        <v>575</v>
      </c>
    </row>
    <row r="1028" spans="1:8" ht="47.25" hidden="1" x14ac:dyDescent="0.25">
      <c r="A1028" s="26" t="s">
        <v>11</v>
      </c>
      <c r="B1028" s="27" t="s">
        <v>587</v>
      </c>
      <c r="C1028" s="27" t="s">
        <v>820</v>
      </c>
      <c r="D1028" s="28">
        <v>4767</v>
      </c>
      <c r="E1028" s="27" t="s">
        <v>1506</v>
      </c>
      <c r="F1028" s="26" t="s">
        <v>14</v>
      </c>
      <c r="G1028" s="29">
        <v>119175</v>
      </c>
      <c r="H1028" s="30" t="s">
        <v>575</v>
      </c>
    </row>
    <row r="1029" spans="1:8" ht="47.25" hidden="1" x14ac:dyDescent="0.25">
      <c r="A1029" s="26" t="s">
        <v>11</v>
      </c>
      <c r="B1029" s="27" t="s">
        <v>587</v>
      </c>
      <c r="C1029" s="27" t="s">
        <v>820</v>
      </c>
      <c r="D1029" s="28">
        <v>4768</v>
      </c>
      <c r="E1029" s="27" t="s">
        <v>1507</v>
      </c>
      <c r="F1029" s="26" t="s">
        <v>14</v>
      </c>
      <c r="G1029" s="29">
        <v>112987</v>
      </c>
      <c r="H1029" s="30" t="s">
        <v>575</v>
      </c>
    </row>
    <row r="1030" spans="1:8" ht="47.25" hidden="1" x14ac:dyDescent="0.25">
      <c r="A1030" s="26" t="s">
        <v>11</v>
      </c>
      <c r="B1030" s="27" t="s">
        <v>587</v>
      </c>
      <c r="C1030" s="27" t="s">
        <v>820</v>
      </c>
      <c r="D1030" s="28">
        <v>4769</v>
      </c>
      <c r="E1030" s="27" t="s">
        <v>1508</v>
      </c>
      <c r="F1030" s="26" t="s">
        <v>14</v>
      </c>
      <c r="G1030" s="29">
        <v>112987</v>
      </c>
      <c r="H1030" s="30" t="s">
        <v>575</v>
      </c>
    </row>
    <row r="1031" spans="1:8" ht="47.25" hidden="1" x14ac:dyDescent="0.25">
      <c r="A1031" s="26" t="s">
        <v>11</v>
      </c>
      <c r="B1031" s="27" t="s">
        <v>587</v>
      </c>
      <c r="C1031" s="27" t="s">
        <v>820</v>
      </c>
      <c r="D1031" s="28">
        <v>4770</v>
      </c>
      <c r="E1031" s="27" t="s">
        <v>1509</v>
      </c>
      <c r="F1031" s="26" t="s">
        <v>14</v>
      </c>
      <c r="G1031" s="29">
        <v>112987</v>
      </c>
      <c r="H1031" s="30" t="s">
        <v>575</v>
      </c>
    </row>
    <row r="1032" spans="1:8" ht="47.25" hidden="1" x14ac:dyDescent="0.25">
      <c r="A1032" s="26" t="s">
        <v>11</v>
      </c>
      <c r="B1032" s="27" t="s">
        <v>587</v>
      </c>
      <c r="C1032" s="27" t="s">
        <v>820</v>
      </c>
      <c r="D1032" s="28">
        <v>4771</v>
      </c>
      <c r="E1032" s="27" t="s">
        <v>1510</v>
      </c>
      <c r="F1032" s="26" t="s">
        <v>14</v>
      </c>
      <c r="G1032" s="29">
        <v>112987</v>
      </c>
      <c r="H1032" s="30" t="s">
        <v>575</v>
      </c>
    </row>
    <row r="1033" spans="1:8" ht="47.25" hidden="1" x14ac:dyDescent="0.25">
      <c r="A1033" s="26" t="s">
        <v>11</v>
      </c>
      <c r="B1033" s="27" t="s">
        <v>587</v>
      </c>
      <c r="C1033" s="27" t="s">
        <v>820</v>
      </c>
      <c r="D1033" s="28">
        <v>4772</v>
      </c>
      <c r="E1033" s="27" t="s">
        <v>1511</v>
      </c>
      <c r="F1033" s="26" t="s">
        <v>14</v>
      </c>
      <c r="G1033" s="29">
        <v>112987</v>
      </c>
      <c r="H1033" s="30" t="s">
        <v>575</v>
      </c>
    </row>
    <row r="1034" spans="1:8" hidden="1" x14ac:dyDescent="0.25">
      <c r="A1034" s="26" t="s">
        <v>11</v>
      </c>
      <c r="B1034" s="27" t="s">
        <v>1512</v>
      </c>
      <c r="C1034" s="27" t="s">
        <v>1513</v>
      </c>
      <c r="D1034" s="28">
        <v>4776</v>
      </c>
      <c r="E1034" s="27" t="s">
        <v>161</v>
      </c>
      <c r="F1034" s="26" t="s">
        <v>13</v>
      </c>
      <c r="G1034" s="29">
        <v>2003</v>
      </c>
      <c r="H1034" s="30" t="s">
        <v>575</v>
      </c>
    </row>
    <row r="1035" spans="1:8" hidden="1" x14ac:dyDescent="0.25">
      <c r="A1035" s="26" t="s">
        <v>11</v>
      </c>
      <c r="B1035" s="27" t="s">
        <v>1512</v>
      </c>
      <c r="C1035" s="27" t="s">
        <v>1513</v>
      </c>
      <c r="D1035" s="28">
        <v>4777</v>
      </c>
      <c r="E1035" s="27" t="s">
        <v>162</v>
      </c>
      <c r="F1035" s="26" t="s">
        <v>13</v>
      </c>
      <c r="G1035" s="29">
        <v>4224</v>
      </c>
      <c r="H1035" s="30" t="s">
        <v>575</v>
      </c>
    </row>
    <row r="1036" spans="1:8" ht="47.25" hidden="1" x14ac:dyDescent="0.25">
      <c r="A1036" s="26" t="s">
        <v>11</v>
      </c>
      <c r="B1036" s="27" t="s">
        <v>1512</v>
      </c>
      <c r="C1036" s="27" t="s">
        <v>1513</v>
      </c>
      <c r="D1036" s="28">
        <v>4778</v>
      </c>
      <c r="E1036" s="27" t="s">
        <v>163</v>
      </c>
      <c r="F1036" s="26" t="s">
        <v>16</v>
      </c>
      <c r="G1036" s="29">
        <v>44873</v>
      </c>
      <c r="H1036" s="30" t="s">
        <v>575</v>
      </c>
    </row>
    <row r="1037" spans="1:8" ht="47.25" hidden="1" x14ac:dyDescent="0.25">
      <c r="A1037" s="26" t="s">
        <v>11</v>
      </c>
      <c r="B1037" s="27" t="s">
        <v>1512</v>
      </c>
      <c r="C1037" s="27" t="s">
        <v>1513</v>
      </c>
      <c r="D1037" s="28">
        <v>4779</v>
      </c>
      <c r="E1037" s="27" t="s">
        <v>164</v>
      </c>
      <c r="F1037" s="26" t="s">
        <v>16</v>
      </c>
      <c r="G1037" s="29">
        <v>101281</v>
      </c>
      <c r="H1037" s="30" t="s">
        <v>575</v>
      </c>
    </row>
    <row r="1038" spans="1:8" hidden="1" x14ac:dyDescent="0.25">
      <c r="A1038" s="26" t="s">
        <v>11</v>
      </c>
      <c r="B1038" s="27" t="s">
        <v>1512</v>
      </c>
      <c r="C1038" s="27" t="s">
        <v>1513</v>
      </c>
      <c r="D1038" s="28">
        <v>4780</v>
      </c>
      <c r="E1038" s="27" t="s">
        <v>165</v>
      </c>
      <c r="F1038" s="26" t="s">
        <v>166</v>
      </c>
      <c r="G1038" s="29">
        <v>238145</v>
      </c>
      <c r="H1038" s="30" t="s">
        <v>575</v>
      </c>
    </row>
    <row r="1039" spans="1:8" ht="31.5" hidden="1" x14ac:dyDescent="0.25">
      <c r="A1039" s="26" t="s">
        <v>11</v>
      </c>
      <c r="B1039" s="27" t="s">
        <v>1512</v>
      </c>
      <c r="C1039" s="27" t="s">
        <v>1513</v>
      </c>
      <c r="D1039" s="28">
        <v>4781</v>
      </c>
      <c r="E1039" s="27" t="s">
        <v>167</v>
      </c>
      <c r="F1039" s="26" t="s">
        <v>14</v>
      </c>
      <c r="G1039" s="29">
        <v>10401</v>
      </c>
      <c r="H1039" s="30" t="s">
        <v>575</v>
      </c>
    </row>
    <row r="1040" spans="1:8" hidden="1" x14ac:dyDescent="0.25">
      <c r="A1040" s="26" t="s">
        <v>11</v>
      </c>
      <c r="B1040" s="27" t="s">
        <v>1512</v>
      </c>
      <c r="C1040" s="27" t="s">
        <v>1513</v>
      </c>
      <c r="D1040" s="28">
        <v>4782</v>
      </c>
      <c r="E1040" s="27" t="s">
        <v>168</v>
      </c>
      <c r="F1040" s="26" t="s">
        <v>13</v>
      </c>
      <c r="G1040" s="29">
        <v>633</v>
      </c>
      <c r="H1040" s="30" t="s">
        <v>575</v>
      </c>
    </row>
    <row r="1041" spans="1:8" ht="31.5" hidden="1" x14ac:dyDescent="0.25">
      <c r="A1041" s="26" t="s">
        <v>11</v>
      </c>
      <c r="B1041" s="27" t="s">
        <v>1512</v>
      </c>
      <c r="C1041" s="27" t="s">
        <v>1513</v>
      </c>
      <c r="D1041" s="28">
        <v>4783</v>
      </c>
      <c r="E1041" s="27" t="s">
        <v>1514</v>
      </c>
      <c r="F1041" s="26" t="s">
        <v>14</v>
      </c>
      <c r="G1041" s="29">
        <v>522408</v>
      </c>
      <c r="H1041" s="30" t="s">
        <v>575</v>
      </c>
    </row>
    <row r="1042" spans="1:8" ht="47.25" hidden="1" x14ac:dyDescent="0.25">
      <c r="A1042" s="26" t="s">
        <v>11</v>
      </c>
      <c r="B1042" s="27" t="s">
        <v>978</v>
      </c>
      <c r="C1042" s="27" t="s">
        <v>1390</v>
      </c>
      <c r="D1042" s="28">
        <v>4784</v>
      </c>
      <c r="E1042" s="27" t="s">
        <v>1515</v>
      </c>
      <c r="F1042" s="26" t="s">
        <v>14</v>
      </c>
      <c r="G1042" s="29">
        <v>13308</v>
      </c>
      <c r="H1042" s="30" t="s">
        <v>575</v>
      </c>
    </row>
    <row r="1043" spans="1:8" ht="47.25" hidden="1" x14ac:dyDescent="0.25">
      <c r="A1043" s="26" t="s">
        <v>11</v>
      </c>
      <c r="B1043" s="27" t="s">
        <v>597</v>
      </c>
      <c r="C1043" s="27" t="s">
        <v>597</v>
      </c>
      <c r="D1043" s="28">
        <v>4786</v>
      </c>
      <c r="E1043" s="27" t="s">
        <v>1516</v>
      </c>
      <c r="F1043" s="26" t="s">
        <v>15</v>
      </c>
      <c r="G1043" s="29">
        <v>200059</v>
      </c>
      <c r="H1043" s="30" t="s">
        <v>575</v>
      </c>
    </row>
    <row r="1044" spans="1:8" hidden="1" x14ac:dyDescent="0.25">
      <c r="A1044" s="26" t="s">
        <v>11</v>
      </c>
      <c r="B1044" s="27" t="s">
        <v>639</v>
      </c>
      <c r="C1044" s="27" t="s">
        <v>639</v>
      </c>
      <c r="D1044" s="28">
        <v>4787</v>
      </c>
      <c r="E1044" s="27" t="s">
        <v>1517</v>
      </c>
      <c r="F1044" s="26" t="s">
        <v>16</v>
      </c>
      <c r="G1044" s="29">
        <v>11856</v>
      </c>
      <c r="H1044" s="30" t="s">
        <v>575</v>
      </c>
    </row>
    <row r="1045" spans="1:8" hidden="1" x14ac:dyDescent="0.25">
      <c r="A1045" s="26" t="s">
        <v>11</v>
      </c>
      <c r="B1045" s="27" t="s">
        <v>1119</v>
      </c>
      <c r="C1045" s="27" t="s">
        <v>1120</v>
      </c>
      <c r="D1045" s="28">
        <v>4788</v>
      </c>
      <c r="E1045" s="27" t="s">
        <v>169</v>
      </c>
      <c r="F1045" s="26" t="s">
        <v>15</v>
      </c>
      <c r="G1045" s="29">
        <v>33594</v>
      </c>
      <c r="H1045" s="30" t="s">
        <v>575</v>
      </c>
    </row>
    <row r="1046" spans="1:8" ht="31.5" hidden="1" x14ac:dyDescent="0.25">
      <c r="A1046" s="26" t="s">
        <v>11</v>
      </c>
      <c r="B1046" s="27" t="s">
        <v>608</v>
      </c>
      <c r="C1046" s="27" t="s">
        <v>609</v>
      </c>
      <c r="D1046" s="28">
        <v>4789</v>
      </c>
      <c r="E1046" s="27" t="s">
        <v>170</v>
      </c>
      <c r="F1046" s="26" t="s">
        <v>15</v>
      </c>
      <c r="G1046" s="29">
        <v>8453</v>
      </c>
      <c r="H1046" s="30" t="s">
        <v>575</v>
      </c>
    </row>
    <row r="1047" spans="1:8" ht="31.5" hidden="1" x14ac:dyDescent="0.25">
      <c r="A1047" s="26" t="s">
        <v>11</v>
      </c>
      <c r="B1047" s="27" t="s">
        <v>582</v>
      </c>
      <c r="C1047" s="27" t="s">
        <v>583</v>
      </c>
      <c r="D1047" s="28">
        <v>4790</v>
      </c>
      <c r="E1047" s="27" t="s">
        <v>1518</v>
      </c>
      <c r="F1047" s="26" t="s">
        <v>15</v>
      </c>
      <c r="G1047" s="29">
        <v>8435</v>
      </c>
      <c r="H1047" s="30" t="s">
        <v>575</v>
      </c>
    </row>
    <row r="1048" spans="1:8" ht="31.5" hidden="1" x14ac:dyDescent="0.25">
      <c r="A1048" s="26" t="s">
        <v>11</v>
      </c>
      <c r="B1048" s="27" t="s">
        <v>582</v>
      </c>
      <c r="C1048" s="27" t="s">
        <v>583</v>
      </c>
      <c r="D1048" s="28">
        <v>4791</v>
      </c>
      <c r="E1048" s="27" t="s">
        <v>1519</v>
      </c>
      <c r="F1048" s="26" t="s">
        <v>15</v>
      </c>
      <c r="G1048" s="29">
        <v>19694</v>
      </c>
      <c r="H1048" s="30" t="s">
        <v>575</v>
      </c>
    </row>
    <row r="1049" spans="1:8" ht="47.25" hidden="1" x14ac:dyDescent="0.25">
      <c r="A1049" s="26" t="s">
        <v>11</v>
      </c>
      <c r="B1049" s="27" t="s">
        <v>587</v>
      </c>
      <c r="C1049" s="27" t="s">
        <v>592</v>
      </c>
      <c r="D1049" s="28">
        <v>4792</v>
      </c>
      <c r="E1049" s="27" t="s">
        <v>1520</v>
      </c>
      <c r="F1049" s="26" t="s">
        <v>14</v>
      </c>
      <c r="G1049" s="29">
        <v>76634</v>
      </c>
      <c r="H1049" s="30" t="s">
        <v>575</v>
      </c>
    </row>
    <row r="1050" spans="1:8" ht="47.25" hidden="1" x14ac:dyDescent="0.25">
      <c r="A1050" s="26" t="s">
        <v>11</v>
      </c>
      <c r="B1050" s="27" t="s">
        <v>629</v>
      </c>
      <c r="C1050" s="27" t="s">
        <v>630</v>
      </c>
      <c r="D1050" s="28">
        <v>4794</v>
      </c>
      <c r="E1050" s="27" t="s">
        <v>1521</v>
      </c>
      <c r="F1050" s="26" t="s">
        <v>13</v>
      </c>
      <c r="G1050" s="29">
        <v>159800</v>
      </c>
      <c r="H1050" s="30" t="s">
        <v>575</v>
      </c>
    </row>
    <row r="1051" spans="1:8" ht="47.25" hidden="1" x14ac:dyDescent="0.25">
      <c r="A1051" s="26" t="s">
        <v>11</v>
      </c>
      <c r="B1051" s="27" t="s">
        <v>629</v>
      </c>
      <c r="C1051" s="27" t="s">
        <v>630</v>
      </c>
      <c r="D1051" s="28">
        <v>4795</v>
      </c>
      <c r="E1051" s="27" t="s">
        <v>1522</v>
      </c>
      <c r="F1051" s="26" t="s">
        <v>13</v>
      </c>
      <c r="G1051" s="29">
        <v>173738</v>
      </c>
      <c r="H1051" s="30" t="s">
        <v>575</v>
      </c>
    </row>
    <row r="1052" spans="1:8" ht="47.25" hidden="1" x14ac:dyDescent="0.25">
      <c r="A1052" s="26" t="s">
        <v>11</v>
      </c>
      <c r="B1052" s="27" t="s">
        <v>629</v>
      </c>
      <c r="C1052" s="27" t="s">
        <v>630</v>
      </c>
      <c r="D1052" s="28">
        <v>4797</v>
      </c>
      <c r="E1052" s="27" t="s">
        <v>1523</v>
      </c>
      <c r="F1052" s="26" t="s">
        <v>16</v>
      </c>
      <c r="G1052" s="29">
        <v>100278</v>
      </c>
      <c r="H1052" s="30" t="s">
        <v>575</v>
      </c>
    </row>
    <row r="1053" spans="1:8" ht="47.25" hidden="1" x14ac:dyDescent="0.25">
      <c r="A1053" s="26" t="s">
        <v>11</v>
      </c>
      <c r="B1053" s="27" t="s">
        <v>629</v>
      </c>
      <c r="C1053" s="27" t="s">
        <v>630</v>
      </c>
      <c r="D1053" s="28">
        <v>4798</v>
      </c>
      <c r="E1053" s="27" t="s">
        <v>1524</v>
      </c>
      <c r="F1053" s="26" t="s">
        <v>16</v>
      </c>
      <c r="G1053" s="29">
        <v>208464</v>
      </c>
      <c r="H1053" s="30" t="s">
        <v>575</v>
      </c>
    </row>
    <row r="1054" spans="1:8" ht="47.25" hidden="1" x14ac:dyDescent="0.25">
      <c r="A1054" s="26" t="s">
        <v>11</v>
      </c>
      <c r="B1054" s="27" t="s">
        <v>629</v>
      </c>
      <c r="C1054" s="27" t="s">
        <v>630</v>
      </c>
      <c r="D1054" s="28">
        <v>4800</v>
      </c>
      <c r="E1054" s="27" t="s">
        <v>1525</v>
      </c>
      <c r="F1054" s="26" t="s">
        <v>16</v>
      </c>
      <c r="G1054" s="29">
        <v>186464</v>
      </c>
      <c r="H1054" s="30" t="s">
        <v>575</v>
      </c>
    </row>
    <row r="1055" spans="1:8" ht="31.5" hidden="1" x14ac:dyDescent="0.25">
      <c r="A1055" s="26" t="s">
        <v>11</v>
      </c>
      <c r="B1055" s="27" t="s">
        <v>639</v>
      </c>
      <c r="C1055" s="27" t="s">
        <v>639</v>
      </c>
      <c r="D1055" s="28">
        <v>4801</v>
      </c>
      <c r="E1055" s="27" t="s">
        <v>1526</v>
      </c>
      <c r="F1055" s="26" t="s">
        <v>15</v>
      </c>
      <c r="G1055" s="29">
        <v>12759</v>
      </c>
      <c r="H1055" s="30" t="s">
        <v>575</v>
      </c>
    </row>
    <row r="1056" spans="1:8" ht="31.5" hidden="1" x14ac:dyDescent="0.25">
      <c r="A1056" s="26" t="s">
        <v>11</v>
      </c>
      <c r="B1056" s="27" t="s">
        <v>629</v>
      </c>
      <c r="C1056" s="27" t="s">
        <v>630</v>
      </c>
      <c r="D1056" s="28">
        <v>4802</v>
      </c>
      <c r="E1056" s="27" t="s">
        <v>1527</v>
      </c>
      <c r="F1056" s="26" t="s">
        <v>16</v>
      </c>
      <c r="G1056" s="29">
        <v>1000000</v>
      </c>
      <c r="H1056" s="30" t="s">
        <v>575</v>
      </c>
    </row>
    <row r="1057" spans="1:8" ht="31.5" hidden="1" x14ac:dyDescent="0.25">
      <c r="A1057" s="26" t="s">
        <v>11</v>
      </c>
      <c r="B1057" s="27" t="s">
        <v>629</v>
      </c>
      <c r="C1057" s="27" t="s">
        <v>630</v>
      </c>
      <c r="D1057" s="28">
        <v>4803</v>
      </c>
      <c r="E1057" s="27" t="s">
        <v>1528</v>
      </c>
      <c r="F1057" s="26" t="s">
        <v>16</v>
      </c>
      <c r="G1057" s="29">
        <v>1500000</v>
      </c>
      <c r="H1057" s="30" t="s">
        <v>575</v>
      </c>
    </row>
    <row r="1058" spans="1:8" ht="31.5" hidden="1" x14ac:dyDescent="0.25">
      <c r="A1058" s="26" t="s">
        <v>11</v>
      </c>
      <c r="B1058" s="27" t="s">
        <v>629</v>
      </c>
      <c r="C1058" s="27" t="s">
        <v>630</v>
      </c>
      <c r="D1058" s="28">
        <v>4804</v>
      </c>
      <c r="E1058" s="27" t="s">
        <v>1529</v>
      </c>
      <c r="F1058" s="26" t="s">
        <v>16</v>
      </c>
      <c r="G1058" s="29">
        <v>2000000</v>
      </c>
      <c r="H1058" s="30" t="s">
        <v>575</v>
      </c>
    </row>
    <row r="1059" spans="1:8" ht="31.5" hidden="1" x14ac:dyDescent="0.25">
      <c r="A1059" s="26" t="s">
        <v>11</v>
      </c>
      <c r="B1059" s="27" t="s">
        <v>639</v>
      </c>
      <c r="C1059" s="27" t="s">
        <v>639</v>
      </c>
      <c r="D1059" s="28">
        <v>4805</v>
      </c>
      <c r="E1059" s="27" t="s">
        <v>171</v>
      </c>
      <c r="F1059" s="26" t="s">
        <v>15</v>
      </c>
      <c r="G1059" s="29">
        <v>136590</v>
      </c>
      <c r="H1059" s="30" t="s">
        <v>575</v>
      </c>
    </row>
    <row r="1060" spans="1:8" hidden="1" x14ac:dyDescent="0.25">
      <c r="A1060" s="26" t="s">
        <v>11</v>
      </c>
      <c r="B1060" s="27" t="s">
        <v>978</v>
      </c>
      <c r="C1060" s="27" t="s">
        <v>979</v>
      </c>
      <c r="D1060" s="28">
        <v>4806</v>
      </c>
      <c r="E1060" s="27" t="s">
        <v>1530</v>
      </c>
      <c r="F1060" s="26" t="s">
        <v>19</v>
      </c>
      <c r="G1060" s="29">
        <v>283589</v>
      </c>
      <c r="H1060" s="30" t="s">
        <v>575</v>
      </c>
    </row>
    <row r="1061" spans="1:8" hidden="1" x14ac:dyDescent="0.25">
      <c r="A1061" s="26" t="s">
        <v>11</v>
      </c>
      <c r="B1061" s="27" t="s">
        <v>978</v>
      </c>
      <c r="C1061" s="27" t="s">
        <v>979</v>
      </c>
      <c r="D1061" s="28">
        <v>4807</v>
      </c>
      <c r="E1061" s="27" t="s">
        <v>172</v>
      </c>
      <c r="F1061" s="26" t="s">
        <v>27</v>
      </c>
      <c r="G1061" s="29">
        <v>35449</v>
      </c>
      <c r="H1061" s="30" t="s">
        <v>575</v>
      </c>
    </row>
    <row r="1062" spans="1:8" ht="31.5" hidden="1" x14ac:dyDescent="0.25">
      <c r="A1062" s="26" t="s">
        <v>11</v>
      </c>
      <c r="B1062" s="27" t="s">
        <v>639</v>
      </c>
      <c r="C1062" s="27" t="s">
        <v>639</v>
      </c>
      <c r="D1062" s="28">
        <v>4808</v>
      </c>
      <c r="E1062" s="27" t="s">
        <v>173</v>
      </c>
      <c r="F1062" s="26" t="s">
        <v>15</v>
      </c>
      <c r="G1062" s="29">
        <v>175448</v>
      </c>
      <c r="H1062" s="30" t="s">
        <v>575</v>
      </c>
    </row>
    <row r="1063" spans="1:8" ht="31.5" hidden="1" x14ac:dyDescent="0.25">
      <c r="A1063" s="26" t="s">
        <v>11</v>
      </c>
      <c r="B1063" s="27" t="s">
        <v>639</v>
      </c>
      <c r="C1063" s="27" t="s">
        <v>639</v>
      </c>
      <c r="D1063" s="28">
        <v>4809</v>
      </c>
      <c r="E1063" s="27" t="s">
        <v>174</v>
      </c>
      <c r="F1063" s="26" t="s">
        <v>15</v>
      </c>
      <c r="G1063" s="29">
        <v>250515</v>
      </c>
      <c r="H1063" s="30" t="s">
        <v>575</v>
      </c>
    </row>
    <row r="1064" spans="1:8" ht="31.5" hidden="1" x14ac:dyDescent="0.25">
      <c r="A1064" s="26" t="s">
        <v>11</v>
      </c>
      <c r="B1064" s="27" t="s">
        <v>639</v>
      </c>
      <c r="C1064" s="27" t="s">
        <v>639</v>
      </c>
      <c r="D1064" s="28">
        <v>4810</v>
      </c>
      <c r="E1064" s="27" t="s">
        <v>175</v>
      </c>
      <c r="F1064" s="26" t="s">
        <v>15</v>
      </c>
      <c r="G1064" s="29">
        <v>324426</v>
      </c>
      <c r="H1064" s="30" t="s">
        <v>575</v>
      </c>
    </row>
    <row r="1065" spans="1:8" ht="31.5" hidden="1" x14ac:dyDescent="0.25">
      <c r="A1065" s="26" t="s">
        <v>11</v>
      </c>
      <c r="B1065" s="27" t="s">
        <v>594</v>
      </c>
      <c r="C1065" s="27" t="s">
        <v>595</v>
      </c>
      <c r="D1065" s="28">
        <v>4812</v>
      </c>
      <c r="E1065" s="27" t="s">
        <v>176</v>
      </c>
      <c r="F1065" s="26" t="s">
        <v>15</v>
      </c>
      <c r="G1065" s="29">
        <v>110504</v>
      </c>
      <c r="H1065" s="30" t="s">
        <v>575</v>
      </c>
    </row>
    <row r="1066" spans="1:8" ht="78.75" hidden="1" x14ac:dyDescent="0.25">
      <c r="A1066" s="26" t="s">
        <v>11</v>
      </c>
      <c r="B1066" s="27" t="s">
        <v>629</v>
      </c>
      <c r="C1066" s="27" t="s">
        <v>793</v>
      </c>
      <c r="D1066" s="28">
        <v>4813</v>
      </c>
      <c r="E1066" s="27" t="s">
        <v>1531</v>
      </c>
      <c r="F1066" s="26" t="s">
        <v>16</v>
      </c>
      <c r="G1066" s="29">
        <v>20660</v>
      </c>
      <c r="H1066" s="30" t="s">
        <v>575</v>
      </c>
    </row>
    <row r="1067" spans="1:8" ht="47.25" hidden="1" x14ac:dyDescent="0.25">
      <c r="A1067" s="26" t="s">
        <v>11</v>
      </c>
      <c r="B1067" s="27" t="s">
        <v>594</v>
      </c>
      <c r="C1067" s="27" t="s">
        <v>808</v>
      </c>
      <c r="D1067" s="28">
        <v>4814</v>
      </c>
      <c r="E1067" s="27" t="s">
        <v>177</v>
      </c>
      <c r="F1067" s="26" t="s">
        <v>15</v>
      </c>
      <c r="G1067" s="29">
        <v>7973</v>
      </c>
      <c r="H1067" s="30" t="s">
        <v>575</v>
      </c>
    </row>
    <row r="1068" spans="1:8" ht="63" hidden="1" x14ac:dyDescent="0.25">
      <c r="A1068" s="26" t="s">
        <v>1333</v>
      </c>
      <c r="B1068" s="27" t="s">
        <v>1377</v>
      </c>
      <c r="C1068" s="27" t="s">
        <v>1378</v>
      </c>
      <c r="D1068" s="28">
        <v>4815</v>
      </c>
      <c r="E1068" s="27" t="s">
        <v>1532</v>
      </c>
      <c r="F1068" s="26" t="s">
        <v>13</v>
      </c>
      <c r="G1068" s="29">
        <v>2443</v>
      </c>
      <c r="H1068" s="30" t="s">
        <v>575</v>
      </c>
    </row>
    <row r="1069" spans="1:8" ht="63" hidden="1" x14ac:dyDescent="0.25">
      <c r="A1069" s="26" t="s">
        <v>1333</v>
      </c>
      <c r="B1069" s="27" t="s">
        <v>1377</v>
      </c>
      <c r="C1069" s="27" t="s">
        <v>1380</v>
      </c>
      <c r="D1069" s="28">
        <v>4816</v>
      </c>
      <c r="E1069" s="27" t="s">
        <v>178</v>
      </c>
      <c r="F1069" s="26" t="s">
        <v>15</v>
      </c>
      <c r="G1069" s="29">
        <v>18667</v>
      </c>
      <c r="H1069" s="30" t="s">
        <v>575</v>
      </c>
    </row>
    <row r="1070" spans="1:8" ht="47.25" hidden="1" x14ac:dyDescent="0.25">
      <c r="A1070" s="26" t="s">
        <v>1333</v>
      </c>
      <c r="B1070" s="27" t="s">
        <v>1377</v>
      </c>
      <c r="C1070" s="27" t="s">
        <v>1378</v>
      </c>
      <c r="D1070" s="28">
        <v>4817</v>
      </c>
      <c r="E1070" s="27" t="s">
        <v>1533</v>
      </c>
      <c r="F1070" s="26" t="s">
        <v>13</v>
      </c>
      <c r="G1070" s="29">
        <v>7582</v>
      </c>
      <c r="H1070" s="30" t="s">
        <v>575</v>
      </c>
    </row>
    <row r="1071" spans="1:8" ht="47.25" hidden="1" x14ac:dyDescent="0.25">
      <c r="A1071" s="26" t="s">
        <v>1333</v>
      </c>
      <c r="B1071" s="27" t="s">
        <v>1377</v>
      </c>
      <c r="C1071" s="27" t="s">
        <v>1378</v>
      </c>
      <c r="D1071" s="28">
        <v>4818</v>
      </c>
      <c r="E1071" s="27" t="s">
        <v>1534</v>
      </c>
      <c r="F1071" s="26" t="s">
        <v>13</v>
      </c>
      <c r="G1071" s="29">
        <v>64920</v>
      </c>
      <c r="H1071" s="30" t="s">
        <v>575</v>
      </c>
    </row>
    <row r="1072" spans="1:8" ht="78.75" hidden="1" x14ac:dyDescent="0.25">
      <c r="A1072" s="26" t="s">
        <v>1333</v>
      </c>
      <c r="B1072" s="27" t="s">
        <v>1377</v>
      </c>
      <c r="C1072" s="27" t="s">
        <v>1380</v>
      </c>
      <c r="D1072" s="28">
        <v>4819</v>
      </c>
      <c r="E1072" s="27" t="s">
        <v>179</v>
      </c>
      <c r="F1072" s="26" t="s">
        <v>15</v>
      </c>
      <c r="G1072" s="29">
        <v>103620</v>
      </c>
      <c r="H1072" s="30" t="s">
        <v>575</v>
      </c>
    </row>
    <row r="1073" spans="1:8" ht="78.75" hidden="1" x14ac:dyDescent="0.25">
      <c r="A1073" s="26" t="s">
        <v>1333</v>
      </c>
      <c r="B1073" s="27" t="s">
        <v>1377</v>
      </c>
      <c r="C1073" s="27" t="s">
        <v>1378</v>
      </c>
      <c r="D1073" s="28">
        <v>4820</v>
      </c>
      <c r="E1073" s="27" t="s">
        <v>180</v>
      </c>
      <c r="F1073" s="26" t="s">
        <v>13</v>
      </c>
      <c r="G1073" s="29">
        <v>116274</v>
      </c>
      <c r="H1073" s="30" t="s">
        <v>575</v>
      </c>
    </row>
    <row r="1074" spans="1:8" ht="63" hidden="1" x14ac:dyDescent="0.25">
      <c r="A1074" s="26" t="s">
        <v>1333</v>
      </c>
      <c r="B1074" s="27" t="s">
        <v>1377</v>
      </c>
      <c r="C1074" s="27" t="s">
        <v>1378</v>
      </c>
      <c r="D1074" s="28">
        <v>4821</v>
      </c>
      <c r="E1074" s="27" t="s">
        <v>181</v>
      </c>
      <c r="F1074" s="26" t="s">
        <v>13</v>
      </c>
      <c r="G1074" s="29">
        <v>133907</v>
      </c>
      <c r="H1074" s="30" t="s">
        <v>575</v>
      </c>
    </row>
    <row r="1075" spans="1:8" ht="78.75" hidden="1" x14ac:dyDescent="0.25">
      <c r="A1075" s="26" t="s">
        <v>1333</v>
      </c>
      <c r="B1075" s="27" t="s">
        <v>1377</v>
      </c>
      <c r="C1075" s="27" t="s">
        <v>1378</v>
      </c>
      <c r="D1075" s="28">
        <v>4822</v>
      </c>
      <c r="E1075" s="27" t="s">
        <v>182</v>
      </c>
      <c r="F1075" s="26" t="s">
        <v>13</v>
      </c>
      <c r="G1075" s="29">
        <v>121608</v>
      </c>
      <c r="H1075" s="30" t="s">
        <v>575</v>
      </c>
    </row>
    <row r="1076" spans="1:8" ht="78.75" hidden="1" x14ac:dyDescent="0.25">
      <c r="A1076" s="26" t="s">
        <v>1333</v>
      </c>
      <c r="B1076" s="27" t="s">
        <v>1377</v>
      </c>
      <c r="C1076" s="27" t="s">
        <v>1378</v>
      </c>
      <c r="D1076" s="28">
        <v>4823</v>
      </c>
      <c r="E1076" s="27" t="s">
        <v>183</v>
      </c>
      <c r="F1076" s="26" t="s">
        <v>13</v>
      </c>
      <c r="G1076" s="29">
        <v>136108</v>
      </c>
      <c r="H1076" s="30" t="s">
        <v>575</v>
      </c>
    </row>
    <row r="1077" spans="1:8" ht="78.75" hidden="1" x14ac:dyDescent="0.25">
      <c r="A1077" s="26" t="s">
        <v>1333</v>
      </c>
      <c r="B1077" s="27" t="s">
        <v>1377</v>
      </c>
      <c r="C1077" s="27" t="s">
        <v>1378</v>
      </c>
      <c r="D1077" s="28">
        <v>4824</v>
      </c>
      <c r="E1077" s="27" t="s">
        <v>184</v>
      </c>
      <c r="F1077" s="26" t="s">
        <v>13</v>
      </c>
      <c r="G1077" s="29">
        <v>127619</v>
      </c>
      <c r="H1077" s="30" t="s">
        <v>575</v>
      </c>
    </row>
    <row r="1078" spans="1:8" ht="63" hidden="1" x14ac:dyDescent="0.25">
      <c r="A1078" s="26" t="s">
        <v>1333</v>
      </c>
      <c r="B1078" s="27" t="s">
        <v>1377</v>
      </c>
      <c r="C1078" s="27" t="s">
        <v>1380</v>
      </c>
      <c r="D1078" s="28">
        <v>4825</v>
      </c>
      <c r="E1078" s="27" t="s">
        <v>185</v>
      </c>
      <c r="F1078" s="26" t="s">
        <v>15</v>
      </c>
      <c r="G1078" s="29">
        <v>248351</v>
      </c>
      <c r="H1078" s="30" t="s">
        <v>575</v>
      </c>
    </row>
    <row r="1079" spans="1:8" ht="47.25" hidden="1" x14ac:dyDescent="0.25">
      <c r="A1079" s="26" t="s">
        <v>11</v>
      </c>
      <c r="B1079" s="27" t="s">
        <v>632</v>
      </c>
      <c r="C1079" s="27" t="s">
        <v>633</v>
      </c>
      <c r="D1079" s="28">
        <v>4826</v>
      </c>
      <c r="E1079" s="27" t="s">
        <v>1535</v>
      </c>
      <c r="F1079" s="26" t="s">
        <v>16</v>
      </c>
      <c r="G1079" s="29">
        <v>88773</v>
      </c>
      <c r="H1079" s="30" t="s">
        <v>575</v>
      </c>
    </row>
    <row r="1080" spans="1:8" ht="47.25" hidden="1" x14ac:dyDescent="0.25">
      <c r="A1080" s="26" t="s">
        <v>11</v>
      </c>
      <c r="B1080" s="27" t="s">
        <v>632</v>
      </c>
      <c r="C1080" s="27" t="s">
        <v>633</v>
      </c>
      <c r="D1080" s="28">
        <v>4827</v>
      </c>
      <c r="E1080" s="27" t="s">
        <v>1536</v>
      </c>
      <c r="F1080" s="26" t="s">
        <v>16</v>
      </c>
      <c r="G1080" s="29">
        <v>4570</v>
      </c>
      <c r="H1080" s="30" t="s">
        <v>575</v>
      </c>
    </row>
    <row r="1081" spans="1:8" ht="78.75" hidden="1" x14ac:dyDescent="0.25">
      <c r="A1081" s="26" t="s">
        <v>11</v>
      </c>
      <c r="B1081" s="27" t="s">
        <v>646</v>
      </c>
      <c r="C1081" s="27" t="s">
        <v>993</v>
      </c>
      <c r="D1081" s="28">
        <v>4828</v>
      </c>
      <c r="E1081" s="27" t="s">
        <v>1537</v>
      </c>
      <c r="F1081" s="26" t="s">
        <v>15</v>
      </c>
      <c r="G1081" s="29">
        <v>14275</v>
      </c>
      <c r="H1081" s="30" t="s">
        <v>575</v>
      </c>
    </row>
    <row r="1082" spans="1:8" ht="63" hidden="1" x14ac:dyDescent="0.25">
      <c r="A1082" s="26" t="s">
        <v>11</v>
      </c>
      <c r="B1082" s="27" t="s">
        <v>646</v>
      </c>
      <c r="C1082" s="27" t="s">
        <v>647</v>
      </c>
      <c r="D1082" s="28">
        <v>4829</v>
      </c>
      <c r="E1082" s="27" t="s">
        <v>1538</v>
      </c>
      <c r="F1082" s="26" t="s">
        <v>14</v>
      </c>
      <c r="G1082" s="29">
        <v>769437</v>
      </c>
      <c r="H1082" s="30" t="s">
        <v>575</v>
      </c>
    </row>
    <row r="1083" spans="1:8" ht="63" hidden="1" x14ac:dyDescent="0.25">
      <c r="A1083" s="26" t="s">
        <v>1333</v>
      </c>
      <c r="B1083" s="27" t="s">
        <v>1504</v>
      </c>
      <c r="C1083" s="27" t="s">
        <v>1504</v>
      </c>
      <c r="D1083" s="28">
        <v>4830</v>
      </c>
      <c r="E1083" s="27" t="s">
        <v>186</v>
      </c>
      <c r="F1083" s="26" t="s">
        <v>13</v>
      </c>
      <c r="G1083" s="29">
        <v>9177</v>
      </c>
      <c r="H1083" s="30" t="s">
        <v>575</v>
      </c>
    </row>
    <row r="1084" spans="1:8" ht="63" hidden="1" x14ac:dyDescent="0.25">
      <c r="A1084" s="26" t="s">
        <v>1333</v>
      </c>
      <c r="B1084" s="27" t="s">
        <v>1504</v>
      </c>
      <c r="C1084" s="27" t="s">
        <v>1504</v>
      </c>
      <c r="D1084" s="28">
        <v>4831</v>
      </c>
      <c r="E1084" s="27" t="s">
        <v>187</v>
      </c>
      <c r="F1084" s="26" t="s">
        <v>13</v>
      </c>
      <c r="G1084" s="29">
        <v>117637</v>
      </c>
      <c r="H1084" s="30" t="s">
        <v>575</v>
      </c>
    </row>
    <row r="1085" spans="1:8" ht="78.75" hidden="1" x14ac:dyDescent="0.25">
      <c r="A1085" s="26" t="s">
        <v>11</v>
      </c>
      <c r="B1085" s="27" t="s">
        <v>632</v>
      </c>
      <c r="C1085" s="27" t="s">
        <v>633</v>
      </c>
      <c r="D1085" s="28">
        <v>4832</v>
      </c>
      <c r="E1085" s="27" t="s">
        <v>1539</v>
      </c>
      <c r="F1085" s="26" t="s">
        <v>16</v>
      </c>
      <c r="G1085" s="29">
        <v>33704</v>
      </c>
      <c r="H1085" s="30" t="s">
        <v>575</v>
      </c>
    </row>
    <row r="1086" spans="1:8" ht="63" hidden="1" x14ac:dyDescent="0.25">
      <c r="A1086" s="26" t="s">
        <v>11</v>
      </c>
      <c r="B1086" s="27" t="s">
        <v>629</v>
      </c>
      <c r="C1086" s="27" t="s">
        <v>793</v>
      </c>
      <c r="D1086" s="28">
        <v>4833</v>
      </c>
      <c r="E1086" s="27" t="s">
        <v>1540</v>
      </c>
      <c r="F1086" s="26" t="s">
        <v>16</v>
      </c>
      <c r="G1086" s="29">
        <v>8632</v>
      </c>
      <c r="H1086" s="30" t="s">
        <v>575</v>
      </c>
    </row>
    <row r="1087" spans="1:8" ht="63" hidden="1" x14ac:dyDescent="0.25">
      <c r="A1087" s="26" t="s">
        <v>11</v>
      </c>
      <c r="B1087" s="27" t="s">
        <v>594</v>
      </c>
      <c r="C1087" s="27" t="s">
        <v>595</v>
      </c>
      <c r="D1087" s="28">
        <v>4834</v>
      </c>
      <c r="E1087" s="27" t="s">
        <v>188</v>
      </c>
      <c r="F1087" s="26" t="s">
        <v>16</v>
      </c>
      <c r="G1087" s="29">
        <v>102734</v>
      </c>
      <c r="H1087" s="30" t="s">
        <v>575</v>
      </c>
    </row>
    <row r="1088" spans="1:8" ht="47.25" hidden="1" x14ac:dyDescent="0.25">
      <c r="A1088" s="26" t="s">
        <v>11</v>
      </c>
      <c r="B1088" s="27" t="s">
        <v>587</v>
      </c>
      <c r="C1088" s="27" t="s">
        <v>820</v>
      </c>
      <c r="D1088" s="28">
        <v>4835</v>
      </c>
      <c r="E1088" s="27" t="s">
        <v>189</v>
      </c>
      <c r="F1088" s="26" t="s">
        <v>14</v>
      </c>
      <c r="G1088" s="29">
        <v>205294</v>
      </c>
      <c r="H1088" s="30" t="s">
        <v>575</v>
      </c>
    </row>
    <row r="1089" spans="1:8" ht="47.25" hidden="1" x14ac:dyDescent="0.25">
      <c r="A1089" s="26" t="s">
        <v>11</v>
      </c>
      <c r="B1089" s="27" t="s">
        <v>587</v>
      </c>
      <c r="C1089" s="27" t="s">
        <v>820</v>
      </c>
      <c r="D1089" s="28">
        <v>4836</v>
      </c>
      <c r="E1089" s="27" t="s">
        <v>1541</v>
      </c>
      <c r="F1089" s="26" t="s">
        <v>14</v>
      </c>
      <c r="G1089" s="29">
        <v>302623</v>
      </c>
      <c r="H1089" s="30" t="s">
        <v>575</v>
      </c>
    </row>
    <row r="1090" spans="1:8" ht="63" hidden="1" x14ac:dyDescent="0.25">
      <c r="A1090" s="26" t="s">
        <v>11</v>
      </c>
      <c r="B1090" s="27" t="s">
        <v>587</v>
      </c>
      <c r="C1090" s="27" t="s">
        <v>592</v>
      </c>
      <c r="D1090" s="28">
        <v>4837</v>
      </c>
      <c r="E1090" s="27" t="s">
        <v>190</v>
      </c>
      <c r="F1090" s="26" t="s">
        <v>14</v>
      </c>
      <c r="G1090" s="29">
        <v>149838</v>
      </c>
      <c r="H1090" s="30" t="s">
        <v>575</v>
      </c>
    </row>
    <row r="1091" spans="1:8" ht="47.25" hidden="1" x14ac:dyDescent="0.25">
      <c r="A1091" s="26" t="s">
        <v>11</v>
      </c>
      <c r="B1091" s="27" t="s">
        <v>587</v>
      </c>
      <c r="C1091" s="27" t="s">
        <v>820</v>
      </c>
      <c r="D1091" s="28">
        <v>4838</v>
      </c>
      <c r="E1091" s="27" t="s">
        <v>191</v>
      </c>
      <c r="F1091" s="26" t="s">
        <v>14</v>
      </c>
      <c r="G1091" s="29">
        <v>111531</v>
      </c>
      <c r="H1091" s="30" t="s">
        <v>575</v>
      </c>
    </row>
    <row r="1092" spans="1:8" ht="31.5" hidden="1" x14ac:dyDescent="0.25">
      <c r="A1092" s="26" t="s">
        <v>11</v>
      </c>
      <c r="B1092" s="27" t="s">
        <v>639</v>
      </c>
      <c r="C1092" s="27" t="s">
        <v>639</v>
      </c>
      <c r="D1092" s="28">
        <v>4839</v>
      </c>
      <c r="E1092" s="27" t="s">
        <v>192</v>
      </c>
      <c r="F1092" s="26" t="s">
        <v>16</v>
      </c>
      <c r="G1092" s="29">
        <v>402153</v>
      </c>
      <c r="H1092" s="30" t="s">
        <v>575</v>
      </c>
    </row>
    <row r="1093" spans="1:8" ht="31.5" hidden="1" x14ac:dyDescent="0.25">
      <c r="A1093" s="26" t="s">
        <v>11</v>
      </c>
      <c r="B1093" s="27" t="s">
        <v>639</v>
      </c>
      <c r="C1093" s="27" t="s">
        <v>639</v>
      </c>
      <c r="D1093" s="28">
        <v>4840</v>
      </c>
      <c r="E1093" s="27" t="s">
        <v>193</v>
      </c>
      <c r="F1093" s="26" t="s">
        <v>16</v>
      </c>
      <c r="G1093" s="29">
        <v>106457</v>
      </c>
      <c r="H1093" s="30" t="s">
        <v>575</v>
      </c>
    </row>
    <row r="1094" spans="1:8" ht="31.5" hidden="1" x14ac:dyDescent="0.25">
      <c r="A1094" s="26" t="s">
        <v>11</v>
      </c>
      <c r="B1094" s="27" t="s">
        <v>639</v>
      </c>
      <c r="C1094" s="27" t="s">
        <v>639</v>
      </c>
      <c r="D1094" s="28">
        <v>4841</v>
      </c>
      <c r="E1094" s="27" t="s">
        <v>194</v>
      </c>
      <c r="F1094" s="26" t="s">
        <v>16</v>
      </c>
      <c r="G1094" s="29">
        <v>175016</v>
      </c>
      <c r="H1094" s="30" t="s">
        <v>575</v>
      </c>
    </row>
    <row r="1095" spans="1:8" ht="31.5" hidden="1" x14ac:dyDescent="0.25">
      <c r="A1095" s="26" t="s">
        <v>11</v>
      </c>
      <c r="B1095" s="27" t="s">
        <v>639</v>
      </c>
      <c r="C1095" s="27" t="s">
        <v>639</v>
      </c>
      <c r="D1095" s="28">
        <v>4842</v>
      </c>
      <c r="E1095" s="27" t="s">
        <v>195</v>
      </c>
      <c r="F1095" s="26" t="s">
        <v>16</v>
      </c>
      <c r="G1095" s="29">
        <v>273089</v>
      </c>
      <c r="H1095" s="30" t="s">
        <v>575</v>
      </c>
    </row>
    <row r="1096" spans="1:8" ht="31.5" hidden="1" x14ac:dyDescent="0.25">
      <c r="A1096" s="26" t="s">
        <v>11</v>
      </c>
      <c r="B1096" s="27" t="s">
        <v>639</v>
      </c>
      <c r="C1096" s="27" t="s">
        <v>639</v>
      </c>
      <c r="D1096" s="28">
        <v>4843</v>
      </c>
      <c r="E1096" s="27" t="s">
        <v>196</v>
      </c>
      <c r="F1096" s="26" t="s">
        <v>16</v>
      </c>
      <c r="G1096" s="29">
        <v>192632</v>
      </c>
      <c r="H1096" s="30" t="s">
        <v>575</v>
      </c>
    </row>
    <row r="1097" spans="1:8" ht="31.5" hidden="1" x14ac:dyDescent="0.25">
      <c r="A1097" s="26" t="s">
        <v>11</v>
      </c>
      <c r="B1097" s="27" t="s">
        <v>639</v>
      </c>
      <c r="C1097" s="27" t="s">
        <v>639</v>
      </c>
      <c r="D1097" s="28">
        <v>4844</v>
      </c>
      <c r="E1097" s="27" t="s">
        <v>197</v>
      </c>
      <c r="F1097" s="26" t="s">
        <v>16</v>
      </c>
      <c r="G1097" s="29">
        <v>2067614</v>
      </c>
      <c r="H1097" s="30" t="s">
        <v>575</v>
      </c>
    </row>
    <row r="1098" spans="1:8" ht="31.5" hidden="1" x14ac:dyDescent="0.25">
      <c r="A1098" s="26" t="s">
        <v>11</v>
      </c>
      <c r="B1098" s="27" t="s">
        <v>639</v>
      </c>
      <c r="C1098" s="27" t="s">
        <v>639</v>
      </c>
      <c r="D1098" s="28">
        <v>4845</v>
      </c>
      <c r="E1098" s="27" t="s">
        <v>198</v>
      </c>
      <c r="F1098" s="26" t="s">
        <v>16</v>
      </c>
      <c r="G1098" s="29">
        <v>730221</v>
      </c>
      <c r="H1098" s="30" t="s">
        <v>575</v>
      </c>
    </row>
    <row r="1099" spans="1:8" ht="47.25" hidden="1" x14ac:dyDescent="0.25">
      <c r="A1099" s="26" t="s">
        <v>11</v>
      </c>
      <c r="B1099" s="27" t="s">
        <v>578</v>
      </c>
      <c r="C1099" s="27" t="s">
        <v>578</v>
      </c>
      <c r="D1099" s="28">
        <v>4846</v>
      </c>
      <c r="E1099" s="27" t="s">
        <v>199</v>
      </c>
      <c r="F1099" s="26" t="s">
        <v>16</v>
      </c>
      <c r="G1099" s="29">
        <v>103683</v>
      </c>
      <c r="H1099" s="30" t="s">
        <v>575</v>
      </c>
    </row>
    <row r="1100" spans="1:8" ht="31.5" hidden="1" x14ac:dyDescent="0.25">
      <c r="A1100" s="26" t="s">
        <v>11</v>
      </c>
      <c r="B1100" s="27" t="s">
        <v>578</v>
      </c>
      <c r="C1100" s="27" t="s">
        <v>578</v>
      </c>
      <c r="D1100" s="28">
        <v>4848</v>
      </c>
      <c r="E1100" s="27" t="s">
        <v>200</v>
      </c>
      <c r="F1100" s="26" t="s">
        <v>15</v>
      </c>
      <c r="G1100" s="29">
        <v>7269</v>
      </c>
      <c r="H1100" s="30" t="s">
        <v>575</v>
      </c>
    </row>
    <row r="1101" spans="1:8" ht="31.5" hidden="1" x14ac:dyDescent="0.25">
      <c r="A1101" s="26" t="s">
        <v>11</v>
      </c>
      <c r="B1101" s="27" t="s">
        <v>578</v>
      </c>
      <c r="C1101" s="27" t="s">
        <v>578</v>
      </c>
      <c r="D1101" s="28">
        <v>4849</v>
      </c>
      <c r="E1101" s="27" t="s">
        <v>201</v>
      </c>
      <c r="F1101" s="26" t="s">
        <v>15</v>
      </c>
      <c r="G1101" s="29">
        <v>2075</v>
      </c>
      <c r="H1101" s="30" t="s">
        <v>575</v>
      </c>
    </row>
    <row r="1102" spans="1:8" ht="47.25" hidden="1" x14ac:dyDescent="0.25">
      <c r="A1102" s="26" t="s">
        <v>11</v>
      </c>
      <c r="B1102" s="27" t="s">
        <v>578</v>
      </c>
      <c r="C1102" s="27" t="s">
        <v>578</v>
      </c>
      <c r="D1102" s="28">
        <v>4850</v>
      </c>
      <c r="E1102" s="27" t="s">
        <v>202</v>
      </c>
      <c r="F1102" s="26" t="s">
        <v>14</v>
      </c>
      <c r="G1102" s="29">
        <v>228335</v>
      </c>
      <c r="H1102" s="30" t="s">
        <v>575</v>
      </c>
    </row>
    <row r="1103" spans="1:8" ht="47.25" hidden="1" x14ac:dyDescent="0.25">
      <c r="A1103" s="26" t="s">
        <v>11</v>
      </c>
      <c r="B1103" s="27" t="s">
        <v>639</v>
      </c>
      <c r="C1103" s="27" t="s">
        <v>639</v>
      </c>
      <c r="D1103" s="28">
        <v>4851</v>
      </c>
      <c r="E1103" s="27" t="s">
        <v>203</v>
      </c>
      <c r="F1103" s="26" t="s">
        <v>16</v>
      </c>
      <c r="G1103" s="29">
        <v>23219</v>
      </c>
      <c r="H1103" s="30" t="s">
        <v>575</v>
      </c>
    </row>
    <row r="1104" spans="1:8" ht="47.25" hidden="1" x14ac:dyDescent="0.25">
      <c r="A1104" s="26" t="s">
        <v>11</v>
      </c>
      <c r="B1104" s="27" t="s">
        <v>646</v>
      </c>
      <c r="C1104" s="27" t="s">
        <v>647</v>
      </c>
      <c r="D1104" s="28">
        <v>4853</v>
      </c>
      <c r="E1104" s="27" t="s">
        <v>1542</v>
      </c>
      <c r="F1104" s="26" t="s">
        <v>14</v>
      </c>
      <c r="G1104" s="29">
        <v>490443</v>
      </c>
      <c r="H1104" s="30" t="s">
        <v>575</v>
      </c>
    </row>
    <row r="1105" spans="1:8" ht="47.25" hidden="1" x14ac:dyDescent="0.25">
      <c r="A1105" s="26" t="s">
        <v>11</v>
      </c>
      <c r="B1105" s="27" t="s">
        <v>646</v>
      </c>
      <c r="C1105" s="27" t="s">
        <v>647</v>
      </c>
      <c r="D1105" s="28">
        <v>4854</v>
      </c>
      <c r="E1105" s="27" t="s">
        <v>1543</v>
      </c>
      <c r="F1105" s="26" t="s">
        <v>14</v>
      </c>
      <c r="G1105" s="29">
        <v>502937</v>
      </c>
      <c r="H1105" s="30" t="s">
        <v>575</v>
      </c>
    </row>
    <row r="1106" spans="1:8" ht="47.25" hidden="1" x14ac:dyDescent="0.25">
      <c r="A1106" s="26" t="s">
        <v>11</v>
      </c>
      <c r="B1106" s="27" t="s">
        <v>594</v>
      </c>
      <c r="C1106" s="27" t="s">
        <v>808</v>
      </c>
      <c r="D1106" s="28">
        <v>4855</v>
      </c>
      <c r="E1106" s="27" t="s">
        <v>1544</v>
      </c>
      <c r="F1106" s="26" t="s">
        <v>13</v>
      </c>
      <c r="G1106" s="29">
        <v>40978</v>
      </c>
      <c r="H1106" s="30" t="s">
        <v>575</v>
      </c>
    </row>
    <row r="1107" spans="1:8" ht="63" hidden="1" x14ac:dyDescent="0.25">
      <c r="A1107" s="26" t="s">
        <v>11</v>
      </c>
      <c r="B1107" s="27" t="s">
        <v>594</v>
      </c>
      <c r="C1107" s="27" t="s">
        <v>615</v>
      </c>
      <c r="D1107" s="28">
        <v>4856</v>
      </c>
      <c r="E1107" s="27" t="s">
        <v>1545</v>
      </c>
      <c r="F1107" s="26" t="s">
        <v>13</v>
      </c>
      <c r="G1107" s="29">
        <v>61560</v>
      </c>
      <c r="H1107" s="30" t="s">
        <v>575</v>
      </c>
    </row>
    <row r="1108" spans="1:8" ht="31.5" hidden="1" x14ac:dyDescent="0.25">
      <c r="A1108" s="26" t="s">
        <v>11</v>
      </c>
      <c r="B1108" s="27" t="s">
        <v>650</v>
      </c>
      <c r="C1108" s="27" t="s">
        <v>996</v>
      </c>
      <c r="D1108" s="28">
        <v>4857</v>
      </c>
      <c r="E1108" s="27" t="s">
        <v>1546</v>
      </c>
      <c r="F1108" s="26" t="s">
        <v>13</v>
      </c>
      <c r="G1108" s="29">
        <v>1801</v>
      </c>
      <c r="H1108" s="30" t="s">
        <v>575</v>
      </c>
    </row>
    <row r="1109" spans="1:8" ht="63" hidden="1" x14ac:dyDescent="0.25">
      <c r="A1109" s="26" t="s">
        <v>11</v>
      </c>
      <c r="B1109" s="27" t="s">
        <v>639</v>
      </c>
      <c r="C1109" s="27" t="s">
        <v>639</v>
      </c>
      <c r="D1109" s="28">
        <v>4858</v>
      </c>
      <c r="E1109" s="27" t="s">
        <v>1547</v>
      </c>
      <c r="F1109" s="26" t="s">
        <v>16</v>
      </c>
      <c r="G1109" s="29">
        <v>747493</v>
      </c>
      <c r="H1109" s="30" t="s">
        <v>575</v>
      </c>
    </row>
    <row r="1110" spans="1:8" ht="47.25" hidden="1" x14ac:dyDescent="0.25">
      <c r="A1110" s="26" t="s">
        <v>11</v>
      </c>
      <c r="B1110" s="27" t="s">
        <v>594</v>
      </c>
      <c r="C1110" s="27" t="s">
        <v>595</v>
      </c>
      <c r="D1110" s="28">
        <v>4859</v>
      </c>
      <c r="E1110" s="27" t="s">
        <v>1548</v>
      </c>
      <c r="F1110" s="26" t="s">
        <v>15</v>
      </c>
      <c r="G1110" s="29">
        <v>29051</v>
      </c>
      <c r="H1110" s="30" t="s">
        <v>575</v>
      </c>
    </row>
    <row r="1111" spans="1:8" ht="63" hidden="1" x14ac:dyDescent="0.25">
      <c r="A1111" s="26" t="s">
        <v>11</v>
      </c>
      <c r="B1111" s="27" t="s">
        <v>632</v>
      </c>
      <c r="C1111" s="27" t="s">
        <v>633</v>
      </c>
      <c r="D1111" s="28">
        <v>4860</v>
      </c>
      <c r="E1111" s="27" t="s">
        <v>1549</v>
      </c>
      <c r="F1111" s="26" t="s">
        <v>16</v>
      </c>
      <c r="G1111" s="29">
        <v>132604</v>
      </c>
      <c r="H1111" s="30" t="s">
        <v>575</v>
      </c>
    </row>
    <row r="1112" spans="1:8" ht="31.5" hidden="1" x14ac:dyDescent="0.25">
      <c r="A1112" s="26" t="s">
        <v>11</v>
      </c>
      <c r="B1112" s="27" t="s">
        <v>646</v>
      </c>
      <c r="C1112" s="27" t="s">
        <v>828</v>
      </c>
      <c r="D1112" s="28">
        <v>4861</v>
      </c>
      <c r="E1112" s="27" t="s">
        <v>1550</v>
      </c>
      <c r="F1112" s="26" t="s">
        <v>13</v>
      </c>
      <c r="G1112" s="29">
        <v>94929</v>
      </c>
      <c r="H1112" s="30" t="s">
        <v>575</v>
      </c>
    </row>
    <row r="1113" spans="1:8" ht="31.5" hidden="1" x14ac:dyDescent="0.25">
      <c r="A1113" s="26" t="s">
        <v>11</v>
      </c>
      <c r="B1113" s="27" t="s">
        <v>597</v>
      </c>
      <c r="C1113" s="27" t="s">
        <v>597</v>
      </c>
      <c r="D1113" s="28">
        <v>4862</v>
      </c>
      <c r="E1113" s="27" t="s">
        <v>204</v>
      </c>
      <c r="F1113" s="26" t="s">
        <v>15</v>
      </c>
      <c r="G1113" s="29">
        <v>783850</v>
      </c>
      <c r="H1113" s="30" t="s">
        <v>575</v>
      </c>
    </row>
    <row r="1114" spans="1:8" ht="47.25" hidden="1" x14ac:dyDescent="0.25">
      <c r="A1114" s="26" t="s">
        <v>11</v>
      </c>
      <c r="B1114" s="27" t="s">
        <v>632</v>
      </c>
      <c r="C1114" s="27" t="s">
        <v>633</v>
      </c>
      <c r="D1114" s="28">
        <v>4863</v>
      </c>
      <c r="E1114" s="27" t="s">
        <v>1551</v>
      </c>
      <c r="F1114" s="26" t="s">
        <v>15</v>
      </c>
      <c r="G1114" s="29">
        <v>27742</v>
      </c>
      <c r="H1114" s="30" t="s">
        <v>575</v>
      </c>
    </row>
    <row r="1115" spans="1:8" ht="47.25" hidden="1" x14ac:dyDescent="0.25">
      <c r="A1115" s="26" t="s">
        <v>11</v>
      </c>
      <c r="B1115" s="27" t="s">
        <v>632</v>
      </c>
      <c r="C1115" s="27" t="s">
        <v>633</v>
      </c>
      <c r="D1115" s="28">
        <v>4864</v>
      </c>
      <c r="E1115" s="27" t="s">
        <v>1552</v>
      </c>
      <c r="F1115" s="26" t="s">
        <v>15</v>
      </c>
      <c r="G1115" s="29">
        <v>36989</v>
      </c>
      <c r="H1115" s="30" t="s">
        <v>575</v>
      </c>
    </row>
    <row r="1116" spans="1:8" ht="47.25" hidden="1" x14ac:dyDescent="0.25">
      <c r="A1116" s="26" t="s">
        <v>11</v>
      </c>
      <c r="B1116" s="27" t="s">
        <v>632</v>
      </c>
      <c r="C1116" s="27" t="s">
        <v>633</v>
      </c>
      <c r="D1116" s="28">
        <v>4865</v>
      </c>
      <c r="E1116" s="27" t="s">
        <v>1553</v>
      </c>
      <c r="F1116" s="26" t="s">
        <v>15</v>
      </c>
      <c r="G1116" s="29">
        <v>18495</v>
      </c>
      <c r="H1116" s="30" t="s">
        <v>575</v>
      </c>
    </row>
    <row r="1117" spans="1:8" ht="47.25" hidden="1" x14ac:dyDescent="0.25">
      <c r="A1117" s="26" t="s">
        <v>11</v>
      </c>
      <c r="B1117" s="27" t="s">
        <v>632</v>
      </c>
      <c r="C1117" s="27" t="s">
        <v>633</v>
      </c>
      <c r="D1117" s="28">
        <v>4866</v>
      </c>
      <c r="E1117" s="27" t="s">
        <v>1554</v>
      </c>
      <c r="F1117" s="26" t="s">
        <v>15</v>
      </c>
      <c r="G1117" s="29">
        <v>36989</v>
      </c>
      <c r="H1117" s="30" t="s">
        <v>575</v>
      </c>
    </row>
    <row r="1118" spans="1:8" ht="47.25" hidden="1" x14ac:dyDescent="0.25">
      <c r="A1118" s="26" t="s">
        <v>11</v>
      </c>
      <c r="B1118" s="27" t="s">
        <v>632</v>
      </c>
      <c r="C1118" s="27" t="s">
        <v>633</v>
      </c>
      <c r="D1118" s="28">
        <v>4867</v>
      </c>
      <c r="E1118" s="27" t="s">
        <v>1555</v>
      </c>
      <c r="F1118" s="26" t="s">
        <v>15</v>
      </c>
      <c r="G1118" s="29">
        <v>55483</v>
      </c>
      <c r="H1118" s="30" t="s">
        <v>575</v>
      </c>
    </row>
    <row r="1119" spans="1:8" ht="47.25" hidden="1" x14ac:dyDescent="0.25">
      <c r="A1119" s="26" t="s">
        <v>11</v>
      </c>
      <c r="B1119" s="27" t="s">
        <v>578</v>
      </c>
      <c r="C1119" s="27" t="s">
        <v>578</v>
      </c>
      <c r="D1119" s="28">
        <v>4869</v>
      </c>
      <c r="E1119" s="27" t="s">
        <v>205</v>
      </c>
      <c r="F1119" s="26" t="s">
        <v>16</v>
      </c>
      <c r="G1119" s="29">
        <v>51842</v>
      </c>
      <c r="H1119" s="30" t="s">
        <v>575</v>
      </c>
    </row>
    <row r="1120" spans="1:8" ht="31.5" hidden="1" x14ac:dyDescent="0.25">
      <c r="A1120" s="26" t="s">
        <v>11</v>
      </c>
      <c r="B1120" s="27" t="s">
        <v>578</v>
      </c>
      <c r="C1120" s="27" t="s">
        <v>578</v>
      </c>
      <c r="D1120" s="28">
        <v>4870</v>
      </c>
      <c r="E1120" s="27" t="s">
        <v>206</v>
      </c>
      <c r="F1120" s="26" t="s">
        <v>16</v>
      </c>
      <c r="G1120" s="29">
        <v>51842</v>
      </c>
      <c r="H1120" s="30" t="s">
        <v>575</v>
      </c>
    </row>
    <row r="1121" spans="1:8" ht="47.25" hidden="1" x14ac:dyDescent="0.25">
      <c r="A1121" s="26" t="s">
        <v>11</v>
      </c>
      <c r="B1121" s="27" t="s">
        <v>578</v>
      </c>
      <c r="C1121" s="27" t="s">
        <v>578</v>
      </c>
      <c r="D1121" s="28">
        <v>4871</v>
      </c>
      <c r="E1121" s="27" t="s">
        <v>207</v>
      </c>
      <c r="F1121" s="26" t="s">
        <v>16</v>
      </c>
      <c r="G1121" s="29">
        <v>25922</v>
      </c>
      <c r="H1121" s="30" t="s">
        <v>575</v>
      </c>
    </row>
    <row r="1122" spans="1:8" ht="31.5" hidden="1" x14ac:dyDescent="0.25">
      <c r="A1122" s="26" t="s">
        <v>11</v>
      </c>
      <c r="B1122" s="27" t="s">
        <v>639</v>
      </c>
      <c r="C1122" s="27" t="s">
        <v>639</v>
      </c>
      <c r="D1122" s="28">
        <v>4872</v>
      </c>
      <c r="E1122" s="27" t="s">
        <v>1556</v>
      </c>
      <c r="F1122" s="26" t="s">
        <v>16</v>
      </c>
      <c r="G1122" s="29">
        <v>148693</v>
      </c>
      <c r="H1122" s="30" t="s">
        <v>575</v>
      </c>
    </row>
    <row r="1123" spans="1:8" ht="31.5" hidden="1" x14ac:dyDescent="0.25">
      <c r="A1123" s="26" t="s">
        <v>11</v>
      </c>
      <c r="B1123" s="27" t="s">
        <v>639</v>
      </c>
      <c r="C1123" s="27" t="s">
        <v>639</v>
      </c>
      <c r="D1123" s="28">
        <v>4873</v>
      </c>
      <c r="E1123" s="27" t="s">
        <v>1557</v>
      </c>
      <c r="F1123" s="26" t="s">
        <v>16</v>
      </c>
      <c r="G1123" s="29">
        <v>425876</v>
      </c>
      <c r="H1123" s="30" t="s">
        <v>575</v>
      </c>
    </row>
    <row r="1124" spans="1:8" hidden="1" x14ac:dyDescent="0.25">
      <c r="A1124" s="26" t="s">
        <v>11</v>
      </c>
      <c r="B1124" s="27" t="s">
        <v>639</v>
      </c>
      <c r="C1124" s="27" t="s">
        <v>639</v>
      </c>
      <c r="D1124" s="28">
        <v>4874</v>
      </c>
      <c r="E1124" s="27" t="s">
        <v>1558</v>
      </c>
      <c r="F1124" s="26" t="s">
        <v>16</v>
      </c>
      <c r="G1124" s="29">
        <v>322589</v>
      </c>
      <c r="H1124" s="30" t="s">
        <v>575</v>
      </c>
    </row>
    <row r="1125" spans="1:8" hidden="1" x14ac:dyDescent="0.25">
      <c r="A1125" s="26" t="s">
        <v>11</v>
      </c>
      <c r="B1125" s="27" t="s">
        <v>639</v>
      </c>
      <c r="C1125" s="27" t="s">
        <v>639</v>
      </c>
      <c r="D1125" s="28">
        <v>4875</v>
      </c>
      <c r="E1125" s="27" t="s">
        <v>1559</v>
      </c>
      <c r="F1125" s="26" t="s">
        <v>16</v>
      </c>
      <c r="G1125" s="29">
        <v>107286</v>
      </c>
      <c r="H1125" s="30" t="s">
        <v>575</v>
      </c>
    </row>
    <row r="1126" spans="1:8" ht="63" hidden="1" x14ac:dyDescent="0.25">
      <c r="A1126" s="26" t="s">
        <v>11</v>
      </c>
      <c r="B1126" s="27" t="s">
        <v>639</v>
      </c>
      <c r="C1126" s="27" t="s">
        <v>639</v>
      </c>
      <c r="D1126" s="28">
        <v>4876</v>
      </c>
      <c r="E1126" s="27" t="s">
        <v>1560</v>
      </c>
      <c r="F1126" s="26" t="s">
        <v>16</v>
      </c>
      <c r="G1126" s="29">
        <v>223367</v>
      </c>
      <c r="H1126" s="30" t="s">
        <v>575</v>
      </c>
    </row>
    <row r="1127" spans="1:8" ht="63" hidden="1" x14ac:dyDescent="0.25">
      <c r="A1127" s="26" t="s">
        <v>11</v>
      </c>
      <c r="B1127" s="27" t="s">
        <v>639</v>
      </c>
      <c r="C1127" s="27" t="s">
        <v>639</v>
      </c>
      <c r="D1127" s="28">
        <v>4877</v>
      </c>
      <c r="E1127" s="27" t="s">
        <v>1561</v>
      </c>
      <c r="F1127" s="26" t="s">
        <v>16</v>
      </c>
      <c r="G1127" s="29">
        <v>213246</v>
      </c>
      <c r="H1127" s="30" t="s">
        <v>575</v>
      </c>
    </row>
    <row r="1128" spans="1:8" ht="31.5" hidden="1" x14ac:dyDescent="0.25">
      <c r="A1128" s="26" t="s">
        <v>11</v>
      </c>
      <c r="B1128" s="27" t="s">
        <v>639</v>
      </c>
      <c r="C1128" s="27" t="s">
        <v>639</v>
      </c>
      <c r="D1128" s="28">
        <v>4878</v>
      </c>
      <c r="E1128" s="27" t="s">
        <v>1562</v>
      </c>
      <c r="F1128" s="26" t="s">
        <v>16</v>
      </c>
      <c r="G1128" s="29">
        <v>122666</v>
      </c>
      <c r="H1128" s="30" t="s">
        <v>575</v>
      </c>
    </row>
    <row r="1129" spans="1:8" ht="31.5" hidden="1" x14ac:dyDescent="0.25">
      <c r="A1129" s="26" t="s">
        <v>11</v>
      </c>
      <c r="B1129" s="27" t="s">
        <v>639</v>
      </c>
      <c r="C1129" s="27" t="s">
        <v>639</v>
      </c>
      <c r="D1129" s="28">
        <v>4879</v>
      </c>
      <c r="E1129" s="27" t="s">
        <v>1563</v>
      </c>
      <c r="F1129" s="26" t="s">
        <v>16</v>
      </c>
      <c r="G1129" s="29">
        <v>206742</v>
      </c>
      <c r="H1129" s="30" t="s">
        <v>575</v>
      </c>
    </row>
    <row r="1130" spans="1:8" ht="31.5" hidden="1" x14ac:dyDescent="0.25">
      <c r="A1130" s="26" t="s">
        <v>11</v>
      </c>
      <c r="B1130" s="27" t="s">
        <v>639</v>
      </c>
      <c r="C1130" s="27" t="s">
        <v>639</v>
      </c>
      <c r="D1130" s="28">
        <v>4880</v>
      </c>
      <c r="E1130" s="27" t="s">
        <v>517</v>
      </c>
      <c r="F1130" s="26" t="s">
        <v>15</v>
      </c>
      <c r="G1130" s="29">
        <v>477476</v>
      </c>
      <c r="H1130" s="30" t="s">
        <v>575</v>
      </c>
    </row>
    <row r="1131" spans="1:8" ht="78.75" hidden="1" x14ac:dyDescent="0.25">
      <c r="A1131" s="26" t="s">
        <v>11</v>
      </c>
      <c r="B1131" s="27" t="s">
        <v>629</v>
      </c>
      <c r="C1131" s="27" t="s">
        <v>630</v>
      </c>
      <c r="D1131" s="28">
        <v>4882</v>
      </c>
      <c r="E1131" s="27" t="s">
        <v>1564</v>
      </c>
      <c r="F1131" s="26" t="s">
        <v>16</v>
      </c>
      <c r="G1131" s="29">
        <v>113464</v>
      </c>
      <c r="H1131" s="30" t="s">
        <v>575</v>
      </c>
    </row>
    <row r="1132" spans="1:8" ht="63" hidden="1" x14ac:dyDescent="0.25">
      <c r="A1132" s="26" t="s">
        <v>11</v>
      </c>
      <c r="B1132" s="27" t="s">
        <v>629</v>
      </c>
      <c r="C1132" s="27" t="s">
        <v>630</v>
      </c>
      <c r="D1132" s="28">
        <v>4883</v>
      </c>
      <c r="E1132" s="27" t="s">
        <v>1565</v>
      </c>
      <c r="F1132" s="26" t="s">
        <v>13</v>
      </c>
      <c r="G1132" s="29">
        <v>15000</v>
      </c>
      <c r="H1132" s="30" t="s">
        <v>575</v>
      </c>
    </row>
    <row r="1133" spans="1:8" ht="63" hidden="1" x14ac:dyDescent="0.25">
      <c r="A1133" s="26" t="s">
        <v>11</v>
      </c>
      <c r="B1133" s="27" t="s">
        <v>629</v>
      </c>
      <c r="C1133" s="27" t="s">
        <v>630</v>
      </c>
      <c r="D1133" s="28">
        <v>4884</v>
      </c>
      <c r="E1133" s="27" t="s">
        <v>1566</v>
      </c>
      <c r="F1133" s="26" t="s">
        <v>16</v>
      </c>
      <c r="G1133" s="29">
        <v>258464</v>
      </c>
      <c r="H1133" s="30" t="s">
        <v>575</v>
      </c>
    </row>
    <row r="1134" spans="1:8" ht="63" hidden="1" x14ac:dyDescent="0.25">
      <c r="A1134" s="26" t="s">
        <v>11</v>
      </c>
      <c r="B1134" s="27" t="s">
        <v>629</v>
      </c>
      <c r="C1134" s="27" t="s">
        <v>630</v>
      </c>
      <c r="D1134" s="28">
        <v>4885</v>
      </c>
      <c r="E1134" s="27" t="s">
        <v>1567</v>
      </c>
      <c r="F1134" s="26" t="s">
        <v>16</v>
      </c>
      <c r="G1134" s="29">
        <v>208464</v>
      </c>
      <c r="H1134" s="30" t="s">
        <v>575</v>
      </c>
    </row>
    <row r="1135" spans="1:8" ht="63" hidden="1" x14ac:dyDescent="0.25">
      <c r="A1135" s="26" t="s">
        <v>11</v>
      </c>
      <c r="B1135" s="27" t="s">
        <v>629</v>
      </c>
      <c r="C1135" s="27" t="s">
        <v>630</v>
      </c>
      <c r="D1135" s="28">
        <v>4886</v>
      </c>
      <c r="E1135" s="27" t="s">
        <v>1568</v>
      </c>
      <c r="F1135" s="26" t="s">
        <v>16</v>
      </c>
      <c r="G1135" s="29">
        <v>216490</v>
      </c>
      <c r="H1135" s="30" t="s">
        <v>575</v>
      </c>
    </row>
    <row r="1136" spans="1:8" ht="63" hidden="1" x14ac:dyDescent="0.25">
      <c r="A1136" s="26" t="s">
        <v>11</v>
      </c>
      <c r="B1136" s="27" t="s">
        <v>629</v>
      </c>
      <c r="C1136" s="27" t="s">
        <v>630</v>
      </c>
      <c r="D1136" s="28">
        <v>4887</v>
      </c>
      <c r="E1136" s="27" t="s">
        <v>1569</v>
      </c>
      <c r="F1136" s="26" t="s">
        <v>16</v>
      </c>
      <c r="G1136" s="29">
        <v>258464</v>
      </c>
      <c r="H1136" s="30" t="s">
        <v>575</v>
      </c>
    </row>
    <row r="1137" spans="1:8" ht="63" hidden="1" x14ac:dyDescent="0.25">
      <c r="A1137" s="26" t="s">
        <v>11</v>
      </c>
      <c r="B1137" s="27" t="s">
        <v>629</v>
      </c>
      <c r="C1137" s="27" t="s">
        <v>630</v>
      </c>
      <c r="D1137" s="28">
        <v>4888</v>
      </c>
      <c r="E1137" s="27" t="s">
        <v>1570</v>
      </c>
      <c r="F1137" s="26" t="s">
        <v>16</v>
      </c>
      <c r="G1137" s="29">
        <v>284088</v>
      </c>
      <c r="H1137" s="30" t="s">
        <v>575</v>
      </c>
    </row>
    <row r="1138" spans="1:8" ht="31.5" hidden="1" x14ac:dyDescent="0.25">
      <c r="A1138" s="26" t="s">
        <v>11</v>
      </c>
      <c r="B1138" s="27" t="s">
        <v>582</v>
      </c>
      <c r="C1138" s="27" t="s">
        <v>583</v>
      </c>
      <c r="D1138" s="28">
        <v>4889</v>
      </c>
      <c r="E1138" s="27" t="s">
        <v>208</v>
      </c>
      <c r="F1138" s="26" t="s">
        <v>16</v>
      </c>
      <c r="G1138" s="29">
        <v>1005193</v>
      </c>
      <c r="H1138" s="30" t="s">
        <v>575</v>
      </c>
    </row>
    <row r="1139" spans="1:8" ht="63" hidden="1" x14ac:dyDescent="0.25">
      <c r="A1139" s="26" t="s">
        <v>11</v>
      </c>
      <c r="B1139" s="27" t="s">
        <v>582</v>
      </c>
      <c r="C1139" s="27" t="s">
        <v>583</v>
      </c>
      <c r="D1139" s="28">
        <v>4890</v>
      </c>
      <c r="E1139" s="27" t="s">
        <v>1571</v>
      </c>
      <c r="F1139" s="26" t="s">
        <v>16</v>
      </c>
      <c r="G1139" s="29">
        <v>314176</v>
      </c>
      <c r="H1139" s="30" t="s">
        <v>575</v>
      </c>
    </row>
    <row r="1140" spans="1:8" ht="63" hidden="1" x14ac:dyDescent="0.25">
      <c r="A1140" s="26" t="s">
        <v>11</v>
      </c>
      <c r="B1140" s="27" t="s">
        <v>582</v>
      </c>
      <c r="C1140" s="27" t="s">
        <v>583</v>
      </c>
      <c r="D1140" s="28">
        <v>4891</v>
      </c>
      <c r="E1140" s="27" t="s">
        <v>1572</v>
      </c>
      <c r="F1140" s="26" t="s">
        <v>16</v>
      </c>
      <c r="G1140" s="29">
        <v>492736</v>
      </c>
      <c r="H1140" s="30" t="s">
        <v>575</v>
      </c>
    </row>
    <row r="1141" spans="1:8" ht="47.25" hidden="1" x14ac:dyDescent="0.25">
      <c r="A1141" s="26" t="s">
        <v>11</v>
      </c>
      <c r="B1141" s="27" t="s">
        <v>597</v>
      </c>
      <c r="C1141" s="27" t="s">
        <v>597</v>
      </c>
      <c r="D1141" s="28">
        <v>4892</v>
      </c>
      <c r="E1141" s="27" t="s">
        <v>209</v>
      </c>
      <c r="F1141" s="26" t="s">
        <v>15</v>
      </c>
      <c r="G1141" s="29">
        <v>229651</v>
      </c>
      <c r="H1141" s="30" t="s">
        <v>575</v>
      </c>
    </row>
    <row r="1142" spans="1:8" hidden="1" x14ac:dyDescent="0.25">
      <c r="A1142" s="26" t="s">
        <v>11</v>
      </c>
      <c r="B1142" s="27" t="s">
        <v>978</v>
      </c>
      <c r="C1142" s="27" t="s">
        <v>979</v>
      </c>
      <c r="D1142" s="28">
        <v>4894</v>
      </c>
      <c r="E1142" s="27" t="s">
        <v>1573</v>
      </c>
      <c r="F1142" s="26" t="s">
        <v>19</v>
      </c>
      <c r="G1142" s="29">
        <v>233448</v>
      </c>
      <c r="H1142" s="30" t="s">
        <v>575</v>
      </c>
    </row>
    <row r="1143" spans="1:8" hidden="1" x14ac:dyDescent="0.25">
      <c r="A1143" s="26" t="s">
        <v>11</v>
      </c>
      <c r="B1143" s="27" t="s">
        <v>978</v>
      </c>
      <c r="C1143" s="27" t="s">
        <v>979</v>
      </c>
      <c r="D1143" s="28">
        <v>4895</v>
      </c>
      <c r="E1143" s="27" t="s">
        <v>210</v>
      </c>
      <c r="F1143" s="26" t="s">
        <v>27</v>
      </c>
      <c r="G1143" s="29">
        <v>29183</v>
      </c>
      <c r="H1143" s="30" t="s">
        <v>575</v>
      </c>
    </row>
    <row r="1144" spans="1:8" ht="47.25" hidden="1" x14ac:dyDescent="0.25">
      <c r="A1144" s="26" t="s">
        <v>11</v>
      </c>
      <c r="B1144" s="27" t="s">
        <v>597</v>
      </c>
      <c r="C1144" s="27" t="s">
        <v>597</v>
      </c>
      <c r="D1144" s="28">
        <v>4896</v>
      </c>
      <c r="E1144" s="27" t="s">
        <v>211</v>
      </c>
      <c r="F1144" s="26" t="s">
        <v>15</v>
      </c>
      <c r="G1144" s="29">
        <v>286822</v>
      </c>
      <c r="H1144" s="30" t="s">
        <v>575</v>
      </c>
    </row>
    <row r="1145" spans="1:8" ht="47.25" hidden="1" x14ac:dyDescent="0.25">
      <c r="A1145" s="26" t="s">
        <v>11</v>
      </c>
      <c r="B1145" s="27" t="s">
        <v>597</v>
      </c>
      <c r="C1145" s="27" t="s">
        <v>597</v>
      </c>
      <c r="D1145" s="28">
        <v>4897</v>
      </c>
      <c r="E1145" s="27" t="s">
        <v>212</v>
      </c>
      <c r="F1145" s="26" t="s">
        <v>15</v>
      </c>
      <c r="G1145" s="29">
        <v>351823</v>
      </c>
      <c r="H1145" s="30" t="s">
        <v>575</v>
      </c>
    </row>
    <row r="1146" spans="1:8" hidden="1" x14ac:dyDescent="0.25">
      <c r="A1146" s="26" t="s">
        <v>11</v>
      </c>
      <c r="B1146" s="27" t="s">
        <v>639</v>
      </c>
      <c r="C1146" s="27" t="s">
        <v>639</v>
      </c>
      <c r="D1146" s="28">
        <v>4898</v>
      </c>
      <c r="E1146" s="27" t="s">
        <v>1574</v>
      </c>
      <c r="F1146" s="26" t="s">
        <v>16</v>
      </c>
      <c r="G1146" s="29">
        <v>102752</v>
      </c>
      <c r="H1146" s="30" t="s">
        <v>575</v>
      </c>
    </row>
    <row r="1147" spans="1:8" hidden="1" x14ac:dyDescent="0.25">
      <c r="A1147" s="26" t="s">
        <v>11</v>
      </c>
      <c r="B1147" s="27" t="s">
        <v>639</v>
      </c>
      <c r="C1147" s="27" t="s">
        <v>639</v>
      </c>
      <c r="D1147" s="28">
        <v>4899</v>
      </c>
      <c r="E1147" s="27" t="s">
        <v>1575</v>
      </c>
      <c r="F1147" s="26" t="s">
        <v>16</v>
      </c>
      <c r="G1147" s="29">
        <v>131178</v>
      </c>
      <c r="H1147" s="30" t="s">
        <v>575</v>
      </c>
    </row>
    <row r="1148" spans="1:8" hidden="1" x14ac:dyDescent="0.25">
      <c r="A1148" s="26" t="s">
        <v>11</v>
      </c>
      <c r="B1148" s="27" t="s">
        <v>639</v>
      </c>
      <c r="C1148" s="27" t="s">
        <v>639</v>
      </c>
      <c r="D1148" s="28">
        <v>4900</v>
      </c>
      <c r="E1148" s="27" t="s">
        <v>1576</v>
      </c>
      <c r="F1148" s="26" t="s">
        <v>16</v>
      </c>
      <c r="G1148" s="29">
        <v>407258</v>
      </c>
      <c r="H1148" s="30" t="s">
        <v>575</v>
      </c>
    </row>
    <row r="1149" spans="1:8" ht="63" hidden="1" x14ac:dyDescent="0.25">
      <c r="A1149" s="26" t="s">
        <v>11</v>
      </c>
      <c r="B1149" s="27" t="s">
        <v>639</v>
      </c>
      <c r="C1149" s="27" t="s">
        <v>639</v>
      </c>
      <c r="D1149" s="28">
        <v>4901</v>
      </c>
      <c r="E1149" s="27" t="s">
        <v>1577</v>
      </c>
      <c r="F1149" s="26" t="s">
        <v>16</v>
      </c>
      <c r="G1149" s="29">
        <v>757393</v>
      </c>
      <c r="H1149" s="30" t="s">
        <v>575</v>
      </c>
    </row>
    <row r="1150" spans="1:8" ht="31.5" hidden="1" x14ac:dyDescent="0.25">
      <c r="A1150" s="26" t="s">
        <v>11</v>
      </c>
      <c r="B1150" s="27" t="s">
        <v>594</v>
      </c>
      <c r="C1150" s="27" t="s">
        <v>615</v>
      </c>
      <c r="D1150" s="28">
        <v>4902</v>
      </c>
      <c r="E1150" s="27" t="s">
        <v>1578</v>
      </c>
      <c r="F1150" s="26" t="s">
        <v>16</v>
      </c>
      <c r="G1150" s="29">
        <v>769605</v>
      </c>
      <c r="H1150" s="30" t="s">
        <v>575</v>
      </c>
    </row>
    <row r="1151" spans="1:8" ht="63" hidden="1" x14ac:dyDescent="0.25">
      <c r="A1151" s="26" t="s">
        <v>11</v>
      </c>
      <c r="B1151" s="27" t="s">
        <v>594</v>
      </c>
      <c r="C1151" s="27" t="s">
        <v>595</v>
      </c>
      <c r="D1151" s="28">
        <v>4903</v>
      </c>
      <c r="E1151" s="27" t="s">
        <v>213</v>
      </c>
      <c r="F1151" s="26" t="s">
        <v>16</v>
      </c>
      <c r="G1151" s="29">
        <v>92731</v>
      </c>
      <c r="H1151" s="30" t="s">
        <v>575</v>
      </c>
    </row>
    <row r="1152" spans="1:8" ht="78.75" hidden="1" x14ac:dyDescent="0.25">
      <c r="A1152" s="26" t="s">
        <v>11</v>
      </c>
      <c r="B1152" s="27" t="s">
        <v>594</v>
      </c>
      <c r="C1152" s="27" t="s">
        <v>615</v>
      </c>
      <c r="D1152" s="28">
        <v>4904</v>
      </c>
      <c r="E1152" s="27" t="s">
        <v>1579</v>
      </c>
      <c r="F1152" s="26" t="s">
        <v>13</v>
      </c>
      <c r="G1152" s="29">
        <v>152141</v>
      </c>
      <c r="H1152" s="30" t="s">
        <v>575</v>
      </c>
    </row>
    <row r="1153" spans="1:8" ht="47.25" hidden="1" x14ac:dyDescent="0.25">
      <c r="A1153" s="26" t="s">
        <v>11</v>
      </c>
      <c r="B1153" s="27" t="s">
        <v>1119</v>
      </c>
      <c r="C1153" s="27" t="s">
        <v>1120</v>
      </c>
      <c r="D1153" s="28">
        <v>4905</v>
      </c>
      <c r="E1153" s="27" t="s">
        <v>1580</v>
      </c>
      <c r="F1153" s="26" t="s">
        <v>15</v>
      </c>
      <c r="G1153" s="29">
        <v>67674</v>
      </c>
      <c r="H1153" s="30" t="s">
        <v>575</v>
      </c>
    </row>
    <row r="1154" spans="1:8" ht="47.25" hidden="1" x14ac:dyDescent="0.25">
      <c r="A1154" s="26" t="s">
        <v>11</v>
      </c>
      <c r="B1154" s="27" t="s">
        <v>587</v>
      </c>
      <c r="C1154" s="27" t="s">
        <v>820</v>
      </c>
      <c r="D1154" s="28">
        <v>4907</v>
      </c>
      <c r="E1154" s="27" t="s">
        <v>214</v>
      </c>
      <c r="F1154" s="26" t="s">
        <v>14</v>
      </c>
      <c r="G1154" s="29">
        <v>113135</v>
      </c>
      <c r="H1154" s="30" t="s">
        <v>575</v>
      </c>
    </row>
    <row r="1155" spans="1:8" ht="31.5" hidden="1" x14ac:dyDescent="0.25">
      <c r="A1155" s="26" t="s">
        <v>11</v>
      </c>
      <c r="B1155" s="27" t="s">
        <v>587</v>
      </c>
      <c r="C1155" s="27" t="s">
        <v>820</v>
      </c>
      <c r="D1155" s="28">
        <v>4908</v>
      </c>
      <c r="E1155" s="27" t="s">
        <v>215</v>
      </c>
      <c r="F1155" s="26" t="s">
        <v>14</v>
      </c>
      <c r="G1155" s="29">
        <v>77436</v>
      </c>
      <c r="H1155" s="30" t="s">
        <v>575</v>
      </c>
    </row>
    <row r="1156" spans="1:8" ht="78.75" hidden="1" x14ac:dyDescent="0.25">
      <c r="A1156" s="26" t="s">
        <v>11</v>
      </c>
      <c r="B1156" s="27" t="s">
        <v>629</v>
      </c>
      <c r="C1156" s="27" t="s">
        <v>793</v>
      </c>
      <c r="D1156" s="28">
        <v>4909</v>
      </c>
      <c r="E1156" s="27" t="s">
        <v>1581</v>
      </c>
      <c r="F1156" s="26" t="s">
        <v>13</v>
      </c>
      <c r="G1156" s="29">
        <v>121760</v>
      </c>
      <c r="H1156" s="30" t="s">
        <v>575</v>
      </c>
    </row>
    <row r="1157" spans="1:8" ht="63" hidden="1" x14ac:dyDescent="0.25">
      <c r="A1157" s="26" t="s">
        <v>11</v>
      </c>
      <c r="B1157" s="27" t="s">
        <v>650</v>
      </c>
      <c r="C1157" s="27" t="s">
        <v>651</v>
      </c>
      <c r="D1157" s="28">
        <v>4910</v>
      </c>
      <c r="E1157" s="27" t="s">
        <v>1582</v>
      </c>
      <c r="F1157" s="26" t="s">
        <v>13</v>
      </c>
      <c r="G1157" s="29">
        <v>113769</v>
      </c>
      <c r="H1157" s="30" t="s">
        <v>575</v>
      </c>
    </row>
    <row r="1158" spans="1:8" ht="78.75" hidden="1" x14ac:dyDescent="0.25">
      <c r="A1158" s="26" t="s">
        <v>11</v>
      </c>
      <c r="B1158" s="27" t="s">
        <v>594</v>
      </c>
      <c r="C1158" s="27" t="s">
        <v>595</v>
      </c>
      <c r="D1158" s="28">
        <v>4911</v>
      </c>
      <c r="E1158" s="27" t="s">
        <v>1583</v>
      </c>
      <c r="F1158" s="26" t="s">
        <v>15</v>
      </c>
      <c r="G1158" s="29">
        <v>44161</v>
      </c>
      <c r="H1158" s="30" t="s">
        <v>575</v>
      </c>
    </row>
    <row r="1159" spans="1:8" ht="47.25" hidden="1" x14ac:dyDescent="0.25">
      <c r="A1159" s="26" t="s">
        <v>11</v>
      </c>
      <c r="B1159" s="27" t="s">
        <v>608</v>
      </c>
      <c r="C1159" s="27" t="s">
        <v>609</v>
      </c>
      <c r="D1159" s="28">
        <v>4912</v>
      </c>
      <c r="E1159" s="27" t="s">
        <v>1584</v>
      </c>
      <c r="F1159" s="26" t="s">
        <v>16</v>
      </c>
      <c r="G1159" s="29">
        <v>1689682</v>
      </c>
      <c r="H1159" s="30" t="s">
        <v>575</v>
      </c>
    </row>
    <row r="1160" spans="1:8" ht="47.25" hidden="1" x14ac:dyDescent="0.25">
      <c r="A1160" s="26" t="s">
        <v>11</v>
      </c>
      <c r="B1160" s="27" t="s">
        <v>608</v>
      </c>
      <c r="C1160" s="27" t="s">
        <v>609</v>
      </c>
      <c r="D1160" s="28">
        <v>4913</v>
      </c>
      <c r="E1160" s="27" t="s">
        <v>1585</v>
      </c>
      <c r="F1160" s="26" t="s">
        <v>16</v>
      </c>
      <c r="G1160" s="29">
        <v>1427707</v>
      </c>
      <c r="H1160" s="30" t="s">
        <v>575</v>
      </c>
    </row>
    <row r="1161" spans="1:8" ht="63" hidden="1" x14ac:dyDescent="0.25">
      <c r="A1161" s="26" t="s">
        <v>11</v>
      </c>
      <c r="B1161" s="27" t="s">
        <v>608</v>
      </c>
      <c r="C1161" s="27" t="s">
        <v>609</v>
      </c>
      <c r="D1161" s="28">
        <v>4914</v>
      </c>
      <c r="E1161" s="27" t="s">
        <v>1586</v>
      </c>
      <c r="F1161" s="26" t="s">
        <v>16</v>
      </c>
      <c r="G1161" s="29">
        <v>606281</v>
      </c>
      <c r="H1161" s="30" t="s">
        <v>575</v>
      </c>
    </row>
    <row r="1162" spans="1:8" ht="63" hidden="1" x14ac:dyDescent="0.25">
      <c r="A1162" s="26" t="s">
        <v>11</v>
      </c>
      <c r="B1162" s="27" t="s">
        <v>594</v>
      </c>
      <c r="C1162" s="27" t="s">
        <v>595</v>
      </c>
      <c r="D1162" s="28">
        <v>4915</v>
      </c>
      <c r="E1162" s="27" t="s">
        <v>1587</v>
      </c>
      <c r="F1162" s="26" t="s">
        <v>15</v>
      </c>
      <c r="G1162" s="29">
        <v>39587</v>
      </c>
      <c r="H1162" s="30" t="s">
        <v>575</v>
      </c>
    </row>
    <row r="1163" spans="1:8" ht="63" hidden="1" x14ac:dyDescent="0.25">
      <c r="A1163" s="26" t="s">
        <v>11</v>
      </c>
      <c r="B1163" s="27" t="s">
        <v>650</v>
      </c>
      <c r="C1163" s="27" t="s">
        <v>991</v>
      </c>
      <c r="D1163" s="28">
        <v>4918</v>
      </c>
      <c r="E1163" s="27" t="s">
        <v>1588</v>
      </c>
      <c r="F1163" s="26" t="s">
        <v>15</v>
      </c>
      <c r="G1163" s="29">
        <v>131620</v>
      </c>
      <c r="H1163" s="30" t="s">
        <v>575</v>
      </c>
    </row>
    <row r="1164" spans="1:8" ht="47.25" hidden="1" x14ac:dyDescent="0.25">
      <c r="A1164" s="26" t="s">
        <v>11</v>
      </c>
      <c r="B1164" s="27" t="s">
        <v>594</v>
      </c>
      <c r="C1164" s="27" t="s">
        <v>615</v>
      </c>
      <c r="D1164" s="28">
        <v>4919</v>
      </c>
      <c r="E1164" s="27" t="s">
        <v>1589</v>
      </c>
      <c r="F1164" s="26" t="s">
        <v>13</v>
      </c>
      <c r="G1164" s="29">
        <v>70381</v>
      </c>
      <c r="H1164" s="30" t="s">
        <v>575</v>
      </c>
    </row>
    <row r="1165" spans="1:8" ht="47.25" hidden="1" x14ac:dyDescent="0.25">
      <c r="A1165" s="26" t="s">
        <v>11</v>
      </c>
      <c r="B1165" s="27" t="s">
        <v>629</v>
      </c>
      <c r="C1165" s="27" t="s">
        <v>793</v>
      </c>
      <c r="D1165" s="28">
        <v>4920</v>
      </c>
      <c r="E1165" s="27" t="s">
        <v>1590</v>
      </c>
      <c r="F1165" s="26" t="s">
        <v>16</v>
      </c>
      <c r="G1165" s="29">
        <v>483948</v>
      </c>
      <c r="H1165" s="30" t="s">
        <v>575</v>
      </c>
    </row>
    <row r="1166" spans="1:8" ht="63" hidden="1" x14ac:dyDescent="0.25">
      <c r="A1166" s="26" t="s">
        <v>11</v>
      </c>
      <c r="B1166" s="27" t="s">
        <v>632</v>
      </c>
      <c r="C1166" s="27" t="s">
        <v>811</v>
      </c>
      <c r="D1166" s="28">
        <v>4921</v>
      </c>
      <c r="E1166" s="27" t="s">
        <v>216</v>
      </c>
      <c r="F1166" s="26" t="s">
        <v>16</v>
      </c>
      <c r="G1166" s="29">
        <v>98565</v>
      </c>
      <c r="H1166" s="30" t="s">
        <v>575</v>
      </c>
    </row>
    <row r="1167" spans="1:8" hidden="1" x14ac:dyDescent="0.25">
      <c r="A1167" s="26" t="s">
        <v>11</v>
      </c>
      <c r="B1167" s="27" t="s">
        <v>978</v>
      </c>
      <c r="C1167" s="27" t="s">
        <v>979</v>
      </c>
      <c r="D1167" s="28">
        <v>4922</v>
      </c>
      <c r="E1167" s="27" t="s">
        <v>217</v>
      </c>
      <c r="F1167" s="26" t="s">
        <v>19</v>
      </c>
      <c r="G1167" s="29">
        <v>150423</v>
      </c>
      <c r="H1167" s="30" t="s">
        <v>575</v>
      </c>
    </row>
    <row r="1168" spans="1:8" hidden="1" x14ac:dyDescent="0.25">
      <c r="A1168" s="26" t="s">
        <v>11</v>
      </c>
      <c r="B1168" s="27" t="s">
        <v>978</v>
      </c>
      <c r="C1168" s="27" t="s">
        <v>979</v>
      </c>
      <c r="D1168" s="28">
        <v>4923</v>
      </c>
      <c r="E1168" s="27" t="s">
        <v>1591</v>
      </c>
      <c r="F1168" s="26" t="s">
        <v>27</v>
      </c>
      <c r="G1168" s="29">
        <v>18804</v>
      </c>
      <c r="H1168" s="30" t="s">
        <v>575</v>
      </c>
    </row>
    <row r="1169" spans="1:8" ht="63" hidden="1" x14ac:dyDescent="0.25">
      <c r="A1169" s="26" t="s">
        <v>11</v>
      </c>
      <c r="B1169" s="27" t="s">
        <v>650</v>
      </c>
      <c r="C1169" s="27" t="s">
        <v>996</v>
      </c>
      <c r="D1169" s="28">
        <v>4925</v>
      </c>
      <c r="E1169" s="27" t="s">
        <v>1592</v>
      </c>
      <c r="F1169" s="26" t="s">
        <v>14</v>
      </c>
      <c r="G1169" s="29">
        <v>227278</v>
      </c>
      <c r="H1169" s="30" t="s">
        <v>575</v>
      </c>
    </row>
    <row r="1170" spans="1:8" ht="63" hidden="1" x14ac:dyDescent="0.25">
      <c r="A1170" s="26" t="s">
        <v>11</v>
      </c>
      <c r="B1170" s="27" t="s">
        <v>650</v>
      </c>
      <c r="C1170" s="27" t="s">
        <v>996</v>
      </c>
      <c r="D1170" s="28">
        <v>4926</v>
      </c>
      <c r="E1170" s="27" t="s">
        <v>1593</v>
      </c>
      <c r="F1170" s="26" t="s">
        <v>14</v>
      </c>
      <c r="G1170" s="29">
        <v>183808</v>
      </c>
      <c r="H1170" s="30" t="s">
        <v>575</v>
      </c>
    </row>
    <row r="1171" spans="1:8" ht="78.75" hidden="1" x14ac:dyDescent="0.25">
      <c r="A1171" s="26" t="s">
        <v>11</v>
      </c>
      <c r="B1171" s="27" t="s">
        <v>1594</v>
      </c>
      <c r="C1171" s="27" t="s">
        <v>1594</v>
      </c>
      <c r="D1171" s="28">
        <v>4928</v>
      </c>
      <c r="E1171" s="27" t="s">
        <v>218</v>
      </c>
      <c r="F1171" s="26" t="s">
        <v>219</v>
      </c>
      <c r="G1171" s="29">
        <v>5472</v>
      </c>
      <c r="H1171" s="30" t="s">
        <v>575</v>
      </c>
    </row>
    <row r="1172" spans="1:8" ht="31.5" hidden="1" x14ac:dyDescent="0.25">
      <c r="A1172" s="26" t="s">
        <v>11</v>
      </c>
      <c r="B1172" s="27" t="s">
        <v>632</v>
      </c>
      <c r="C1172" s="27" t="s">
        <v>811</v>
      </c>
      <c r="D1172" s="28">
        <v>4930</v>
      </c>
      <c r="E1172" s="27" t="s">
        <v>220</v>
      </c>
      <c r="F1172" s="26" t="s">
        <v>221</v>
      </c>
      <c r="G1172" s="29">
        <v>1504380</v>
      </c>
      <c r="H1172" s="30" t="s">
        <v>575</v>
      </c>
    </row>
    <row r="1173" spans="1:8" ht="47.25" hidden="1" x14ac:dyDescent="0.25">
      <c r="A1173" s="26" t="s">
        <v>11</v>
      </c>
      <c r="B1173" s="27" t="s">
        <v>1594</v>
      </c>
      <c r="C1173" s="27" t="s">
        <v>1594</v>
      </c>
      <c r="D1173" s="28">
        <v>4931</v>
      </c>
      <c r="E1173" s="27" t="s">
        <v>1595</v>
      </c>
      <c r="F1173" s="26" t="s">
        <v>219</v>
      </c>
      <c r="G1173" s="29">
        <v>30268</v>
      </c>
      <c r="H1173" s="30" t="s">
        <v>575</v>
      </c>
    </row>
    <row r="1174" spans="1:8" ht="47.25" hidden="1" x14ac:dyDescent="0.25">
      <c r="A1174" s="26" t="s">
        <v>11</v>
      </c>
      <c r="B1174" s="27" t="s">
        <v>1594</v>
      </c>
      <c r="C1174" s="27" t="s">
        <v>1594</v>
      </c>
      <c r="D1174" s="28">
        <v>4933</v>
      </c>
      <c r="E1174" s="27" t="s">
        <v>1596</v>
      </c>
      <c r="F1174" s="26" t="s">
        <v>16</v>
      </c>
      <c r="G1174" s="29">
        <v>416500</v>
      </c>
      <c r="H1174" s="30" t="s">
        <v>575</v>
      </c>
    </row>
    <row r="1175" spans="1:8" ht="31.5" hidden="1" x14ac:dyDescent="0.25">
      <c r="A1175" s="26" t="s">
        <v>11</v>
      </c>
      <c r="B1175" s="27" t="s">
        <v>1597</v>
      </c>
      <c r="C1175" s="27" t="s">
        <v>1597</v>
      </c>
      <c r="D1175" s="28">
        <v>4934</v>
      </c>
      <c r="E1175" s="27" t="s">
        <v>1598</v>
      </c>
      <c r="F1175" s="26" t="s">
        <v>219</v>
      </c>
      <c r="G1175" s="29">
        <v>80390</v>
      </c>
      <c r="H1175" s="30" t="s">
        <v>575</v>
      </c>
    </row>
    <row r="1176" spans="1:8" ht="31.5" hidden="1" x14ac:dyDescent="0.25">
      <c r="A1176" s="26" t="s">
        <v>11</v>
      </c>
      <c r="B1176" s="27" t="s">
        <v>1597</v>
      </c>
      <c r="C1176" s="27" t="s">
        <v>1597</v>
      </c>
      <c r="D1176" s="28">
        <v>4936</v>
      </c>
      <c r="E1176" s="27" t="s">
        <v>222</v>
      </c>
      <c r="F1176" s="26" t="s">
        <v>16</v>
      </c>
      <c r="G1176" s="29">
        <v>27346</v>
      </c>
      <c r="H1176" s="30" t="s">
        <v>575</v>
      </c>
    </row>
    <row r="1177" spans="1:8" ht="47.25" hidden="1" x14ac:dyDescent="0.25">
      <c r="A1177" s="26" t="s">
        <v>11</v>
      </c>
      <c r="B1177" s="27" t="s">
        <v>1597</v>
      </c>
      <c r="C1177" s="27" t="s">
        <v>1597</v>
      </c>
      <c r="D1177" s="28">
        <v>4937</v>
      </c>
      <c r="E1177" s="27" t="s">
        <v>223</v>
      </c>
      <c r="F1177" s="26" t="s">
        <v>13</v>
      </c>
      <c r="G1177" s="29">
        <v>7142</v>
      </c>
      <c r="H1177" s="30" t="s">
        <v>575</v>
      </c>
    </row>
    <row r="1178" spans="1:8" ht="31.5" hidden="1" x14ac:dyDescent="0.25">
      <c r="A1178" s="26" t="s">
        <v>11</v>
      </c>
      <c r="B1178" s="27" t="s">
        <v>587</v>
      </c>
      <c r="C1178" s="27" t="s">
        <v>820</v>
      </c>
      <c r="D1178" s="28">
        <v>4943</v>
      </c>
      <c r="E1178" s="27" t="s">
        <v>224</v>
      </c>
      <c r="F1178" s="26" t="s">
        <v>14</v>
      </c>
      <c r="G1178" s="29">
        <v>231324</v>
      </c>
      <c r="H1178" s="30" t="s">
        <v>575</v>
      </c>
    </row>
    <row r="1179" spans="1:8" ht="63" hidden="1" x14ac:dyDescent="0.25">
      <c r="A1179" s="26" t="s">
        <v>11</v>
      </c>
      <c r="B1179" s="27" t="s">
        <v>1597</v>
      </c>
      <c r="C1179" s="27" t="s">
        <v>1597</v>
      </c>
      <c r="D1179" s="28">
        <v>4945</v>
      </c>
      <c r="E1179" s="27" t="s">
        <v>225</v>
      </c>
      <c r="F1179" s="26" t="s">
        <v>226</v>
      </c>
      <c r="G1179" s="29">
        <v>5932</v>
      </c>
      <c r="H1179" s="30" t="s">
        <v>575</v>
      </c>
    </row>
    <row r="1180" spans="1:8" ht="78.75" hidden="1" x14ac:dyDescent="0.25">
      <c r="A1180" s="26" t="s">
        <v>11</v>
      </c>
      <c r="B1180" s="27" t="s">
        <v>1597</v>
      </c>
      <c r="C1180" s="27" t="s">
        <v>1597</v>
      </c>
      <c r="D1180" s="28">
        <v>4946</v>
      </c>
      <c r="E1180" s="27" t="s">
        <v>1599</v>
      </c>
      <c r="F1180" s="26" t="s">
        <v>226</v>
      </c>
      <c r="G1180" s="29">
        <v>17448</v>
      </c>
      <c r="H1180" s="30" t="s">
        <v>575</v>
      </c>
    </row>
    <row r="1181" spans="1:8" ht="78.75" hidden="1" x14ac:dyDescent="0.25">
      <c r="A1181" s="26" t="s">
        <v>11</v>
      </c>
      <c r="B1181" s="27" t="s">
        <v>978</v>
      </c>
      <c r="C1181" s="27" t="s">
        <v>1390</v>
      </c>
      <c r="D1181" s="28">
        <v>4947</v>
      </c>
      <c r="E1181" s="27" t="s">
        <v>227</v>
      </c>
      <c r="F1181" s="26" t="s">
        <v>13</v>
      </c>
      <c r="G1181" s="29">
        <v>5625</v>
      </c>
      <c r="H1181" s="30" t="s">
        <v>575</v>
      </c>
    </row>
    <row r="1182" spans="1:8" ht="78.75" hidden="1" x14ac:dyDescent="0.25">
      <c r="A1182" s="26" t="s">
        <v>11</v>
      </c>
      <c r="B1182" s="27" t="s">
        <v>629</v>
      </c>
      <c r="C1182" s="27" t="s">
        <v>793</v>
      </c>
      <c r="D1182" s="28">
        <v>4949</v>
      </c>
      <c r="E1182" s="27" t="s">
        <v>1600</v>
      </c>
      <c r="F1182" s="26" t="s">
        <v>16</v>
      </c>
      <c r="G1182" s="29">
        <v>705100</v>
      </c>
      <c r="H1182" s="30" t="s">
        <v>575</v>
      </c>
    </row>
    <row r="1183" spans="1:8" ht="47.25" hidden="1" x14ac:dyDescent="0.25">
      <c r="A1183" s="26" t="s">
        <v>11</v>
      </c>
      <c r="B1183" s="27" t="s">
        <v>608</v>
      </c>
      <c r="C1183" s="27" t="s">
        <v>609</v>
      </c>
      <c r="D1183" s="28">
        <v>4950</v>
      </c>
      <c r="E1183" s="27" t="s">
        <v>1601</v>
      </c>
      <c r="F1183" s="26" t="s">
        <v>16</v>
      </c>
      <c r="G1183" s="29">
        <v>3384360</v>
      </c>
      <c r="H1183" s="30" t="s">
        <v>575</v>
      </c>
    </row>
    <row r="1184" spans="1:8" ht="47.25" hidden="1" x14ac:dyDescent="0.25">
      <c r="A1184" s="26" t="s">
        <v>11</v>
      </c>
      <c r="B1184" s="27" t="s">
        <v>608</v>
      </c>
      <c r="C1184" s="27" t="s">
        <v>609</v>
      </c>
      <c r="D1184" s="28">
        <v>4951</v>
      </c>
      <c r="E1184" s="27" t="s">
        <v>1602</v>
      </c>
      <c r="F1184" s="26" t="s">
        <v>16</v>
      </c>
      <c r="G1184" s="29">
        <v>2497071</v>
      </c>
      <c r="H1184" s="30" t="s">
        <v>575</v>
      </c>
    </row>
    <row r="1185" spans="1:8" ht="31.5" hidden="1" x14ac:dyDescent="0.25">
      <c r="A1185" s="26" t="s">
        <v>11</v>
      </c>
      <c r="B1185" s="27" t="s">
        <v>608</v>
      </c>
      <c r="C1185" s="27" t="s">
        <v>609</v>
      </c>
      <c r="D1185" s="28">
        <v>4952</v>
      </c>
      <c r="E1185" s="27" t="s">
        <v>1603</v>
      </c>
      <c r="F1185" s="26" t="s">
        <v>16</v>
      </c>
      <c r="G1185" s="29">
        <v>1573061</v>
      </c>
      <c r="H1185" s="30" t="s">
        <v>575</v>
      </c>
    </row>
    <row r="1186" spans="1:8" ht="31.5" hidden="1" x14ac:dyDescent="0.25">
      <c r="A1186" s="26" t="s">
        <v>11</v>
      </c>
      <c r="B1186" s="27" t="s">
        <v>608</v>
      </c>
      <c r="C1186" s="27" t="s">
        <v>609</v>
      </c>
      <c r="D1186" s="28">
        <v>4953</v>
      </c>
      <c r="E1186" s="27" t="s">
        <v>1604</v>
      </c>
      <c r="F1186" s="26" t="s">
        <v>16</v>
      </c>
      <c r="G1186" s="29">
        <v>2926151</v>
      </c>
      <c r="H1186" s="30" t="s">
        <v>575</v>
      </c>
    </row>
    <row r="1187" spans="1:8" ht="31.5" hidden="1" x14ac:dyDescent="0.25">
      <c r="A1187" s="26" t="s">
        <v>11</v>
      </c>
      <c r="B1187" s="27" t="s">
        <v>954</v>
      </c>
      <c r="C1187" s="27" t="s">
        <v>954</v>
      </c>
      <c r="D1187" s="28">
        <v>4959</v>
      </c>
      <c r="E1187" s="27" t="s">
        <v>228</v>
      </c>
      <c r="F1187" s="26" t="s">
        <v>17</v>
      </c>
      <c r="G1187" s="29">
        <v>3171</v>
      </c>
      <c r="H1187" s="30" t="s">
        <v>575</v>
      </c>
    </row>
    <row r="1188" spans="1:8" ht="47.25" hidden="1" x14ac:dyDescent="0.25">
      <c r="A1188" s="26" t="s">
        <v>11</v>
      </c>
      <c r="B1188" s="27" t="s">
        <v>632</v>
      </c>
      <c r="C1188" s="27" t="s">
        <v>633</v>
      </c>
      <c r="D1188" s="28">
        <v>4960</v>
      </c>
      <c r="E1188" s="27" t="s">
        <v>1605</v>
      </c>
      <c r="F1188" s="26" t="s">
        <v>16</v>
      </c>
      <c r="G1188" s="29">
        <v>201587</v>
      </c>
      <c r="H1188" s="30" t="s">
        <v>575</v>
      </c>
    </row>
    <row r="1189" spans="1:8" ht="47.25" hidden="1" x14ac:dyDescent="0.25">
      <c r="A1189" s="26" t="s">
        <v>11</v>
      </c>
      <c r="B1189" s="27" t="s">
        <v>632</v>
      </c>
      <c r="C1189" s="27" t="s">
        <v>633</v>
      </c>
      <c r="D1189" s="28">
        <v>4961</v>
      </c>
      <c r="E1189" s="27" t="s">
        <v>1606</v>
      </c>
      <c r="F1189" s="26" t="s">
        <v>15</v>
      </c>
      <c r="G1189" s="29">
        <v>36989</v>
      </c>
      <c r="H1189" s="30" t="s">
        <v>575</v>
      </c>
    </row>
    <row r="1190" spans="1:8" ht="63" hidden="1" x14ac:dyDescent="0.25">
      <c r="A1190" s="26" t="s">
        <v>11</v>
      </c>
      <c r="B1190" s="27" t="s">
        <v>632</v>
      </c>
      <c r="C1190" s="27" t="s">
        <v>633</v>
      </c>
      <c r="D1190" s="28">
        <v>4962</v>
      </c>
      <c r="E1190" s="27" t="s">
        <v>1607</v>
      </c>
      <c r="F1190" s="26" t="s">
        <v>15</v>
      </c>
      <c r="G1190" s="29">
        <v>9248</v>
      </c>
      <c r="H1190" s="30" t="s">
        <v>575</v>
      </c>
    </row>
    <row r="1191" spans="1:8" ht="47.25" hidden="1" x14ac:dyDescent="0.25">
      <c r="A1191" s="26" t="s">
        <v>11</v>
      </c>
      <c r="B1191" s="27" t="s">
        <v>632</v>
      </c>
      <c r="C1191" s="27" t="s">
        <v>633</v>
      </c>
      <c r="D1191" s="28">
        <v>4963</v>
      </c>
      <c r="E1191" s="27" t="s">
        <v>1608</v>
      </c>
      <c r="F1191" s="26" t="s">
        <v>15</v>
      </c>
      <c r="G1191" s="29">
        <v>9248</v>
      </c>
      <c r="H1191" s="30" t="s">
        <v>575</v>
      </c>
    </row>
    <row r="1192" spans="1:8" ht="47.25" hidden="1" x14ac:dyDescent="0.25">
      <c r="A1192" s="26" t="s">
        <v>11</v>
      </c>
      <c r="B1192" s="27" t="s">
        <v>632</v>
      </c>
      <c r="C1192" s="27" t="s">
        <v>633</v>
      </c>
      <c r="D1192" s="28">
        <v>4964</v>
      </c>
      <c r="E1192" s="27" t="s">
        <v>1609</v>
      </c>
      <c r="F1192" s="26" t="s">
        <v>15</v>
      </c>
      <c r="G1192" s="29">
        <v>9248</v>
      </c>
      <c r="H1192" s="30" t="s">
        <v>575</v>
      </c>
    </row>
    <row r="1193" spans="1:8" ht="63" hidden="1" x14ac:dyDescent="0.25">
      <c r="A1193" s="26" t="s">
        <v>11</v>
      </c>
      <c r="B1193" s="27" t="s">
        <v>1119</v>
      </c>
      <c r="C1193" s="27" t="s">
        <v>1610</v>
      </c>
      <c r="D1193" s="28">
        <v>4965</v>
      </c>
      <c r="E1193" s="27" t="s">
        <v>1611</v>
      </c>
      <c r="F1193" s="26" t="s">
        <v>16</v>
      </c>
      <c r="G1193" s="29">
        <v>625461</v>
      </c>
      <c r="H1193" s="30" t="s">
        <v>575</v>
      </c>
    </row>
    <row r="1194" spans="1:8" hidden="1" x14ac:dyDescent="0.25">
      <c r="A1194" s="26" t="s">
        <v>11</v>
      </c>
      <c r="B1194" s="27" t="s">
        <v>632</v>
      </c>
      <c r="C1194" s="27" t="s">
        <v>811</v>
      </c>
      <c r="D1194" s="28">
        <v>4966</v>
      </c>
      <c r="E1194" s="27" t="s">
        <v>229</v>
      </c>
      <c r="F1194" s="26" t="s">
        <v>16</v>
      </c>
      <c r="G1194" s="29">
        <v>3202</v>
      </c>
      <c r="H1194" s="30" t="s">
        <v>575</v>
      </c>
    </row>
    <row r="1195" spans="1:8" ht="63" x14ac:dyDescent="0.25">
      <c r="A1195" s="26" t="s">
        <v>11</v>
      </c>
      <c r="B1195" s="27" t="s">
        <v>597</v>
      </c>
      <c r="C1195" s="27" t="s">
        <v>597</v>
      </c>
      <c r="D1195" s="28">
        <v>4967</v>
      </c>
      <c r="E1195" s="27" t="s">
        <v>1612</v>
      </c>
      <c r="F1195" s="26" t="s">
        <v>16</v>
      </c>
      <c r="G1195" s="29">
        <v>781050</v>
      </c>
      <c r="H1195" s="30" t="s">
        <v>575</v>
      </c>
    </row>
    <row r="1196" spans="1:8" ht="63" x14ac:dyDescent="0.25">
      <c r="A1196" s="26" t="s">
        <v>11</v>
      </c>
      <c r="B1196" s="27" t="s">
        <v>597</v>
      </c>
      <c r="C1196" s="27" t="s">
        <v>597</v>
      </c>
      <c r="D1196" s="28">
        <v>4968</v>
      </c>
      <c r="E1196" s="27" t="s">
        <v>1613</v>
      </c>
      <c r="F1196" s="26" t="s">
        <v>16</v>
      </c>
      <c r="G1196" s="29">
        <v>246140</v>
      </c>
      <c r="H1196" s="30" t="s">
        <v>575</v>
      </c>
    </row>
    <row r="1197" spans="1:8" ht="63" x14ac:dyDescent="0.25">
      <c r="A1197" s="26" t="s">
        <v>11</v>
      </c>
      <c r="B1197" s="27" t="s">
        <v>597</v>
      </c>
      <c r="C1197" s="27" t="s">
        <v>597</v>
      </c>
      <c r="D1197" s="28">
        <v>4969</v>
      </c>
      <c r="E1197" s="27" t="s">
        <v>1614</v>
      </c>
      <c r="F1197" s="26" t="s">
        <v>16</v>
      </c>
      <c r="G1197" s="29">
        <v>184611</v>
      </c>
      <c r="H1197" s="30" t="s">
        <v>575</v>
      </c>
    </row>
    <row r="1198" spans="1:8" ht="63" x14ac:dyDescent="0.25">
      <c r="A1198" s="26" t="s">
        <v>11</v>
      </c>
      <c r="B1198" s="27" t="s">
        <v>597</v>
      </c>
      <c r="C1198" s="27" t="s">
        <v>597</v>
      </c>
      <c r="D1198" s="28">
        <v>4970</v>
      </c>
      <c r="E1198" s="27" t="s">
        <v>1615</v>
      </c>
      <c r="F1198" s="26" t="s">
        <v>16</v>
      </c>
      <c r="G1198" s="29">
        <v>467540</v>
      </c>
      <c r="H1198" s="30" t="s">
        <v>575</v>
      </c>
    </row>
    <row r="1199" spans="1:8" ht="47.25" x14ac:dyDescent="0.25">
      <c r="A1199" s="26" t="s">
        <v>11</v>
      </c>
      <c r="B1199" s="27" t="s">
        <v>597</v>
      </c>
      <c r="C1199" s="27" t="s">
        <v>597</v>
      </c>
      <c r="D1199" s="28">
        <v>4971</v>
      </c>
      <c r="E1199" s="27" t="s">
        <v>1616</v>
      </c>
      <c r="F1199" s="26" t="s">
        <v>16</v>
      </c>
      <c r="G1199" s="29">
        <v>2116051</v>
      </c>
      <c r="H1199" s="30" t="s">
        <v>575</v>
      </c>
    </row>
    <row r="1200" spans="1:8" ht="63" x14ac:dyDescent="0.25">
      <c r="A1200" s="26" t="s">
        <v>11</v>
      </c>
      <c r="B1200" s="27" t="s">
        <v>597</v>
      </c>
      <c r="C1200" s="27" t="s">
        <v>597</v>
      </c>
      <c r="D1200" s="28">
        <v>4972</v>
      </c>
      <c r="E1200" s="27" t="s">
        <v>230</v>
      </c>
      <c r="F1200" s="26" t="s">
        <v>16</v>
      </c>
      <c r="G1200" s="29">
        <v>885275</v>
      </c>
      <c r="H1200" s="30" t="s">
        <v>575</v>
      </c>
    </row>
    <row r="1201" spans="1:8" ht="63" x14ac:dyDescent="0.25">
      <c r="A1201" s="26" t="s">
        <v>11</v>
      </c>
      <c r="B1201" s="27" t="s">
        <v>597</v>
      </c>
      <c r="C1201" s="27" t="s">
        <v>597</v>
      </c>
      <c r="D1201" s="28">
        <v>4973</v>
      </c>
      <c r="E1201" s="27" t="s">
        <v>231</v>
      </c>
      <c r="F1201" s="26" t="s">
        <v>16</v>
      </c>
      <c r="G1201" s="29">
        <v>1359129</v>
      </c>
      <c r="H1201" s="30" t="s">
        <v>575</v>
      </c>
    </row>
    <row r="1202" spans="1:8" ht="63" x14ac:dyDescent="0.25">
      <c r="A1202" s="26" t="s">
        <v>11</v>
      </c>
      <c r="B1202" s="27" t="s">
        <v>597</v>
      </c>
      <c r="C1202" s="27" t="s">
        <v>597</v>
      </c>
      <c r="D1202" s="28">
        <v>4974</v>
      </c>
      <c r="E1202" s="27" t="s">
        <v>232</v>
      </c>
      <c r="F1202" s="26" t="s">
        <v>16</v>
      </c>
      <c r="G1202" s="29">
        <v>3406652</v>
      </c>
      <c r="H1202" s="30" t="s">
        <v>575</v>
      </c>
    </row>
    <row r="1203" spans="1:8" ht="63" x14ac:dyDescent="0.25">
      <c r="A1203" s="26" t="s">
        <v>11</v>
      </c>
      <c r="B1203" s="27" t="s">
        <v>597</v>
      </c>
      <c r="C1203" s="27" t="s">
        <v>597</v>
      </c>
      <c r="D1203" s="28">
        <v>4975</v>
      </c>
      <c r="E1203" s="27" t="s">
        <v>1617</v>
      </c>
      <c r="F1203" s="26" t="s">
        <v>16</v>
      </c>
      <c r="G1203" s="29">
        <v>281995</v>
      </c>
      <c r="H1203" s="30" t="s">
        <v>575</v>
      </c>
    </row>
    <row r="1204" spans="1:8" ht="63" x14ac:dyDescent="0.25">
      <c r="A1204" s="26" t="s">
        <v>11</v>
      </c>
      <c r="B1204" s="27" t="s">
        <v>597</v>
      </c>
      <c r="C1204" s="27" t="s">
        <v>597</v>
      </c>
      <c r="D1204" s="28">
        <v>4976</v>
      </c>
      <c r="E1204" s="27" t="s">
        <v>233</v>
      </c>
      <c r="F1204" s="26" t="s">
        <v>16</v>
      </c>
      <c r="G1204" s="29">
        <v>636474</v>
      </c>
      <c r="H1204" s="30" t="s">
        <v>575</v>
      </c>
    </row>
    <row r="1205" spans="1:8" ht="63" x14ac:dyDescent="0.25">
      <c r="A1205" s="26" t="s">
        <v>11</v>
      </c>
      <c r="B1205" s="27" t="s">
        <v>597</v>
      </c>
      <c r="C1205" s="27" t="s">
        <v>597</v>
      </c>
      <c r="D1205" s="28">
        <v>4977</v>
      </c>
      <c r="E1205" s="27" t="s">
        <v>1618</v>
      </c>
      <c r="F1205" s="26" t="s">
        <v>16</v>
      </c>
      <c r="G1205" s="29">
        <v>281995</v>
      </c>
      <c r="H1205" s="30" t="s">
        <v>575</v>
      </c>
    </row>
    <row r="1206" spans="1:8" ht="47.25" hidden="1" x14ac:dyDescent="0.25">
      <c r="A1206" s="26" t="s">
        <v>11</v>
      </c>
      <c r="B1206" s="27" t="s">
        <v>639</v>
      </c>
      <c r="C1206" s="27" t="s">
        <v>639</v>
      </c>
      <c r="D1206" s="28">
        <v>4978</v>
      </c>
      <c r="E1206" s="27" t="s">
        <v>1619</v>
      </c>
      <c r="F1206" s="26" t="s">
        <v>16</v>
      </c>
      <c r="G1206" s="29">
        <v>468185</v>
      </c>
      <c r="H1206" s="30" t="s">
        <v>575</v>
      </c>
    </row>
    <row r="1207" spans="1:8" ht="31.5" hidden="1" x14ac:dyDescent="0.25">
      <c r="A1207" s="26" t="s">
        <v>11</v>
      </c>
      <c r="B1207" s="27" t="s">
        <v>639</v>
      </c>
      <c r="C1207" s="27" t="s">
        <v>639</v>
      </c>
      <c r="D1207" s="28">
        <v>4979</v>
      </c>
      <c r="E1207" s="27" t="s">
        <v>1620</v>
      </c>
      <c r="F1207" s="26" t="s">
        <v>16</v>
      </c>
      <c r="G1207" s="29">
        <v>496285</v>
      </c>
      <c r="H1207" s="30" t="s">
        <v>575</v>
      </c>
    </row>
    <row r="1208" spans="1:8" ht="31.5" hidden="1" x14ac:dyDescent="0.25">
      <c r="A1208" s="26" t="s">
        <v>11</v>
      </c>
      <c r="B1208" s="27" t="s">
        <v>582</v>
      </c>
      <c r="C1208" s="27" t="s">
        <v>583</v>
      </c>
      <c r="D1208" s="28">
        <v>4980</v>
      </c>
      <c r="E1208" s="27" t="s">
        <v>1621</v>
      </c>
      <c r="F1208" s="26" t="s">
        <v>15</v>
      </c>
      <c r="G1208" s="29">
        <v>406533</v>
      </c>
      <c r="H1208" s="30" t="s">
        <v>575</v>
      </c>
    </row>
    <row r="1209" spans="1:8" ht="31.5" hidden="1" x14ac:dyDescent="0.25">
      <c r="A1209" s="26" t="s">
        <v>11</v>
      </c>
      <c r="B1209" s="27" t="s">
        <v>573</v>
      </c>
      <c r="C1209" s="27" t="s">
        <v>1622</v>
      </c>
      <c r="D1209" s="28">
        <v>4981</v>
      </c>
      <c r="E1209" s="27" t="s">
        <v>234</v>
      </c>
      <c r="F1209" s="26" t="s">
        <v>13</v>
      </c>
      <c r="G1209" s="29">
        <v>56985</v>
      </c>
      <c r="H1209" s="30" t="s">
        <v>575</v>
      </c>
    </row>
    <row r="1210" spans="1:8" ht="47.25" hidden="1" x14ac:dyDescent="0.25">
      <c r="A1210" s="26" t="s">
        <v>11</v>
      </c>
      <c r="B1210" s="27" t="s">
        <v>639</v>
      </c>
      <c r="C1210" s="27" t="s">
        <v>639</v>
      </c>
      <c r="D1210" s="28">
        <v>4982</v>
      </c>
      <c r="E1210" s="27" t="s">
        <v>1623</v>
      </c>
      <c r="F1210" s="26" t="s">
        <v>16</v>
      </c>
      <c r="G1210" s="29">
        <v>120009</v>
      </c>
      <c r="H1210" s="30" t="s">
        <v>575</v>
      </c>
    </row>
    <row r="1211" spans="1:8" ht="47.25" hidden="1" x14ac:dyDescent="0.25">
      <c r="A1211" s="26" t="s">
        <v>11</v>
      </c>
      <c r="B1211" s="27" t="s">
        <v>629</v>
      </c>
      <c r="C1211" s="27" t="s">
        <v>793</v>
      </c>
      <c r="D1211" s="28">
        <v>4983</v>
      </c>
      <c r="E1211" s="27" t="s">
        <v>235</v>
      </c>
      <c r="F1211" s="26" t="s">
        <v>16</v>
      </c>
      <c r="G1211" s="29">
        <v>39397</v>
      </c>
      <c r="H1211" s="30" t="s">
        <v>575</v>
      </c>
    </row>
    <row r="1212" spans="1:8" ht="63" hidden="1" x14ac:dyDescent="0.25">
      <c r="A1212" s="26" t="s">
        <v>11</v>
      </c>
      <c r="B1212" s="27" t="s">
        <v>639</v>
      </c>
      <c r="C1212" s="27" t="s">
        <v>639</v>
      </c>
      <c r="D1212" s="28">
        <v>4984</v>
      </c>
      <c r="E1212" s="27" t="s">
        <v>1624</v>
      </c>
      <c r="F1212" s="26" t="s">
        <v>16</v>
      </c>
      <c r="G1212" s="29">
        <v>209590</v>
      </c>
      <c r="H1212" s="30" t="s">
        <v>575</v>
      </c>
    </row>
    <row r="1213" spans="1:8" ht="63" hidden="1" x14ac:dyDescent="0.25">
      <c r="A1213" s="26" t="s">
        <v>11</v>
      </c>
      <c r="B1213" s="27" t="s">
        <v>650</v>
      </c>
      <c r="C1213" s="27" t="s">
        <v>651</v>
      </c>
      <c r="D1213" s="28">
        <v>4985</v>
      </c>
      <c r="E1213" s="27" t="s">
        <v>1625</v>
      </c>
      <c r="F1213" s="26" t="s">
        <v>14</v>
      </c>
      <c r="G1213" s="29">
        <v>523451</v>
      </c>
      <c r="H1213" s="30" t="s">
        <v>575</v>
      </c>
    </row>
    <row r="1214" spans="1:8" ht="63" hidden="1" x14ac:dyDescent="0.25">
      <c r="A1214" s="26" t="s">
        <v>11</v>
      </c>
      <c r="B1214" s="27" t="s">
        <v>646</v>
      </c>
      <c r="C1214" s="27" t="s">
        <v>646</v>
      </c>
      <c r="D1214" s="28">
        <v>4986</v>
      </c>
      <c r="E1214" s="27" t="s">
        <v>1626</v>
      </c>
      <c r="F1214" s="26" t="s">
        <v>14</v>
      </c>
      <c r="G1214" s="29">
        <v>665317</v>
      </c>
      <c r="H1214" s="30" t="s">
        <v>575</v>
      </c>
    </row>
    <row r="1215" spans="1:8" ht="31.5" hidden="1" x14ac:dyDescent="0.25">
      <c r="A1215" s="26" t="s">
        <v>11</v>
      </c>
      <c r="B1215" s="27" t="s">
        <v>608</v>
      </c>
      <c r="C1215" s="27" t="s">
        <v>609</v>
      </c>
      <c r="D1215" s="28">
        <v>4987</v>
      </c>
      <c r="E1215" s="27" t="s">
        <v>1627</v>
      </c>
      <c r="F1215" s="26" t="s">
        <v>16</v>
      </c>
      <c r="G1215" s="29">
        <v>1137421</v>
      </c>
      <c r="H1215" s="30" t="s">
        <v>575</v>
      </c>
    </row>
    <row r="1216" spans="1:8" ht="63" hidden="1" x14ac:dyDescent="0.25">
      <c r="A1216" s="26" t="s">
        <v>11</v>
      </c>
      <c r="B1216" s="27" t="s">
        <v>585</v>
      </c>
      <c r="C1216" s="27" t="s">
        <v>585</v>
      </c>
      <c r="D1216" s="28">
        <v>4988</v>
      </c>
      <c r="E1216" s="27" t="s">
        <v>236</v>
      </c>
      <c r="F1216" s="26" t="s">
        <v>237</v>
      </c>
      <c r="G1216" s="29">
        <v>863643</v>
      </c>
      <c r="H1216" s="30" t="s">
        <v>575</v>
      </c>
    </row>
    <row r="1217" spans="1:8" ht="31.5" hidden="1" x14ac:dyDescent="0.25">
      <c r="A1217" s="26" t="s">
        <v>11</v>
      </c>
      <c r="B1217" s="27" t="s">
        <v>594</v>
      </c>
      <c r="C1217" s="27" t="s">
        <v>595</v>
      </c>
      <c r="D1217" s="28">
        <v>4989</v>
      </c>
      <c r="E1217" s="27" t="s">
        <v>238</v>
      </c>
      <c r="F1217" s="26" t="s">
        <v>15</v>
      </c>
      <c r="G1217" s="29">
        <v>112871</v>
      </c>
      <c r="H1217" s="30" t="s">
        <v>575</v>
      </c>
    </row>
    <row r="1218" spans="1:8" ht="31.5" hidden="1" x14ac:dyDescent="0.25">
      <c r="A1218" s="26" t="s">
        <v>11</v>
      </c>
      <c r="B1218" s="27" t="s">
        <v>629</v>
      </c>
      <c r="C1218" s="27" t="s">
        <v>793</v>
      </c>
      <c r="D1218" s="28">
        <v>4990</v>
      </c>
      <c r="E1218" s="27" t="s">
        <v>1628</v>
      </c>
      <c r="F1218" s="26" t="s">
        <v>16</v>
      </c>
      <c r="G1218" s="29">
        <v>338613</v>
      </c>
      <c r="H1218" s="30" t="s">
        <v>575</v>
      </c>
    </row>
    <row r="1219" spans="1:8" ht="31.5" hidden="1" x14ac:dyDescent="0.25">
      <c r="A1219" s="26" t="s">
        <v>11</v>
      </c>
      <c r="B1219" s="27" t="s">
        <v>594</v>
      </c>
      <c r="C1219" s="27" t="s">
        <v>595</v>
      </c>
      <c r="D1219" s="28">
        <v>4991</v>
      </c>
      <c r="E1219" s="27" t="s">
        <v>239</v>
      </c>
      <c r="F1219" s="26" t="s">
        <v>15</v>
      </c>
      <c r="G1219" s="29">
        <v>107173</v>
      </c>
      <c r="H1219" s="30" t="s">
        <v>575</v>
      </c>
    </row>
    <row r="1220" spans="1:8" ht="31.5" hidden="1" x14ac:dyDescent="0.25">
      <c r="A1220" s="26" t="s">
        <v>11</v>
      </c>
      <c r="B1220" s="27" t="s">
        <v>594</v>
      </c>
      <c r="C1220" s="27" t="s">
        <v>595</v>
      </c>
      <c r="D1220" s="28">
        <v>4992</v>
      </c>
      <c r="E1220" s="27" t="s">
        <v>1629</v>
      </c>
      <c r="F1220" s="26" t="s">
        <v>16</v>
      </c>
      <c r="G1220" s="29">
        <v>331512</v>
      </c>
      <c r="H1220" s="30" t="s">
        <v>575</v>
      </c>
    </row>
    <row r="1221" spans="1:8" ht="31.5" hidden="1" x14ac:dyDescent="0.25">
      <c r="A1221" s="26" t="s">
        <v>11</v>
      </c>
      <c r="B1221" s="27" t="s">
        <v>594</v>
      </c>
      <c r="C1221" s="27" t="s">
        <v>595</v>
      </c>
      <c r="D1221" s="28">
        <v>4993</v>
      </c>
      <c r="E1221" s="27" t="s">
        <v>1630</v>
      </c>
      <c r="F1221" s="26" t="s">
        <v>16</v>
      </c>
      <c r="G1221" s="29">
        <v>321519</v>
      </c>
      <c r="H1221" s="30" t="s">
        <v>575</v>
      </c>
    </row>
    <row r="1222" spans="1:8" ht="63" hidden="1" x14ac:dyDescent="0.25">
      <c r="A1222" s="26" t="s">
        <v>11</v>
      </c>
      <c r="B1222" s="27" t="s">
        <v>587</v>
      </c>
      <c r="C1222" s="27" t="s">
        <v>820</v>
      </c>
      <c r="D1222" s="28">
        <v>4994</v>
      </c>
      <c r="E1222" s="27" t="s">
        <v>1631</v>
      </c>
      <c r="F1222" s="26" t="s">
        <v>14</v>
      </c>
      <c r="G1222" s="29">
        <v>110986</v>
      </c>
      <c r="H1222" s="30" t="s">
        <v>575</v>
      </c>
    </row>
    <row r="1223" spans="1:8" ht="63" hidden="1" x14ac:dyDescent="0.25">
      <c r="A1223" s="26" t="s">
        <v>11</v>
      </c>
      <c r="B1223" s="27" t="s">
        <v>587</v>
      </c>
      <c r="C1223" s="27" t="s">
        <v>820</v>
      </c>
      <c r="D1223" s="28">
        <v>4995</v>
      </c>
      <c r="E1223" s="27" t="s">
        <v>1632</v>
      </c>
      <c r="F1223" s="26" t="s">
        <v>14</v>
      </c>
      <c r="G1223" s="29">
        <v>167178</v>
      </c>
      <c r="H1223" s="30" t="s">
        <v>575</v>
      </c>
    </row>
    <row r="1224" spans="1:8" ht="31.5" hidden="1" x14ac:dyDescent="0.25">
      <c r="A1224" s="26" t="s">
        <v>11</v>
      </c>
      <c r="B1224" s="27" t="s">
        <v>639</v>
      </c>
      <c r="C1224" s="27" t="s">
        <v>639</v>
      </c>
      <c r="D1224" s="28">
        <v>4996</v>
      </c>
      <c r="E1224" s="27" t="s">
        <v>1633</v>
      </c>
      <c r="F1224" s="26" t="s">
        <v>16</v>
      </c>
      <c r="G1224" s="29">
        <v>464130</v>
      </c>
      <c r="H1224" s="30" t="s">
        <v>575</v>
      </c>
    </row>
    <row r="1225" spans="1:8" ht="47.25" hidden="1" x14ac:dyDescent="0.25">
      <c r="A1225" s="26" t="s">
        <v>11</v>
      </c>
      <c r="B1225" s="27" t="s">
        <v>629</v>
      </c>
      <c r="C1225" s="27" t="s">
        <v>630</v>
      </c>
      <c r="D1225" s="28">
        <v>4997</v>
      </c>
      <c r="E1225" s="27" t="s">
        <v>1634</v>
      </c>
      <c r="F1225" s="26" t="s">
        <v>15</v>
      </c>
      <c r="G1225" s="29">
        <v>18299</v>
      </c>
      <c r="H1225" s="30" t="s">
        <v>575</v>
      </c>
    </row>
    <row r="1226" spans="1:8" ht="63" hidden="1" x14ac:dyDescent="0.25">
      <c r="A1226" s="26" t="s">
        <v>11</v>
      </c>
      <c r="B1226" s="27" t="s">
        <v>582</v>
      </c>
      <c r="C1226" s="27" t="s">
        <v>583</v>
      </c>
      <c r="D1226" s="28">
        <v>5000</v>
      </c>
      <c r="E1226" s="27" t="s">
        <v>240</v>
      </c>
      <c r="F1226" s="26" t="s">
        <v>15</v>
      </c>
      <c r="G1226" s="29">
        <v>82462</v>
      </c>
      <c r="H1226" s="30" t="s">
        <v>575</v>
      </c>
    </row>
    <row r="1227" spans="1:8" ht="63" hidden="1" x14ac:dyDescent="0.25">
      <c r="A1227" s="26" t="s">
        <v>11</v>
      </c>
      <c r="B1227" s="27" t="s">
        <v>582</v>
      </c>
      <c r="C1227" s="27" t="s">
        <v>583</v>
      </c>
      <c r="D1227" s="28">
        <v>5001</v>
      </c>
      <c r="E1227" s="27" t="s">
        <v>241</v>
      </c>
      <c r="F1227" s="26" t="s">
        <v>16</v>
      </c>
      <c r="G1227" s="29">
        <v>714837</v>
      </c>
      <c r="H1227" s="30" t="s">
        <v>575</v>
      </c>
    </row>
    <row r="1228" spans="1:8" ht="63" hidden="1" x14ac:dyDescent="0.25">
      <c r="A1228" s="26" t="s">
        <v>11</v>
      </c>
      <c r="B1228" s="27" t="s">
        <v>582</v>
      </c>
      <c r="C1228" s="27" t="s">
        <v>583</v>
      </c>
      <c r="D1228" s="28">
        <v>5002</v>
      </c>
      <c r="E1228" s="27" t="s">
        <v>1635</v>
      </c>
      <c r="F1228" s="26" t="s">
        <v>15</v>
      </c>
      <c r="G1228" s="29">
        <v>66515</v>
      </c>
      <c r="H1228" s="30" t="s">
        <v>575</v>
      </c>
    </row>
    <row r="1229" spans="1:8" ht="63" hidden="1" x14ac:dyDescent="0.25">
      <c r="A1229" s="26" t="s">
        <v>11</v>
      </c>
      <c r="B1229" s="27" t="s">
        <v>1636</v>
      </c>
      <c r="C1229" s="27" t="s">
        <v>1636</v>
      </c>
      <c r="D1229" s="28">
        <v>5003</v>
      </c>
      <c r="E1229" s="27" t="s">
        <v>242</v>
      </c>
      <c r="F1229" s="26" t="s">
        <v>16</v>
      </c>
      <c r="G1229" s="29">
        <v>41585</v>
      </c>
      <c r="H1229" s="30" t="s">
        <v>575</v>
      </c>
    </row>
    <row r="1230" spans="1:8" hidden="1" x14ac:dyDescent="0.25">
      <c r="A1230" s="26" t="s">
        <v>11</v>
      </c>
      <c r="B1230" s="27" t="s">
        <v>1636</v>
      </c>
      <c r="C1230" s="27" t="s">
        <v>1636</v>
      </c>
      <c r="D1230" s="28">
        <v>5004</v>
      </c>
      <c r="E1230" s="27" t="s">
        <v>243</v>
      </c>
      <c r="F1230" s="26" t="s">
        <v>27</v>
      </c>
      <c r="G1230" s="29">
        <v>71683</v>
      </c>
      <c r="H1230" s="30" t="s">
        <v>575</v>
      </c>
    </row>
    <row r="1231" spans="1:8" hidden="1" x14ac:dyDescent="0.25">
      <c r="A1231" s="26" t="s">
        <v>11</v>
      </c>
      <c r="B1231" s="27" t="s">
        <v>1636</v>
      </c>
      <c r="C1231" s="27" t="s">
        <v>1636</v>
      </c>
      <c r="D1231" s="28">
        <v>5005</v>
      </c>
      <c r="E1231" s="27" t="s">
        <v>1637</v>
      </c>
      <c r="F1231" s="26" t="s">
        <v>19</v>
      </c>
      <c r="G1231" s="29">
        <v>573470</v>
      </c>
      <c r="H1231" s="30" t="s">
        <v>575</v>
      </c>
    </row>
    <row r="1232" spans="1:8" ht="31.5" hidden="1" x14ac:dyDescent="0.25">
      <c r="A1232" s="26" t="s">
        <v>11</v>
      </c>
      <c r="B1232" s="27" t="s">
        <v>1636</v>
      </c>
      <c r="C1232" s="27" t="s">
        <v>1636</v>
      </c>
      <c r="D1232" s="28">
        <v>5010</v>
      </c>
      <c r="E1232" s="27" t="s">
        <v>244</v>
      </c>
      <c r="F1232" s="26" t="s">
        <v>16</v>
      </c>
      <c r="G1232" s="29">
        <v>249668</v>
      </c>
      <c r="H1232" s="30" t="s">
        <v>575</v>
      </c>
    </row>
    <row r="1233" spans="1:8" ht="47.25" x14ac:dyDescent="0.25">
      <c r="A1233" s="26" t="s">
        <v>11</v>
      </c>
      <c r="B1233" s="27" t="s">
        <v>597</v>
      </c>
      <c r="C1233" s="27" t="s">
        <v>597</v>
      </c>
      <c r="D1233" s="28">
        <v>5015</v>
      </c>
      <c r="E1233" s="27" t="s">
        <v>1638</v>
      </c>
      <c r="F1233" s="26" t="s">
        <v>16</v>
      </c>
      <c r="G1233" s="29">
        <v>389395</v>
      </c>
      <c r="H1233" s="30" t="s">
        <v>575</v>
      </c>
    </row>
    <row r="1234" spans="1:8" ht="78.75" hidden="1" x14ac:dyDescent="0.25">
      <c r="A1234" s="26" t="s">
        <v>11</v>
      </c>
      <c r="B1234" s="27" t="s">
        <v>639</v>
      </c>
      <c r="C1234" s="27" t="s">
        <v>639</v>
      </c>
      <c r="D1234" s="28">
        <v>5017</v>
      </c>
      <c r="E1234" s="27" t="s">
        <v>245</v>
      </c>
      <c r="F1234" s="26" t="s">
        <v>16</v>
      </c>
      <c r="G1234" s="29">
        <v>327012</v>
      </c>
      <c r="H1234" s="30" t="s">
        <v>575</v>
      </c>
    </row>
    <row r="1235" spans="1:8" hidden="1" x14ac:dyDescent="0.25">
      <c r="A1235" s="26" t="s">
        <v>11</v>
      </c>
      <c r="B1235" s="27" t="s">
        <v>639</v>
      </c>
      <c r="C1235" s="27" t="s">
        <v>639</v>
      </c>
      <c r="D1235" s="28">
        <v>5019</v>
      </c>
      <c r="E1235" s="27" t="s">
        <v>246</v>
      </c>
      <c r="F1235" s="26" t="s">
        <v>16</v>
      </c>
      <c r="G1235" s="29">
        <v>217663</v>
      </c>
      <c r="H1235" s="30" t="s">
        <v>575</v>
      </c>
    </row>
    <row r="1236" spans="1:8" ht="31.5" hidden="1" x14ac:dyDescent="0.25">
      <c r="A1236" s="26" t="s">
        <v>11</v>
      </c>
      <c r="B1236" s="27" t="s">
        <v>639</v>
      </c>
      <c r="C1236" s="27" t="s">
        <v>639</v>
      </c>
      <c r="D1236" s="28">
        <v>5021</v>
      </c>
      <c r="E1236" s="27" t="s">
        <v>247</v>
      </c>
      <c r="F1236" s="26" t="s">
        <v>15</v>
      </c>
      <c r="G1236" s="29">
        <v>514871</v>
      </c>
      <c r="H1236" s="30" t="s">
        <v>575</v>
      </c>
    </row>
    <row r="1237" spans="1:8" ht="31.5" hidden="1" x14ac:dyDescent="0.25">
      <c r="A1237" s="26" t="s">
        <v>11</v>
      </c>
      <c r="B1237" s="27" t="s">
        <v>608</v>
      </c>
      <c r="C1237" s="27" t="s">
        <v>609</v>
      </c>
      <c r="D1237" s="28">
        <v>5023</v>
      </c>
      <c r="E1237" s="27" t="s">
        <v>248</v>
      </c>
      <c r="F1237" s="26" t="s">
        <v>15</v>
      </c>
      <c r="G1237" s="29">
        <v>17431</v>
      </c>
      <c r="H1237" s="30" t="s">
        <v>575</v>
      </c>
    </row>
    <row r="1238" spans="1:8" ht="78.75" hidden="1" x14ac:dyDescent="0.25">
      <c r="A1238" s="26" t="s">
        <v>11</v>
      </c>
      <c r="B1238" s="27" t="s">
        <v>970</v>
      </c>
      <c r="C1238" s="27" t="s">
        <v>1353</v>
      </c>
      <c r="D1238" s="28">
        <v>5024</v>
      </c>
      <c r="E1238" s="27" t="s">
        <v>249</v>
      </c>
      <c r="F1238" s="26" t="s">
        <v>16</v>
      </c>
      <c r="G1238" s="29">
        <v>1078257</v>
      </c>
      <c r="H1238" s="30" t="s">
        <v>575</v>
      </c>
    </row>
    <row r="1239" spans="1:8" ht="78.75" hidden="1" x14ac:dyDescent="0.25">
      <c r="A1239" s="26" t="s">
        <v>11</v>
      </c>
      <c r="B1239" s="27" t="s">
        <v>970</v>
      </c>
      <c r="C1239" s="27" t="s">
        <v>1353</v>
      </c>
      <c r="D1239" s="28">
        <v>5025</v>
      </c>
      <c r="E1239" s="27" t="s">
        <v>250</v>
      </c>
      <c r="F1239" s="26" t="s">
        <v>13</v>
      </c>
      <c r="G1239" s="29">
        <v>182545</v>
      </c>
      <c r="H1239" s="30" t="s">
        <v>575</v>
      </c>
    </row>
    <row r="1240" spans="1:8" ht="63" hidden="1" x14ac:dyDescent="0.25">
      <c r="A1240" s="26" t="s">
        <v>11</v>
      </c>
      <c r="B1240" s="27" t="s">
        <v>970</v>
      </c>
      <c r="C1240" s="27" t="s">
        <v>1353</v>
      </c>
      <c r="D1240" s="28">
        <v>5026</v>
      </c>
      <c r="E1240" s="27" t="s">
        <v>251</v>
      </c>
      <c r="F1240" s="26" t="s">
        <v>16</v>
      </c>
      <c r="G1240" s="29">
        <v>3976016</v>
      </c>
      <c r="H1240" s="30" t="s">
        <v>575</v>
      </c>
    </row>
    <row r="1241" spans="1:8" ht="63" hidden="1" x14ac:dyDescent="0.25">
      <c r="A1241" s="26" t="s">
        <v>11</v>
      </c>
      <c r="B1241" s="27" t="s">
        <v>970</v>
      </c>
      <c r="C1241" s="27" t="s">
        <v>1353</v>
      </c>
      <c r="D1241" s="28">
        <v>5028</v>
      </c>
      <c r="E1241" s="27" t="s">
        <v>252</v>
      </c>
      <c r="F1241" s="26" t="s">
        <v>16</v>
      </c>
      <c r="G1241" s="29">
        <v>3561745</v>
      </c>
      <c r="H1241" s="30" t="s">
        <v>575</v>
      </c>
    </row>
    <row r="1242" spans="1:8" ht="47.25" hidden="1" x14ac:dyDescent="0.25">
      <c r="A1242" s="26" t="s">
        <v>11</v>
      </c>
      <c r="B1242" s="27" t="s">
        <v>629</v>
      </c>
      <c r="C1242" s="27" t="s">
        <v>630</v>
      </c>
      <c r="D1242" s="28">
        <v>5032</v>
      </c>
      <c r="E1242" s="27" t="s">
        <v>1639</v>
      </c>
      <c r="F1242" s="26" t="s">
        <v>16</v>
      </c>
      <c r="G1242" s="29">
        <v>206464</v>
      </c>
      <c r="H1242" s="30" t="s">
        <v>575</v>
      </c>
    </row>
    <row r="1243" spans="1:8" ht="47.25" hidden="1" x14ac:dyDescent="0.25">
      <c r="A1243" s="26" t="s">
        <v>11</v>
      </c>
      <c r="B1243" s="27" t="s">
        <v>629</v>
      </c>
      <c r="C1243" s="27" t="s">
        <v>630</v>
      </c>
      <c r="D1243" s="28">
        <v>5033</v>
      </c>
      <c r="E1243" s="27" t="s">
        <v>1640</v>
      </c>
      <c r="F1243" s="26" t="s">
        <v>16</v>
      </c>
      <c r="G1243" s="29">
        <v>208464</v>
      </c>
      <c r="H1243" s="30" t="s">
        <v>575</v>
      </c>
    </row>
    <row r="1244" spans="1:8" ht="47.25" hidden="1" x14ac:dyDescent="0.25">
      <c r="A1244" s="26" t="s">
        <v>11</v>
      </c>
      <c r="B1244" s="27" t="s">
        <v>629</v>
      </c>
      <c r="C1244" s="27" t="s">
        <v>630</v>
      </c>
      <c r="D1244" s="28">
        <v>5036</v>
      </c>
      <c r="E1244" s="27" t="s">
        <v>1641</v>
      </c>
      <c r="F1244" s="26" t="s">
        <v>16</v>
      </c>
      <c r="G1244" s="29">
        <v>196464</v>
      </c>
      <c r="H1244" s="30" t="s">
        <v>575</v>
      </c>
    </row>
    <row r="1245" spans="1:8" ht="47.25" hidden="1" x14ac:dyDescent="0.25">
      <c r="A1245" s="26" t="s">
        <v>11</v>
      </c>
      <c r="B1245" s="27" t="s">
        <v>629</v>
      </c>
      <c r="C1245" s="27" t="s">
        <v>630</v>
      </c>
      <c r="D1245" s="28">
        <v>5037</v>
      </c>
      <c r="E1245" s="27" t="s">
        <v>1642</v>
      </c>
      <c r="F1245" s="26" t="s">
        <v>16</v>
      </c>
      <c r="G1245" s="29">
        <v>123464</v>
      </c>
      <c r="H1245" s="30" t="s">
        <v>575</v>
      </c>
    </row>
    <row r="1246" spans="1:8" ht="47.25" hidden="1" x14ac:dyDescent="0.25">
      <c r="A1246" s="26" t="s">
        <v>11</v>
      </c>
      <c r="B1246" s="27" t="s">
        <v>629</v>
      </c>
      <c r="C1246" s="27" t="s">
        <v>630</v>
      </c>
      <c r="D1246" s="28">
        <v>5038</v>
      </c>
      <c r="E1246" s="27" t="s">
        <v>1643</v>
      </c>
      <c r="F1246" s="26" t="s">
        <v>16</v>
      </c>
      <c r="G1246" s="29">
        <v>208464</v>
      </c>
      <c r="H1246" s="30" t="s">
        <v>575</v>
      </c>
    </row>
    <row r="1247" spans="1:8" ht="47.25" hidden="1" x14ac:dyDescent="0.25">
      <c r="A1247" s="26" t="s">
        <v>11</v>
      </c>
      <c r="B1247" s="27" t="s">
        <v>629</v>
      </c>
      <c r="C1247" s="27" t="s">
        <v>630</v>
      </c>
      <c r="D1247" s="28">
        <v>5044</v>
      </c>
      <c r="E1247" s="27" t="s">
        <v>1644</v>
      </c>
      <c r="F1247" s="26" t="s">
        <v>13</v>
      </c>
      <c r="G1247" s="29">
        <v>153850</v>
      </c>
      <c r="H1247" s="30" t="s">
        <v>575</v>
      </c>
    </row>
    <row r="1248" spans="1:8" ht="63" hidden="1" x14ac:dyDescent="0.25">
      <c r="A1248" s="26" t="s">
        <v>11</v>
      </c>
      <c r="B1248" s="27" t="s">
        <v>629</v>
      </c>
      <c r="C1248" s="27" t="s">
        <v>630</v>
      </c>
      <c r="D1248" s="28">
        <v>5045</v>
      </c>
      <c r="E1248" s="27" t="s">
        <v>1645</v>
      </c>
      <c r="F1248" s="26" t="s">
        <v>16</v>
      </c>
      <c r="G1248" s="29">
        <v>233744</v>
      </c>
      <c r="H1248" s="30" t="s">
        <v>575</v>
      </c>
    </row>
    <row r="1249" spans="1:8" ht="63" hidden="1" x14ac:dyDescent="0.25">
      <c r="A1249" s="26" t="s">
        <v>11</v>
      </c>
      <c r="B1249" s="27" t="s">
        <v>629</v>
      </c>
      <c r="C1249" s="27" t="s">
        <v>630</v>
      </c>
      <c r="D1249" s="28">
        <v>5046</v>
      </c>
      <c r="E1249" s="27" t="s">
        <v>1646</v>
      </c>
      <c r="F1249" s="26" t="s">
        <v>13</v>
      </c>
      <c r="G1249" s="29">
        <v>153850</v>
      </c>
      <c r="H1249" s="30" t="s">
        <v>575</v>
      </c>
    </row>
    <row r="1250" spans="1:8" ht="47.25" hidden="1" x14ac:dyDescent="0.25">
      <c r="A1250" s="26" t="s">
        <v>11</v>
      </c>
      <c r="B1250" s="27" t="s">
        <v>650</v>
      </c>
      <c r="C1250" s="27" t="s">
        <v>1165</v>
      </c>
      <c r="D1250" s="28">
        <v>5047</v>
      </c>
      <c r="E1250" s="27" t="s">
        <v>1647</v>
      </c>
      <c r="F1250" s="26" t="s">
        <v>13</v>
      </c>
      <c r="G1250" s="29">
        <v>82214</v>
      </c>
      <c r="H1250" s="30" t="s">
        <v>575</v>
      </c>
    </row>
    <row r="1251" spans="1:8" ht="63" hidden="1" x14ac:dyDescent="0.25">
      <c r="A1251" s="26" t="s">
        <v>11</v>
      </c>
      <c r="B1251" s="27" t="s">
        <v>650</v>
      </c>
      <c r="C1251" s="27" t="s">
        <v>1165</v>
      </c>
      <c r="D1251" s="28">
        <v>5048</v>
      </c>
      <c r="E1251" s="27" t="s">
        <v>1648</v>
      </c>
      <c r="F1251" s="26" t="s">
        <v>13</v>
      </c>
      <c r="G1251" s="29">
        <v>65883</v>
      </c>
      <c r="H1251" s="30" t="s">
        <v>575</v>
      </c>
    </row>
    <row r="1252" spans="1:8" ht="47.25" hidden="1" x14ac:dyDescent="0.25">
      <c r="A1252" s="26" t="s">
        <v>11</v>
      </c>
      <c r="B1252" s="27" t="s">
        <v>970</v>
      </c>
      <c r="C1252" s="27" t="s">
        <v>1353</v>
      </c>
      <c r="D1252" s="28">
        <v>5049</v>
      </c>
      <c r="E1252" s="27" t="s">
        <v>1649</v>
      </c>
      <c r="F1252" s="26" t="s">
        <v>13</v>
      </c>
      <c r="G1252" s="29">
        <v>259946</v>
      </c>
      <c r="H1252" s="30" t="s">
        <v>575</v>
      </c>
    </row>
    <row r="1253" spans="1:8" ht="47.25" hidden="1" x14ac:dyDescent="0.25">
      <c r="A1253" s="26" t="s">
        <v>11</v>
      </c>
      <c r="B1253" s="27" t="s">
        <v>578</v>
      </c>
      <c r="C1253" s="27" t="s">
        <v>578</v>
      </c>
      <c r="D1253" s="28">
        <v>5050</v>
      </c>
      <c r="E1253" s="27" t="s">
        <v>253</v>
      </c>
      <c r="F1253" s="26" t="s">
        <v>16</v>
      </c>
      <c r="G1253" s="29">
        <v>103683</v>
      </c>
      <c r="H1253" s="30" t="s">
        <v>575</v>
      </c>
    </row>
    <row r="1254" spans="1:8" ht="78.75" hidden="1" x14ac:dyDescent="0.25">
      <c r="A1254" s="26" t="s">
        <v>11</v>
      </c>
      <c r="B1254" s="27" t="s">
        <v>646</v>
      </c>
      <c r="C1254" s="27" t="s">
        <v>647</v>
      </c>
      <c r="D1254" s="28">
        <v>5051</v>
      </c>
      <c r="E1254" s="27" t="s">
        <v>1650</v>
      </c>
      <c r="F1254" s="26" t="s">
        <v>14</v>
      </c>
      <c r="G1254" s="29">
        <v>1433680</v>
      </c>
      <c r="H1254" s="30" t="s">
        <v>575</v>
      </c>
    </row>
    <row r="1255" spans="1:8" ht="47.25" hidden="1" x14ac:dyDescent="0.25">
      <c r="A1255" s="26" t="s">
        <v>11</v>
      </c>
      <c r="B1255" s="27" t="s">
        <v>646</v>
      </c>
      <c r="C1255" s="27" t="s">
        <v>647</v>
      </c>
      <c r="D1255" s="28">
        <v>5052</v>
      </c>
      <c r="E1255" s="27" t="s">
        <v>1651</v>
      </c>
      <c r="F1255" s="26" t="s">
        <v>14</v>
      </c>
      <c r="G1255" s="29">
        <v>702834</v>
      </c>
      <c r="H1255" s="30" t="s">
        <v>575</v>
      </c>
    </row>
    <row r="1256" spans="1:8" ht="47.25" hidden="1" x14ac:dyDescent="0.25">
      <c r="A1256" s="26" t="s">
        <v>11</v>
      </c>
      <c r="B1256" s="27" t="s">
        <v>1504</v>
      </c>
      <c r="C1256" s="27" t="s">
        <v>1505</v>
      </c>
      <c r="D1256" s="28">
        <v>5053</v>
      </c>
      <c r="E1256" s="27" t="s">
        <v>1652</v>
      </c>
      <c r="F1256" s="26" t="s">
        <v>16</v>
      </c>
      <c r="G1256" s="29">
        <v>8863366</v>
      </c>
      <c r="H1256" s="30" t="s">
        <v>575</v>
      </c>
    </row>
    <row r="1257" spans="1:8" hidden="1" x14ac:dyDescent="0.25">
      <c r="A1257" s="26" t="s">
        <v>11</v>
      </c>
      <c r="B1257" s="27" t="s">
        <v>978</v>
      </c>
      <c r="C1257" s="27" t="s">
        <v>979</v>
      </c>
      <c r="D1257" s="28">
        <v>5054</v>
      </c>
      <c r="E1257" s="27" t="s">
        <v>254</v>
      </c>
      <c r="F1257" s="26" t="s">
        <v>19</v>
      </c>
      <c r="G1257" s="29">
        <v>344692</v>
      </c>
      <c r="H1257" s="30" t="s">
        <v>575</v>
      </c>
    </row>
    <row r="1258" spans="1:8" ht="31.5" hidden="1" x14ac:dyDescent="0.25">
      <c r="A1258" s="26" t="s">
        <v>11</v>
      </c>
      <c r="B1258" s="27" t="s">
        <v>646</v>
      </c>
      <c r="C1258" s="27" t="s">
        <v>647</v>
      </c>
      <c r="D1258" s="28">
        <v>5055</v>
      </c>
      <c r="E1258" s="27" t="s">
        <v>1653</v>
      </c>
      <c r="F1258" s="26" t="s">
        <v>14</v>
      </c>
      <c r="G1258" s="29">
        <v>154365</v>
      </c>
      <c r="H1258" s="30" t="s">
        <v>575</v>
      </c>
    </row>
    <row r="1259" spans="1:8" ht="78.75" hidden="1" x14ac:dyDescent="0.25">
      <c r="A1259" s="26" t="s">
        <v>11</v>
      </c>
      <c r="B1259" s="27" t="s">
        <v>978</v>
      </c>
      <c r="C1259" s="27" t="s">
        <v>1390</v>
      </c>
      <c r="D1259" s="28">
        <v>5056</v>
      </c>
      <c r="E1259" s="27" t="s">
        <v>1654</v>
      </c>
      <c r="F1259" s="26" t="s">
        <v>13</v>
      </c>
      <c r="G1259" s="29">
        <v>198168</v>
      </c>
      <c r="H1259" s="30" t="s">
        <v>575</v>
      </c>
    </row>
    <row r="1260" spans="1:8" ht="63" hidden="1" x14ac:dyDescent="0.25">
      <c r="A1260" s="26" t="s">
        <v>11</v>
      </c>
      <c r="B1260" s="27" t="s">
        <v>1655</v>
      </c>
      <c r="C1260" s="27" t="s">
        <v>1655</v>
      </c>
      <c r="D1260" s="28">
        <v>5057</v>
      </c>
      <c r="E1260" s="27" t="s">
        <v>255</v>
      </c>
      <c r="F1260" s="26" t="s">
        <v>13</v>
      </c>
      <c r="G1260" s="29">
        <v>237308</v>
      </c>
      <c r="H1260" s="30" t="s">
        <v>575</v>
      </c>
    </row>
    <row r="1261" spans="1:8" ht="31.5" hidden="1" x14ac:dyDescent="0.25">
      <c r="A1261" s="26" t="s">
        <v>11</v>
      </c>
      <c r="B1261" s="27" t="s">
        <v>1655</v>
      </c>
      <c r="C1261" s="27" t="s">
        <v>1656</v>
      </c>
      <c r="D1261" s="28">
        <v>5058</v>
      </c>
      <c r="E1261" s="27" t="s">
        <v>1657</v>
      </c>
      <c r="F1261" s="26" t="s">
        <v>15</v>
      </c>
      <c r="G1261" s="29">
        <v>6311</v>
      </c>
      <c r="H1261" s="30" t="s">
        <v>575</v>
      </c>
    </row>
    <row r="1262" spans="1:8" ht="47.25" hidden="1" x14ac:dyDescent="0.25">
      <c r="A1262" s="26" t="s">
        <v>11</v>
      </c>
      <c r="B1262" s="27" t="s">
        <v>1655</v>
      </c>
      <c r="C1262" s="27" t="s">
        <v>1658</v>
      </c>
      <c r="D1262" s="28">
        <v>5060</v>
      </c>
      <c r="E1262" s="27" t="s">
        <v>1659</v>
      </c>
      <c r="F1262" s="26" t="s">
        <v>13</v>
      </c>
      <c r="G1262" s="29">
        <v>8108</v>
      </c>
      <c r="H1262" s="30" t="s">
        <v>575</v>
      </c>
    </row>
    <row r="1263" spans="1:8" ht="47.25" hidden="1" x14ac:dyDescent="0.25">
      <c r="A1263" s="26" t="s">
        <v>11</v>
      </c>
      <c r="B1263" s="27" t="s">
        <v>1655</v>
      </c>
      <c r="C1263" s="27" t="s">
        <v>1656</v>
      </c>
      <c r="D1263" s="28">
        <v>5061</v>
      </c>
      <c r="E1263" s="27" t="s">
        <v>1660</v>
      </c>
      <c r="F1263" s="26" t="s">
        <v>13</v>
      </c>
      <c r="G1263" s="29">
        <v>55591</v>
      </c>
      <c r="H1263" s="30" t="s">
        <v>575</v>
      </c>
    </row>
    <row r="1264" spans="1:8" ht="31.5" hidden="1" x14ac:dyDescent="0.25">
      <c r="A1264" s="26" t="s">
        <v>11</v>
      </c>
      <c r="B1264" s="27" t="s">
        <v>1655</v>
      </c>
      <c r="C1264" s="27" t="s">
        <v>1656</v>
      </c>
      <c r="D1264" s="28">
        <v>5062</v>
      </c>
      <c r="E1264" s="27" t="s">
        <v>1661</v>
      </c>
      <c r="F1264" s="26" t="s">
        <v>15</v>
      </c>
      <c r="G1264" s="29">
        <v>27527</v>
      </c>
      <c r="H1264" s="30" t="s">
        <v>575</v>
      </c>
    </row>
    <row r="1265" spans="1:8" ht="47.25" hidden="1" x14ac:dyDescent="0.25">
      <c r="A1265" s="26" t="s">
        <v>11</v>
      </c>
      <c r="B1265" s="27" t="s">
        <v>1655</v>
      </c>
      <c r="C1265" s="27" t="s">
        <v>1656</v>
      </c>
      <c r="D1265" s="28">
        <v>5063</v>
      </c>
      <c r="E1265" s="27" t="s">
        <v>1662</v>
      </c>
      <c r="F1265" s="26" t="s">
        <v>13</v>
      </c>
      <c r="G1265" s="29">
        <v>35771</v>
      </c>
      <c r="H1265" s="30" t="s">
        <v>575</v>
      </c>
    </row>
    <row r="1266" spans="1:8" ht="47.25" hidden="1" x14ac:dyDescent="0.25">
      <c r="A1266" s="26" t="s">
        <v>11</v>
      </c>
      <c r="B1266" s="27" t="s">
        <v>1655</v>
      </c>
      <c r="C1266" s="27" t="s">
        <v>1656</v>
      </c>
      <c r="D1266" s="28">
        <v>5064</v>
      </c>
      <c r="E1266" s="27" t="s">
        <v>1663</v>
      </c>
      <c r="F1266" s="26" t="s">
        <v>15</v>
      </c>
      <c r="G1266" s="29">
        <v>6727</v>
      </c>
      <c r="H1266" s="30" t="s">
        <v>575</v>
      </c>
    </row>
    <row r="1267" spans="1:8" ht="47.25" hidden="1" x14ac:dyDescent="0.25">
      <c r="A1267" s="26" t="s">
        <v>11</v>
      </c>
      <c r="B1267" s="27" t="s">
        <v>1655</v>
      </c>
      <c r="C1267" s="27" t="s">
        <v>1656</v>
      </c>
      <c r="D1267" s="28">
        <v>5066</v>
      </c>
      <c r="E1267" s="27" t="s">
        <v>1664</v>
      </c>
      <c r="F1267" s="26" t="s">
        <v>15</v>
      </c>
      <c r="G1267" s="29">
        <v>30114</v>
      </c>
      <c r="H1267" s="30" t="s">
        <v>575</v>
      </c>
    </row>
    <row r="1268" spans="1:8" ht="47.25" hidden="1" x14ac:dyDescent="0.25">
      <c r="A1268" s="26" t="s">
        <v>11</v>
      </c>
      <c r="B1268" s="27" t="s">
        <v>1655</v>
      </c>
      <c r="C1268" s="27" t="s">
        <v>1656</v>
      </c>
      <c r="D1268" s="28">
        <v>5067</v>
      </c>
      <c r="E1268" s="27" t="s">
        <v>1665</v>
      </c>
      <c r="F1268" s="26" t="s">
        <v>15</v>
      </c>
      <c r="G1268" s="29">
        <v>22038</v>
      </c>
      <c r="H1268" s="30" t="s">
        <v>575</v>
      </c>
    </row>
    <row r="1269" spans="1:8" ht="47.25" hidden="1" x14ac:dyDescent="0.25">
      <c r="A1269" s="26" t="s">
        <v>11</v>
      </c>
      <c r="B1269" s="27" t="s">
        <v>1655</v>
      </c>
      <c r="C1269" s="27" t="s">
        <v>1656</v>
      </c>
      <c r="D1269" s="28">
        <v>5068</v>
      </c>
      <c r="E1269" s="27" t="s">
        <v>256</v>
      </c>
      <c r="F1269" s="26" t="s">
        <v>16</v>
      </c>
      <c r="G1269" s="29">
        <v>88654</v>
      </c>
      <c r="H1269" s="30" t="s">
        <v>575</v>
      </c>
    </row>
    <row r="1270" spans="1:8" ht="31.5" hidden="1" x14ac:dyDescent="0.25">
      <c r="A1270" s="26" t="s">
        <v>11</v>
      </c>
      <c r="B1270" s="27" t="s">
        <v>1655</v>
      </c>
      <c r="C1270" s="27" t="s">
        <v>1656</v>
      </c>
      <c r="D1270" s="28">
        <v>5069</v>
      </c>
      <c r="E1270" s="27" t="s">
        <v>1666</v>
      </c>
      <c r="F1270" s="26" t="s">
        <v>16</v>
      </c>
      <c r="G1270" s="29">
        <v>52522</v>
      </c>
      <c r="H1270" s="30" t="s">
        <v>575</v>
      </c>
    </row>
    <row r="1271" spans="1:8" ht="31.5" hidden="1" x14ac:dyDescent="0.25">
      <c r="A1271" s="26" t="s">
        <v>11</v>
      </c>
      <c r="B1271" s="27" t="s">
        <v>1655</v>
      </c>
      <c r="C1271" s="27" t="s">
        <v>1656</v>
      </c>
      <c r="D1271" s="28">
        <v>5070</v>
      </c>
      <c r="E1271" s="27" t="s">
        <v>1667</v>
      </c>
      <c r="F1271" s="26" t="s">
        <v>16</v>
      </c>
      <c r="G1271" s="29">
        <v>122555</v>
      </c>
      <c r="H1271" s="30" t="s">
        <v>575</v>
      </c>
    </row>
    <row r="1272" spans="1:8" ht="47.25" hidden="1" x14ac:dyDescent="0.25">
      <c r="A1272" s="26" t="s">
        <v>11</v>
      </c>
      <c r="B1272" s="27" t="s">
        <v>646</v>
      </c>
      <c r="C1272" s="27" t="s">
        <v>647</v>
      </c>
      <c r="D1272" s="28">
        <v>5071</v>
      </c>
      <c r="E1272" s="27" t="s">
        <v>1668</v>
      </c>
      <c r="F1272" s="26" t="s">
        <v>14</v>
      </c>
      <c r="G1272" s="29">
        <v>688480</v>
      </c>
      <c r="H1272" s="30" t="s">
        <v>575</v>
      </c>
    </row>
    <row r="1273" spans="1:8" ht="63" hidden="1" x14ac:dyDescent="0.25">
      <c r="A1273" s="26" t="s">
        <v>11</v>
      </c>
      <c r="B1273" s="27" t="s">
        <v>646</v>
      </c>
      <c r="C1273" s="27" t="s">
        <v>647</v>
      </c>
      <c r="D1273" s="28">
        <v>5072</v>
      </c>
      <c r="E1273" s="27" t="s">
        <v>1669</v>
      </c>
      <c r="F1273" s="26" t="s">
        <v>14</v>
      </c>
      <c r="G1273" s="29">
        <v>827637</v>
      </c>
      <c r="H1273" s="30" t="s">
        <v>575</v>
      </c>
    </row>
    <row r="1274" spans="1:8" ht="31.5" hidden="1" x14ac:dyDescent="0.25">
      <c r="A1274" s="26" t="s">
        <v>11</v>
      </c>
      <c r="B1274" s="27" t="s">
        <v>597</v>
      </c>
      <c r="C1274" s="27" t="s">
        <v>597</v>
      </c>
      <c r="D1274" s="28">
        <v>5073</v>
      </c>
      <c r="E1274" s="27" t="s">
        <v>1670</v>
      </c>
      <c r="F1274" s="26" t="s">
        <v>15</v>
      </c>
      <c r="G1274" s="29">
        <v>13530</v>
      </c>
      <c r="H1274" s="30" t="s">
        <v>575</v>
      </c>
    </row>
    <row r="1275" spans="1:8" ht="31.5" x14ac:dyDescent="0.25">
      <c r="A1275" s="26" t="s">
        <v>11</v>
      </c>
      <c r="B1275" s="27" t="s">
        <v>597</v>
      </c>
      <c r="C1275" s="27" t="s">
        <v>597</v>
      </c>
      <c r="D1275" s="28">
        <v>5074</v>
      </c>
      <c r="E1275" s="27" t="s">
        <v>1671</v>
      </c>
      <c r="F1275" s="26" t="s">
        <v>16</v>
      </c>
      <c r="G1275" s="29">
        <v>3184</v>
      </c>
      <c r="H1275" s="30" t="s">
        <v>575</v>
      </c>
    </row>
    <row r="1276" spans="1:8" ht="31.5" x14ac:dyDescent="0.25">
      <c r="A1276" s="26" t="s">
        <v>11</v>
      </c>
      <c r="B1276" s="27" t="s">
        <v>597</v>
      </c>
      <c r="C1276" s="27" t="s">
        <v>597</v>
      </c>
      <c r="D1276" s="28">
        <v>5075</v>
      </c>
      <c r="E1276" s="27" t="s">
        <v>1672</v>
      </c>
      <c r="F1276" s="26" t="s">
        <v>16</v>
      </c>
      <c r="G1276" s="29">
        <v>5513</v>
      </c>
      <c r="H1276" s="30" t="s">
        <v>575</v>
      </c>
    </row>
    <row r="1277" spans="1:8" ht="31.5" x14ac:dyDescent="0.25">
      <c r="A1277" s="26" t="s">
        <v>11</v>
      </c>
      <c r="B1277" s="27" t="s">
        <v>597</v>
      </c>
      <c r="C1277" s="27" t="s">
        <v>597</v>
      </c>
      <c r="D1277" s="28">
        <v>5076</v>
      </c>
      <c r="E1277" s="27" t="s">
        <v>1673</v>
      </c>
      <c r="F1277" s="26" t="s">
        <v>16</v>
      </c>
      <c r="G1277" s="29">
        <v>16178</v>
      </c>
      <c r="H1277" s="30" t="s">
        <v>575</v>
      </c>
    </row>
    <row r="1278" spans="1:8" ht="31.5" x14ac:dyDescent="0.25">
      <c r="A1278" s="26" t="s">
        <v>11</v>
      </c>
      <c r="B1278" s="27" t="s">
        <v>597</v>
      </c>
      <c r="C1278" s="27" t="s">
        <v>597</v>
      </c>
      <c r="D1278" s="28">
        <v>5077</v>
      </c>
      <c r="E1278" s="27" t="s">
        <v>1674</v>
      </c>
      <c r="F1278" s="26" t="s">
        <v>16</v>
      </c>
      <c r="G1278" s="29">
        <v>5703</v>
      </c>
      <c r="H1278" s="30" t="s">
        <v>575</v>
      </c>
    </row>
    <row r="1279" spans="1:8" ht="31.5" x14ac:dyDescent="0.25">
      <c r="A1279" s="26" t="s">
        <v>11</v>
      </c>
      <c r="B1279" s="27" t="s">
        <v>597</v>
      </c>
      <c r="C1279" s="27" t="s">
        <v>597</v>
      </c>
      <c r="D1279" s="28">
        <v>5078</v>
      </c>
      <c r="E1279" s="27" t="s">
        <v>1675</v>
      </c>
      <c r="F1279" s="26" t="s">
        <v>16</v>
      </c>
      <c r="G1279" s="29">
        <v>17713</v>
      </c>
      <c r="H1279" s="30" t="s">
        <v>575</v>
      </c>
    </row>
    <row r="1280" spans="1:8" ht="31.5" x14ac:dyDescent="0.25">
      <c r="A1280" s="26" t="s">
        <v>11</v>
      </c>
      <c r="B1280" s="27" t="s">
        <v>597</v>
      </c>
      <c r="C1280" s="27" t="s">
        <v>597</v>
      </c>
      <c r="D1280" s="28">
        <v>5079</v>
      </c>
      <c r="E1280" s="27" t="s">
        <v>1676</v>
      </c>
      <c r="F1280" s="26" t="s">
        <v>16</v>
      </c>
      <c r="G1280" s="29">
        <v>9054</v>
      </c>
      <c r="H1280" s="30" t="s">
        <v>575</v>
      </c>
    </row>
    <row r="1281" spans="1:8" ht="31.5" x14ac:dyDescent="0.25">
      <c r="A1281" s="26" t="s">
        <v>11</v>
      </c>
      <c r="B1281" s="27" t="s">
        <v>597</v>
      </c>
      <c r="C1281" s="27" t="s">
        <v>597</v>
      </c>
      <c r="D1281" s="28">
        <v>5080</v>
      </c>
      <c r="E1281" s="27" t="s">
        <v>1677</v>
      </c>
      <c r="F1281" s="26" t="s">
        <v>16</v>
      </c>
      <c r="G1281" s="29">
        <v>27523</v>
      </c>
      <c r="H1281" s="30" t="s">
        <v>575</v>
      </c>
    </row>
    <row r="1282" spans="1:8" ht="31.5" x14ac:dyDescent="0.25">
      <c r="A1282" s="26" t="s">
        <v>11</v>
      </c>
      <c r="B1282" s="27" t="s">
        <v>597</v>
      </c>
      <c r="C1282" s="27" t="s">
        <v>597</v>
      </c>
      <c r="D1282" s="28">
        <v>5081</v>
      </c>
      <c r="E1282" s="27" t="s">
        <v>1678</v>
      </c>
      <c r="F1282" s="26" t="s">
        <v>16</v>
      </c>
      <c r="G1282" s="29">
        <v>46448</v>
      </c>
      <c r="H1282" s="30" t="s">
        <v>575</v>
      </c>
    </row>
    <row r="1283" spans="1:8" ht="47.25" x14ac:dyDescent="0.25">
      <c r="A1283" s="26" t="s">
        <v>11</v>
      </c>
      <c r="B1283" s="27" t="s">
        <v>597</v>
      </c>
      <c r="C1283" s="27" t="s">
        <v>597</v>
      </c>
      <c r="D1283" s="28">
        <v>5082</v>
      </c>
      <c r="E1283" s="27" t="s">
        <v>1679</v>
      </c>
      <c r="F1283" s="26" t="s">
        <v>16</v>
      </c>
      <c r="G1283" s="29">
        <v>74417</v>
      </c>
      <c r="H1283" s="30" t="s">
        <v>575</v>
      </c>
    </row>
    <row r="1284" spans="1:8" ht="31.5" hidden="1" x14ac:dyDescent="0.25">
      <c r="A1284" s="26" t="s">
        <v>11</v>
      </c>
      <c r="B1284" s="27" t="s">
        <v>639</v>
      </c>
      <c r="C1284" s="27" t="s">
        <v>639</v>
      </c>
      <c r="D1284" s="28">
        <v>5083</v>
      </c>
      <c r="E1284" s="27" t="s">
        <v>1680</v>
      </c>
      <c r="F1284" s="26" t="s">
        <v>15</v>
      </c>
      <c r="G1284" s="29">
        <v>11094</v>
      </c>
      <c r="H1284" s="30" t="s">
        <v>575</v>
      </c>
    </row>
    <row r="1285" spans="1:8" ht="31.5" hidden="1" x14ac:dyDescent="0.25">
      <c r="A1285" s="26" t="s">
        <v>11</v>
      </c>
      <c r="B1285" s="27" t="s">
        <v>639</v>
      </c>
      <c r="C1285" s="27" t="s">
        <v>639</v>
      </c>
      <c r="D1285" s="28">
        <v>5084</v>
      </c>
      <c r="E1285" s="27" t="s">
        <v>1681</v>
      </c>
      <c r="F1285" s="26" t="s">
        <v>15</v>
      </c>
      <c r="G1285" s="29">
        <v>9389</v>
      </c>
      <c r="H1285" s="30" t="s">
        <v>575</v>
      </c>
    </row>
    <row r="1286" spans="1:8" ht="31.5" hidden="1" x14ac:dyDescent="0.25">
      <c r="A1286" s="26" t="s">
        <v>11</v>
      </c>
      <c r="B1286" s="27" t="s">
        <v>639</v>
      </c>
      <c r="C1286" s="27" t="s">
        <v>639</v>
      </c>
      <c r="D1286" s="28">
        <v>5085</v>
      </c>
      <c r="E1286" s="27" t="s">
        <v>1682</v>
      </c>
      <c r="F1286" s="26" t="s">
        <v>16</v>
      </c>
      <c r="G1286" s="29">
        <v>12082</v>
      </c>
      <c r="H1286" s="30" t="s">
        <v>575</v>
      </c>
    </row>
    <row r="1287" spans="1:8" ht="31.5" hidden="1" x14ac:dyDescent="0.25">
      <c r="A1287" s="26" t="s">
        <v>11</v>
      </c>
      <c r="B1287" s="27" t="s">
        <v>639</v>
      </c>
      <c r="C1287" s="27" t="s">
        <v>639</v>
      </c>
      <c r="D1287" s="28">
        <v>5086</v>
      </c>
      <c r="E1287" s="27" t="s">
        <v>1683</v>
      </c>
      <c r="F1287" s="26" t="s">
        <v>16</v>
      </c>
      <c r="G1287" s="29">
        <v>9517</v>
      </c>
      <c r="H1287" s="30" t="s">
        <v>575</v>
      </c>
    </row>
    <row r="1288" spans="1:8" ht="31.5" hidden="1" x14ac:dyDescent="0.25">
      <c r="A1288" s="26" t="s">
        <v>11</v>
      </c>
      <c r="B1288" s="27" t="s">
        <v>639</v>
      </c>
      <c r="C1288" s="27" t="s">
        <v>639</v>
      </c>
      <c r="D1288" s="28">
        <v>5087</v>
      </c>
      <c r="E1288" s="27" t="s">
        <v>1684</v>
      </c>
      <c r="F1288" s="26" t="s">
        <v>16</v>
      </c>
      <c r="G1288" s="29">
        <v>5337</v>
      </c>
      <c r="H1288" s="30" t="s">
        <v>575</v>
      </c>
    </row>
    <row r="1289" spans="1:8" ht="31.5" hidden="1" x14ac:dyDescent="0.25">
      <c r="A1289" s="26" t="s">
        <v>11</v>
      </c>
      <c r="B1289" s="27" t="s">
        <v>639</v>
      </c>
      <c r="C1289" s="27" t="s">
        <v>639</v>
      </c>
      <c r="D1289" s="28">
        <v>5088</v>
      </c>
      <c r="E1289" s="27" t="s">
        <v>1685</v>
      </c>
      <c r="F1289" s="26" t="s">
        <v>16</v>
      </c>
      <c r="G1289" s="29">
        <v>6407</v>
      </c>
      <c r="H1289" s="30" t="s">
        <v>575</v>
      </c>
    </row>
    <row r="1290" spans="1:8" ht="31.5" hidden="1" x14ac:dyDescent="0.25">
      <c r="A1290" s="26" t="s">
        <v>11</v>
      </c>
      <c r="B1290" s="27" t="s">
        <v>639</v>
      </c>
      <c r="C1290" s="27" t="s">
        <v>639</v>
      </c>
      <c r="D1290" s="28">
        <v>5089</v>
      </c>
      <c r="E1290" s="27" t="s">
        <v>1686</v>
      </c>
      <c r="F1290" s="26" t="s">
        <v>16</v>
      </c>
      <c r="G1290" s="29">
        <v>4608</v>
      </c>
      <c r="H1290" s="30" t="s">
        <v>575</v>
      </c>
    </row>
    <row r="1291" spans="1:8" ht="31.5" hidden="1" x14ac:dyDescent="0.25">
      <c r="A1291" s="26" t="s">
        <v>11</v>
      </c>
      <c r="B1291" s="27" t="s">
        <v>639</v>
      </c>
      <c r="C1291" s="27" t="s">
        <v>639</v>
      </c>
      <c r="D1291" s="28">
        <v>5090</v>
      </c>
      <c r="E1291" s="27" t="s">
        <v>1687</v>
      </c>
      <c r="F1291" s="26" t="s">
        <v>16</v>
      </c>
      <c r="G1291" s="29">
        <v>9979</v>
      </c>
      <c r="H1291" s="30" t="s">
        <v>575</v>
      </c>
    </row>
    <row r="1292" spans="1:8" ht="31.5" hidden="1" x14ac:dyDescent="0.25">
      <c r="A1292" s="26" t="s">
        <v>11</v>
      </c>
      <c r="B1292" s="27" t="s">
        <v>639</v>
      </c>
      <c r="C1292" s="27" t="s">
        <v>639</v>
      </c>
      <c r="D1292" s="28">
        <v>5091</v>
      </c>
      <c r="E1292" s="27" t="s">
        <v>1688</v>
      </c>
      <c r="F1292" s="26" t="s">
        <v>16</v>
      </c>
      <c r="G1292" s="29">
        <v>6703</v>
      </c>
      <c r="H1292" s="30" t="s">
        <v>575</v>
      </c>
    </row>
    <row r="1293" spans="1:8" ht="31.5" hidden="1" x14ac:dyDescent="0.25">
      <c r="A1293" s="26" t="s">
        <v>11</v>
      </c>
      <c r="B1293" s="27" t="s">
        <v>639</v>
      </c>
      <c r="C1293" s="27" t="s">
        <v>639</v>
      </c>
      <c r="D1293" s="28">
        <v>5092</v>
      </c>
      <c r="E1293" s="27" t="s">
        <v>1689</v>
      </c>
      <c r="F1293" s="26" t="s">
        <v>16</v>
      </c>
      <c r="G1293" s="29">
        <v>5033</v>
      </c>
      <c r="H1293" s="30" t="s">
        <v>575</v>
      </c>
    </row>
    <row r="1294" spans="1:8" ht="31.5" hidden="1" x14ac:dyDescent="0.25">
      <c r="A1294" s="26" t="s">
        <v>11</v>
      </c>
      <c r="B1294" s="27" t="s">
        <v>639</v>
      </c>
      <c r="C1294" s="27" t="s">
        <v>639</v>
      </c>
      <c r="D1294" s="28">
        <v>5093</v>
      </c>
      <c r="E1294" s="27" t="s">
        <v>1690</v>
      </c>
      <c r="F1294" s="26" t="s">
        <v>16</v>
      </c>
      <c r="G1294" s="29">
        <v>3894</v>
      </c>
      <c r="H1294" s="30" t="s">
        <v>575</v>
      </c>
    </row>
    <row r="1295" spans="1:8" ht="31.5" hidden="1" x14ac:dyDescent="0.25">
      <c r="A1295" s="26" t="s">
        <v>11</v>
      </c>
      <c r="B1295" s="27" t="s">
        <v>639</v>
      </c>
      <c r="C1295" s="27" t="s">
        <v>639</v>
      </c>
      <c r="D1295" s="28">
        <v>5094</v>
      </c>
      <c r="E1295" s="27" t="s">
        <v>1691</v>
      </c>
      <c r="F1295" s="26" t="s">
        <v>16</v>
      </c>
      <c r="G1295" s="29">
        <v>3267</v>
      </c>
      <c r="H1295" s="30" t="s">
        <v>575</v>
      </c>
    </row>
    <row r="1296" spans="1:8" ht="31.5" hidden="1" x14ac:dyDescent="0.25">
      <c r="A1296" s="26" t="s">
        <v>11</v>
      </c>
      <c r="B1296" s="27" t="s">
        <v>639</v>
      </c>
      <c r="C1296" s="27" t="s">
        <v>639</v>
      </c>
      <c r="D1296" s="28">
        <v>5095</v>
      </c>
      <c r="E1296" s="27" t="s">
        <v>1692</v>
      </c>
      <c r="F1296" s="26" t="s">
        <v>16</v>
      </c>
      <c r="G1296" s="29">
        <v>24551</v>
      </c>
      <c r="H1296" s="30" t="s">
        <v>575</v>
      </c>
    </row>
    <row r="1297" spans="1:8" ht="31.5" hidden="1" x14ac:dyDescent="0.25">
      <c r="A1297" s="26" t="s">
        <v>11</v>
      </c>
      <c r="B1297" s="27" t="s">
        <v>639</v>
      </c>
      <c r="C1297" s="27" t="s">
        <v>639</v>
      </c>
      <c r="D1297" s="28">
        <v>5096</v>
      </c>
      <c r="E1297" s="27" t="s">
        <v>1693</v>
      </c>
      <c r="F1297" s="26" t="s">
        <v>16</v>
      </c>
      <c r="G1297" s="29">
        <v>23171</v>
      </c>
      <c r="H1297" s="30" t="s">
        <v>575</v>
      </c>
    </row>
    <row r="1298" spans="1:8" ht="31.5" hidden="1" x14ac:dyDescent="0.25">
      <c r="A1298" s="26" t="s">
        <v>11</v>
      </c>
      <c r="B1298" s="27" t="s">
        <v>639</v>
      </c>
      <c r="C1298" s="27" t="s">
        <v>639</v>
      </c>
      <c r="D1298" s="28">
        <v>5097</v>
      </c>
      <c r="E1298" s="27" t="s">
        <v>1694</v>
      </c>
      <c r="F1298" s="26" t="s">
        <v>16</v>
      </c>
      <c r="G1298" s="29">
        <v>27033</v>
      </c>
      <c r="H1298" s="30" t="s">
        <v>575</v>
      </c>
    </row>
    <row r="1299" spans="1:8" ht="47.25" hidden="1" x14ac:dyDescent="0.25">
      <c r="A1299" s="26" t="s">
        <v>11</v>
      </c>
      <c r="B1299" s="27" t="s">
        <v>639</v>
      </c>
      <c r="C1299" s="27" t="s">
        <v>639</v>
      </c>
      <c r="D1299" s="28">
        <v>5098</v>
      </c>
      <c r="E1299" s="27" t="s">
        <v>1695</v>
      </c>
      <c r="F1299" s="26" t="s">
        <v>16</v>
      </c>
      <c r="G1299" s="29">
        <v>42709</v>
      </c>
      <c r="H1299" s="30" t="s">
        <v>575</v>
      </c>
    </row>
    <row r="1300" spans="1:8" ht="47.25" hidden="1" x14ac:dyDescent="0.25">
      <c r="A1300" s="26" t="s">
        <v>11</v>
      </c>
      <c r="B1300" s="27" t="s">
        <v>639</v>
      </c>
      <c r="C1300" s="27" t="s">
        <v>639</v>
      </c>
      <c r="D1300" s="28">
        <v>5099</v>
      </c>
      <c r="E1300" s="27" t="s">
        <v>1696</v>
      </c>
      <c r="F1300" s="26" t="s">
        <v>16</v>
      </c>
      <c r="G1300" s="29">
        <v>38253</v>
      </c>
      <c r="H1300" s="30" t="s">
        <v>575</v>
      </c>
    </row>
    <row r="1301" spans="1:8" ht="47.25" hidden="1" x14ac:dyDescent="0.25">
      <c r="A1301" s="26" t="s">
        <v>11</v>
      </c>
      <c r="B1301" s="27" t="s">
        <v>582</v>
      </c>
      <c r="C1301" s="27" t="s">
        <v>583</v>
      </c>
      <c r="D1301" s="28">
        <v>5101</v>
      </c>
      <c r="E1301" s="27" t="s">
        <v>257</v>
      </c>
      <c r="F1301" s="26" t="s">
        <v>15</v>
      </c>
      <c r="G1301" s="29">
        <v>93241</v>
      </c>
      <c r="H1301" s="30" t="s">
        <v>575</v>
      </c>
    </row>
    <row r="1302" spans="1:8" ht="78.75" hidden="1" x14ac:dyDescent="0.25">
      <c r="A1302" s="26" t="s">
        <v>11</v>
      </c>
      <c r="B1302" s="27" t="s">
        <v>582</v>
      </c>
      <c r="C1302" s="27" t="s">
        <v>583</v>
      </c>
      <c r="D1302" s="28">
        <v>5102</v>
      </c>
      <c r="E1302" s="27" t="s">
        <v>258</v>
      </c>
      <c r="F1302" s="26" t="s">
        <v>15</v>
      </c>
      <c r="G1302" s="29">
        <v>33879</v>
      </c>
      <c r="H1302" s="30" t="s">
        <v>575</v>
      </c>
    </row>
    <row r="1303" spans="1:8" ht="78.75" hidden="1" x14ac:dyDescent="0.25">
      <c r="A1303" s="26" t="s">
        <v>11</v>
      </c>
      <c r="B1303" s="27" t="s">
        <v>582</v>
      </c>
      <c r="C1303" s="27" t="s">
        <v>583</v>
      </c>
      <c r="D1303" s="28">
        <v>5103</v>
      </c>
      <c r="E1303" s="27" t="s">
        <v>1697</v>
      </c>
      <c r="F1303" s="26" t="s">
        <v>15</v>
      </c>
      <c r="G1303" s="29">
        <v>121202</v>
      </c>
      <c r="H1303" s="30" t="s">
        <v>575</v>
      </c>
    </row>
    <row r="1304" spans="1:8" ht="63" hidden="1" x14ac:dyDescent="0.25">
      <c r="A1304" s="26" t="s">
        <v>11</v>
      </c>
      <c r="B1304" s="27" t="s">
        <v>582</v>
      </c>
      <c r="C1304" s="27" t="s">
        <v>583</v>
      </c>
      <c r="D1304" s="28">
        <v>5105</v>
      </c>
      <c r="E1304" s="27" t="s">
        <v>1698</v>
      </c>
      <c r="F1304" s="26" t="s">
        <v>16</v>
      </c>
      <c r="G1304" s="29">
        <v>86561</v>
      </c>
      <c r="H1304" s="30" t="s">
        <v>575</v>
      </c>
    </row>
    <row r="1305" spans="1:8" ht="63" hidden="1" x14ac:dyDescent="0.25">
      <c r="A1305" s="26" t="s">
        <v>11</v>
      </c>
      <c r="B1305" s="27" t="s">
        <v>582</v>
      </c>
      <c r="C1305" s="27" t="s">
        <v>583</v>
      </c>
      <c r="D1305" s="28">
        <v>5106</v>
      </c>
      <c r="E1305" s="27" t="s">
        <v>259</v>
      </c>
      <c r="F1305" s="26" t="s">
        <v>16</v>
      </c>
      <c r="G1305" s="29">
        <v>227962</v>
      </c>
      <c r="H1305" s="30" t="s">
        <v>575</v>
      </c>
    </row>
    <row r="1306" spans="1:8" ht="63" hidden="1" x14ac:dyDescent="0.25">
      <c r="A1306" s="26" t="s">
        <v>11</v>
      </c>
      <c r="B1306" s="27" t="s">
        <v>582</v>
      </c>
      <c r="C1306" s="27" t="s">
        <v>583</v>
      </c>
      <c r="D1306" s="28">
        <v>5107</v>
      </c>
      <c r="E1306" s="27" t="s">
        <v>1699</v>
      </c>
      <c r="F1306" s="26" t="s">
        <v>15</v>
      </c>
      <c r="G1306" s="29">
        <v>39496</v>
      </c>
      <c r="H1306" s="30" t="s">
        <v>575</v>
      </c>
    </row>
    <row r="1307" spans="1:8" ht="63" hidden="1" x14ac:dyDescent="0.25">
      <c r="A1307" s="26" t="s">
        <v>11</v>
      </c>
      <c r="B1307" s="27" t="s">
        <v>582</v>
      </c>
      <c r="C1307" s="27" t="s">
        <v>583</v>
      </c>
      <c r="D1307" s="28">
        <v>5108</v>
      </c>
      <c r="E1307" s="27" t="s">
        <v>1700</v>
      </c>
      <c r="F1307" s="26" t="s">
        <v>16</v>
      </c>
      <c r="G1307" s="29">
        <v>104771</v>
      </c>
      <c r="H1307" s="30" t="s">
        <v>575</v>
      </c>
    </row>
    <row r="1308" spans="1:8" ht="63" hidden="1" x14ac:dyDescent="0.25">
      <c r="A1308" s="26" t="s">
        <v>11</v>
      </c>
      <c r="B1308" s="27" t="s">
        <v>582</v>
      </c>
      <c r="C1308" s="27" t="s">
        <v>583</v>
      </c>
      <c r="D1308" s="28">
        <v>5109</v>
      </c>
      <c r="E1308" s="27" t="s">
        <v>260</v>
      </c>
      <c r="F1308" s="26" t="s">
        <v>16</v>
      </c>
      <c r="G1308" s="29">
        <v>73301</v>
      </c>
      <c r="H1308" s="30" t="s">
        <v>575</v>
      </c>
    </row>
    <row r="1309" spans="1:8" ht="63" hidden="1" x14ac:dyDescent="0.25">
      <c r="A1309" s="26" t="s">
        <v>11</v>
      </c>
      <c r="B1309" s="27" t="s">
        <v>582</v>
      </c>
      <c r="C1309" s="27" t="s">
        <v>583</v>
      </c>
      <c r="D1309" s="28">
        <v>5110</v>
      </c>
      <c r="E1309" s="27" t="s">
        <v>518</v>
      </c>
      <c r="F1309" s="26" t="s">
        <v>15</v>
      </c>
      <c r="G1309" s="29">
        <v>32554</v>
      </c>
      <c r="H1309" s="30" t="s">
        <v>575</v>
      </c>
    </row>
    <row r="1310" spans="1:8" ht="47.25" hidden="1" x14ac:dyDescent="0.25">
      <c r="A1310" s="26" t="s">
        <v>11</v>
      </c>
      <c r="B1310" s="27" t="s">
        <v>582</v>
      </c>
      <c r="C1310" s="27" t="s">
        <v>583</v>
      </c>
      <c r="D1310" s="28">
        <v>5111</v>
      </c>
      <c r="E1310" s="27" t="s">
        <v>261</v>
      </c>
      <c r="F1310" s="26" t="s">
        <v>15</v>
      </c>
      <c r="G1310" s="29">
        <v>7741</v>
      </c>
      <c r="H1310" s="30" t="s">
        <v>575</v>
      </c>
    </row>
    <row r="1311" spans="1:8" ht="63" hidden="1" x14ac:dyDescent="0.25">
      <c r="A1311" s="26" t="s">
        <v>11</v>
      </c>
      <c r="B1311" s="27" t="s">
        <v>582</v>
      </c>
      <c r="C1311" s="27" t="s">
        <v>583</v>
      </c>
      <c r="D1311" s="28">
        <v>5112</v>
      </c>
      <c r="E1311" s="27" t="s">
        <v>262</v>
      </c>
      <c r="F1311" s="26" t="s">
        <v>15</v>
      </c>
      <c r="G1311" s="29">
        <v>14846</v>
      </c>
      <c r="H1311" s="30" t="s">
        <v>575</v>
      </c>
    </row>
    <row r="1312" spans="1:8" ht="47.25" hidden="1" x14ac:dyDescent="0.25">
      <c r="A1312" s="26" t="s">
        <v>11</v>
      </c>
      <c r="B1312" s="27" t="s">
        <v>582</v>
      </c>
      <c r="C1312" s="27" t="s">
        <v>583</v>
      </c>
      <c r="D1312" s="28">
        <v>5113</v>
      </c>
      <c r="E1312" s="27" t="s">
        <v>263</v>
      </c>
      <c r="F1312" s="26" t="s">
        <v>16</v>
      </c>
      <c r="G1312" s="29">
        <v>131160</v>
      </c>
      <c r="H1312" s="30" t="s">
        <v>575</v>
      </c>
    </row>
    <row r="1313" spans="1:8" ht="31.5" hidden="1" x14ac:dyDescent="0.25">
      <c r="A1313" s="26" t="s">
        <v>11</v>
      </c>
      <c r="B1313" s="27" t="s">
        <v>1655</v>
      </c>
      <c r="C1313" s="27" t="s">
        <v>1655</v>
      </c>
      <c r="D1313" s="28">
        <v>5117</v>
      </c>
      <c r="E1313" s="27" t="s">
        <v>1701</v>
      </c>
      <c r="F1313" s="26" t="s">
        <v>16</v>
      </c>
      <c r="G1313" s="29">
        <v>192956</v>
      </c>
      <c r="H1313" s="30" t="s">
        <v>575</v>
      </c>
    </row>
    <row r="1314" spans="1:8" ht="47.25" hidden="1" x14ac:dyDescent="0.25">
      <c r="A1314" s="26" t="s">
        <v>11</v>
      </c>
      <c r="B1314" s="27" t="s">
        <v>1655</v>
      </c>
      <c r="C1314" s="27" t="s">
        <v>1656</v>
      </c>
      <c r="D1314" s="28">
        <v>5122</v>
      </c>
      <c r="E1314" s="27" t="s">
        <v>264</v>
      </c>
      <c r="F1314" s="26" t="s">
        <v>16</v>
      </c>
      <c r="G1314" s="29">
        <v>325654</v>
      </c>
      <c r="H1314" s="30" t="s">
        <v>575</v>
      </c>
    </row>
    <row r="1315" spans="1:8" ht="47.25" hidden="1" x14ac:dyDescent="0.25">
      <c r="A1315" s="26" t="s">
        <v>11</v>
      </c>
      <c r="B1315" s="27" t="s">
        <v>1655</v>
      </c>
      <c r="C1315" s="27" t="s">
        <v>1656</v>
      </c>
      <c r="D1315" s="28">
        <v>5123</v>
      </c>
      <c r="E1315" s="27" t="s">
        <v>265</v>
      </c>
      <c r="F1315" s="26" t="s">
        <v>16</v>
      </c>
      <c r="G1315" s="29">
        <v>1030938</v>
      </c>
      <c r="H1315" s="30" t="s">
        <v>575</v>
      </c>
    </row>
    <row r="1316" spans="1:8" ht="47.25" hidden="1" x14ac:dyDescent="0.25">
      <c r="A1316" s="26" t="s">
        <v>11</v>
      </c>
      <c r="B1316" s="27" t="s">
        <v>1655</v>
      </c>
      <c r="C1316" s="27" t="s">
        <v>1656</v>
      </c>
      <c r="D1316" s="28">
        <v>5124</v>
      </c>
      <c r="E1316" s="27" t="s">
        <v>266</v>
      </c>
      <c r="F1316" s="26" t="s">
        <v>16</v>
      </c>
      <c r="G1316" s="29">
        <v>342142</v>
      </c>
      <c r="H1316" s="30" t="s">
        <v>575</v>
      </c>
    </row>
    <row r="1317" spans="1:8" ht="47.25" hidden="1" x14ac:dyDescent="0.25">
      <c r="A1317" s="26" t="s">
        <v>11</v>
      </c>
      <c r="B1317" s="27" t="s">
        <v>1655</v>
      </c>
      <c r="C1317" s="27" t="s">
        <v>1656</v>
      </c>
      <c r="D1317" s="28">
        <v>5125</v>
      </c>
      <c r="E1317" s="27" t="s">
        <v>1702</v>
      </c>
      <c r="F1317" s="26" t="s">
        <v>16</v>
      </c>
      <c r="G1317" s="29">
        <v>77084</v>
      </c>
      <c r="H1317" s="30" t="s">
        <v>575</v>
      </c>
    </row>
    <row r="1318" spans="1:8" ht="31.5" hidden="1" x14ac:dyDescent="0.25">
      <c r="A1318" s="26" t="s">
        <v>11</v>
      </c>
      <c r="B1318" s="27" t="s">
        <v>1655</v>
      </c>
      <c r="C1318" s="27" t="s">
        <v>1656</v>
      </c>
      <c r="D1318" s="28">
        <v>5126</v>
      </c>
      <c r="E1318" s="27" t="s">
        <v>1703</v>
      </c>
      <c r="F1318" s="26" t="s">
        <v>16</v>
      </c>
      <c r="G1318" s="29">
        <v>106170</v>
      </c>
      <c r="H1318" s="30" t="s">
        <v>575</v>
      </c>
    </row>
    <row r="1319" spans="1:8" ht="78.75" hidden="1" x14ac:dyDescent="0.25">
      <c r="A1319" s="26" t="s">
        <v>11</v>
      </c>
      <c r="B1319" s="27" t="s">
        <v>1655</v>
      </c>
      <c r="C1319" s="27" t="s">
        <v>1656</v>
      </c>
      <c r="D1319" s="28">
        <v>5127</v>
      </c>
      <c r="E1319" s="27" t="s">
        <v>1704</v>
      </c>
      <c r="F1319" s="26" t="s">
        <v>16</v>
      </c>
      <c r="G1319" s="29">
        <v>355537</v>
      </c>
      <c r="H1319" s="30" t="s">
        <v>575</v>
      </c>
    </row>
    <row r="1320" spans="1:8" ht="31.5" hidden="1" x14ac:dyDescent="0.25">
      <c r="A1320" s="26" t="s">
        <v>11</v>
      </c>
      <c r="B1320" s="27" t="s">
        <v>1655</v>
      </c>
      <c r="C1320" s="27" t="s">
        <v>1656</v>
      </c>
      <c r="D1320" s="28">
        <v>5128</v>
      </c>
      <c r="E1320" s="27" t="s">
        <v>267</v>
      </c>
      <c r="F1320" s="26" t="s">
        <v>16</v>
      </c>
      <c r="G1320" s="29">
        <v>283406</v>
      </c>
      <c r="H1320" s="30" t="s">
        <v>575</v>
      </c>
    </row>
    <row r="1321" spans="1:8" ht="63" hidden="1" x14ac:dyDescent="0.25">
      <c r="A1321" s="26" t="s">
        <v>11</v>
      </c>
      <c r="B1321" s="27" t="s">
        <v>646</v>
      </c>
      <c r="C1321" s="27" t="s">
        <v>1705</v>
      </c>
      <c r="D1321" s="28">
        <v>5129</v>
      </c>
      <c r="E1321" s="27" t="s">
        <v>1706</v>
      </c>
      <c r="F1321" s="26" t="s">
        <v>15</v>
      </c>
      <c r="G1321" s="29">
        <v>167497</v>
      </c>
      <c r="H1321" s="30" t="s">
        <v>575</v>
      </c>
    </row>
    <row r="1322" spans="1:8" ht="47.25" hidden="1" x14ac:dyDescent="0.25">
      <c r="A1322" s="26" t="s">
        <v>11</v>
      </c>
      <c r="B1322" s="27" t="s">
        <v>646</v>
      </c>
      <c r="C1322" s="27" t="s">
        <v>1705</v>
      </c>
      <c r="D1322" s="28">
        <v>5131</v>
      </c>
      <c r="E1322" s="27" t="s">
        <v>1707</v>
      </c>
      <c r="F1322" s="26" t="s">
        <v>15</v>
      </c>
      <c r="G1322" s="29">
        <v>129714</v>
      </c>
      <c r="H1322" s="30" t="s">
        <v>575</v>
      </c>
    </row>
    <row r="1323" spans="1:8" ht="63" hidden="1" x14ac:dyDescent="0.25">
      <c r="A1323" s="26" t="s">
        <v>11</v>
      </c>
      <c r="B1323" s="27" t="s">
        <v>597</v>
      </c>
      <c r="C1323" s="27" t="s">
        <v>597</v>
      </c>
      <c r="D1323" s="28">
        <v>5132</v>
      </c>
      <c r="E1323" s="27" t="s">
        <v>1708</v>
      </c>
      <c r="F1323" s="26" t="s">
        <v>15</v>
      </c>
      <c r="G1323" s="29">
        <v>45012</v>
      </c>
      <c r="H1323" s="30" t="s">
        <v>575</v>
      </c>
    </row>
    <row r="1324" spans="1:8" ht="63" hidden="1" x14ac:dyDescent="0.25">
      <c r="A1324" s="26" t="s">
        <v>11</v>
      </c>
      <c r="B1324" s="27" t="s">
        <v>632</v>
      </c>
      <c r="C1324" s="27" t="s">
        <v>633</v>
      </c>
      <c r="D1324" s="28">
        <v>5135</v>
      </c>
      <c r="E1324" s="27" t="s">
        <v>1709</v>
      </c>
      <c r="F1324" s="26" t="s">
        <v>15</v>
      </c>
      <c r="G1324" s="29">
        <v>22491</v>
      </c>
      <c r="H1324" s="30" t="s">
        <v>575</v>
      </c>
    </row>
    <row r="1325" spans="1:8" ht="63" hidden="1" x14ac:dyDescent="0.25">
      <c r="A1325" s="26" t="s">
        <v>11</v>
      </c>
      <c r="B1325" s="27" t="s">
        <v>632</v>
      </c>
      <c r="C1325" s="27" t="s">
        <v>633</v>
      </c>
      <c r="D1325" s="28">
        <v>5136</v>
      </c>
      <c r="E1325" s="27" t="s">
        <v>1710</v>
      </c>
      <c r="F1325" s="26" t="s">
        <v>13</v>
      </c>
      <c r="G1325" s="29">
        <v>11745</v>
      </c>
      <c r="H1325" s="30" t="s">
        <v>575</v>
      </c>
    </row>
    <row r="1326" spans="1:8" ht="63" hidden="1" x14ac:dyDescent="0.25">
      <c r="A1326" s="26" t="s">
        <v>11</v>
      </c>
      <c r="B1326" s="27" t="s">
        <v>632</v>
      </c>
      <c r="C1326" s="27" t="s">
        <v>1711</v>
      </c>
      <c r="D1326" s="28">
        <v>5143</v>
      </c>
      <c r="E1326" s="27" t="s">
        <v>1712</v>
      </c>
      <c r="F1326" s="26" t="s">
        <v>16</v>
      </c>
      <c r="G1326" s="29">
        <v>100424</v>
      </c>
      <c r="H1326" s="30" t="s">
        <v>575</v>
      </c>
    </row>
    <row r="1327" spans="1:8" ht="63" hidden="1" x14ac:dyDescent="0.25">
      <c r="A1327" s="26" t="s">
        <v>11</v>
      </c>
      <c r="B1327" s="27" t="s">
        <v>632</v>
      </c>
      <c r="C1327" s="27" t="s">
        <v>1711</v>
      </c>
      <c r="D1327" s="28">
        <v>5144</v>
      </c>
      <c r="E1327" s="27" t="s">
        <v>1713</v>
      </c>
      <c r="F1327" s="26" t="s">
        <v>16</v>
      </c>
      <c r="G1327" s="29">
        <v>9682</v>
      </c>
      <c r="H1327" s="30" t="s">
        <v>575</v>
      </c>
    </row>
    <row r="1328" spans="1:8" ht="63" hidden="1" x14ac:dyDescent="0.25">
      <c r="A1328" s="26" t="s">
        <v>11</v>
      </c>
      <c r="B1328" s="27" t="s">
        <v>632</v>
      </c>
      <c r="C1328" s="27" t="s">
        <v>1711</v>
      </c>
      <c r="D1328" s="28">
        <v>5145</v>
      </c>
      <c r="E1328" s="27" t="s">
        <v>1714</v>
      </c>
      <c r="F1328" s="26" t="s">
        <v>16</v>
      </c>
      <c r="G1328" s="29">
        <v>9422</v>
      </c>
      <c r="H1328" s="30" t="s">
        <v>575</v>
      </c>
    </row>
    <row r="1329" spans="1:8" ht="31.5" x14ac:dyDescent="0.25">
      <c r="A1329" s="26" t="s">
        <v>11</v>
      </c>
      <c r="B1329" s="27" t="s">
        <v>597</v>
      </c>
      <c r="C1329" s="27" t="s">
        <v>597</v>
      </c>
      <c r="D1329" s="28">
        <v>5159</v>
      </c>
      <c r="E1329" s="27" t="s">
        <v>1715</v>
      </c>
      <c r="F1329" s="26" t="s">
        <v>16</v>
      </c>
      <c r="G1329" s="29">
        <v>23991</v>
      </c>
      <c r="H1329" s="30" t="s">
        <v>575</v>
      </c>
    </row>
    <row r="1330" spans="1:8" ht="63" x14ac:dyDescent="0.25">
      <c r="A1330" s="26" t="s">
        <v>11</v>
      </c>
      <c r="B1330" s="27" t="s">
        <v>597</v>
      </c>
      <c r="C1330" s="27" t="s">
        <v>597</v>
      </c>
      <c r="D1330" s="28">
        <v>5160</v>
      </c>
      <c r="E1330" s="27" t="s">
        <v>1716</v>
      </c>
      <c r="F1330" s="26" t="s">
        <v>16</v>
      </c>
      <c r="G1330" s="29">
        <v>52159</v>
      </c>
      <c r="H1330" s="30" t="s">
        <v>575</v>
      </c>
    </row>
    <row r="1331" spans="1:8" ht="47.25" hidden="1" x14ac:dyDescent="0.25">
      <c r="A1331" s="26" t="s">
        <v>11</v>
      </c>
      <c r="B1331" s="27" t="s">
        <v>1717</v>
      </c>
      <c r="C1331" s="27" t="s">
        <v>1717</v>
      </c>
      <c r="D1331" s="28">
        <v>5161</v>
      </c>
      <c r="E1331" s="27" t="s">
        <v>268</v>
      </c>
      <c r="F1331" s="26" t="s">
        <v>13</v>
      </c>
      <c r="G1331" s="29">
        <v>216</v>
      </c>
      <c r="H1331" s="30" t="s">
        <v>575</v>
      </c>
    </row>
    <row r="1332" spans="1:8" ht="63" hidden="1" x14ac:dyDescent="0.25">
      <c r="A1332" s="26" t="s">
        <v>11</v>
      </c>
      <c r="B1332" s="27" t="s">
        <v>650</v>
      </c>
      <c r="C1332" s="27" t="s">
        <v>996</v>
      </c>
      <c r="D1332" s="28">
        <v>5162</v>
      </c>
      <c r="E1332" s="27" t="s">
        <v>1718</v>
      </c>
      <c r="F1332" s="26" t="s">
        <v>14</v>
      </c>
      <c r="G1332" s="29">
        <v>243340</v>
      </c>
      <c r="H1332" s="30" t="s">
        <v>575</v>
      </c>
    </row>
    <row r="1333" spans="1:8" ht="63" hidden="1" x14ac:dyDescent="0.25">
      <c r="A1333" s="26" t="s">
        <v>11</v>
      </c>
      <c r="B1333" s="27" t="s">
        <v>650</v>
      </c>
      <c r="C1333" s="27" t="s">
        <v>996</v>
      </c>
      <c r="D1333" s="28">
        <v>5163</v>
      </c>
      <c r="E1333" s="27" t="s">
        <v>1719</v>
      </c>
      <c r="F1333" s="26" t="s">
        <v>14</v>
      </c>
      <c r="G1333" s="29">
        <v>260513</v>
      </c>
      <c r="H1333" s="30" t="s">
        <v>575</v>
      </c>
    </row>
    <row r="1334" spans="1:8" ht="63" hidden="1" x14ac:dyDescent="0.25">
      <c r="A1334" s="26" t="s">
        <v>11</v>
      </c>
      <c r="B1334" s="27" t="s">
        <v>650</v>
      </c>
      <c r="C1334" s="27" t="s">
        <v>996</v>
      </c>
      <c r="D1334" s="28">
        <v>5164</v>
      </c>
      <c r="E1334" s="27" t="s">
        <v>1720</v>
      </c>
      <c r="F1334" s="26" t="s">
        <v>14</v>
      </c>
      <c r="G1334" s="29">
        <v>128652</v>
      </c>
      <c r="H1334" s="30" t="s">
        <v>575</v>
      </c>
    </row>
    <row r="1335" spans="1:8" ht="63" hidden="1" x14ac:dyDescent="0.25">
      <c r="A1335" s="26" t="s">
        <v>11</v>
      </c>
      <c r="B1335" s="27" t="s">
        <v>650</v>
      </c>
      <c r="C1335" s="27" t="s">
        <v>996</v>
      </c>
      <c r="D1335" s="28">
        <v>5165</v>
      </c>
      <c r="E1335" s="27" t="s">
        <v>1721</v>
      </c>
      <c r="F1335" s="26" t="s">
        <v>14</v>
      </c>
      <c r="G1335" s="29">
        <v>187190</v>
      </c>
      <c r="H1335" s="30" t="s">
        <v>575</v>
      </c>
    </row>
    <row r="1336" spans="1:8" ht="63" hidden="1" x14ac:dyDescent="0.25">
      <c r="A1336" s="26" t="s">
        <v>11</v>
      </c>
      <c r="B1336" s="27" t="s">
        <v>1597</v>
      </c>
      <c r="C1336" s="27" t="s">
        <v>1597</v>
      </c>
      <c r="D1336" s="28">
        <v>5166</v>
      </c>
      <c r="E1336" s="27" t="s">
        <v>1722</v>
      </c>
      <c r="F1336" s="26" t="s">
        <v>226</v>
      </c>
      <c r="G1336" s="29">
        <v>3696</v>
      </c>
      <c r="H1336" s="30" t="s">
        <v>575</v>
      </c>
    </row>
    <row r="1337" spans="1:8" ht="31.5" hidden="1" x14ac:dyDescent="0.25">
      <c r="A1337" s="26" t="s">
        <v>11</v>
      </c>
      <c r="B1337" s="27" t="s">
        <v>1597</v>
      </c>
      <c r="C1337" s="27" t="s">
        <v>1597</v>
      </c>
      <c r="D1337" s="28">
        <v>5167</v>
      </c>
      <c r="E1337" s="27" t="s">
        <v>1723</v>
      </c>
      <c r="F1337" s="26" t="s">
        <v>221</v>
      </c>
      <c r="G1337" s="29">
        <v>1516719</v>
      </c>
      <c r="H1337" s="30" t="s">
        <v>575</v>
      </c>
    </row>
    <row r="1338" spans="1:8" ht="47.25" hidden="1" x14ac:dyDescent="0.25">
      <c r="A1338" s="26" t="s">
        <v>11</v>
      </c>
      <c r="B1338" s="27" t="s">
        <v>1597</v>
      </c>
      <c r="C1338" s="27" t="s">
        <v>1597</v>
      </c>
      <c r="D1338" s="28">
        <v>5168</v>
      </c>
      <c r="E1338" s="27" t="s">
        <v>1724</v>
      </c>
      <c r="F1338" s="26" t="s">
        <v>219</v>
      </c>
      <c r="G1338" s="29">
        <v>9265</v>
      </c>
      <c r="H1338" s="30" t="s">
        <v>575</v>
      </c>
    </row>
    <row r="1339" spans="1:8" ht="63" hidden="1" x14ac:dyDescent="0.25">
      <c r="A1339" s="26" t="s">
        <v>11</v>
      </c>
      <c r="B1339" s="27" t="s">
        <v>1597</v>
      </c>
      <c r="C1339" s="27" t="s">
        <v>1597</v>
      </c>
      <c r="D1339" s="28">
        <v>5169</v>
      </c>
      <c r="E1339" s="27" t="s">
        <v>1725</v>
      </c>
      <c r="F1339" s="26" t="s">
        <v>16</v>
      </c>
      <c r="G1339" s="29">
        <v>138040</v>
      </c>
      <c r="H1339" s="30" t="s">
        <v>575</v>
      </c>
    </row>
    <row r="1340" spans="1:8" ht="47.25" hidden="1" x14ac:dyDescent="0.25">
      <c r="A1340" s="26" t="s">
        <v>11</v>
      </c>
      <c r="B1340" s="27" t="s">
        <v>1597</v>
      </c>
      <c r="C1340" s="27" t="s">
        <v>1597</v>
      </c>
      <c r="D1340" s="28">
        <v>5170</v>
      </c>
      <c r="E1340" s="27" t="s">
        <v>1726</v>
      </c>
      <c r="F1340" s="26" t="s">
        <v>219</v>
      </c>
      <c r="G1340" s="29">
        <v>271185</v>
      </c>
      <c r="H1340" s="30" t="s">
        <v>575</v>
      </c>
    </row>
    <row r="1341" spans="1:8" ht="63" hidden="1" x14ac:dyDescent="0.25">
      <c r="A1341" s="26" t="s">
        <v>11</v>
      </c>
      <c r="B1341" s="27" t="s">
        <v>639</v>
      </c>
      <c r="C1341" s="27" t="s">
        <v>639</v>
      </c>
      <c r="D1341" s="28">
        <v>5171</v>
      </c>
      <c r="E1341" s="27" t="s">
        <v>1727</v>
      </c>
      <c r="F1341" s="26" t="s">
        <v>16</v>
      </c>
      <c r="G1341" s="29">
        <v>298564</v>
      </c>
      <c r="H1341" s="30" t="s">
        <v>575</v>
      </c>
    </row>
    <row r="1342" spans="1:8" ht="63" hidden="1" x14ac:dyDescent="0.25">
      <c r="A1342" s="26" t="s">
        <v>11</v>
      </c>
      <c r="B1342" s="27" t="s">
        <v>639</v>
      </c>
      <c r="C1342" s="27" t="s">
        <v>639</v>
      </c>
      <c r="D1342" s="28">
        <v>5172</v>
      </c>
      <c r="E1342" s="27" t="s">
        <v>1728</v>
      </c>
      <c r="F1342" s="26" t="s">
        <v>16</v>
      </c>
      <c r="G1342" s="29">
        <v>278652</v>
      </c>
      <c r="H1342" s="30" t="s">
        <v>575</v>
      </c>
    </row>
    <row r="1343" spans="1:8" ht="63" hidden="1" x14ac:dyDescent="0.25">
      <c r="A1343" s="26" t="s">
        <v>11</v>
      </c>
      <c r="B1343" s="27" t="s">
        <v>639</v>
      </c>
      <c r="C1343" s="27" t="s">
        <v>639</v>
      </c>
      <c r="D1343" s="28">
        <v>5173</v>
      </c>
      <c r="E1343" s="27" t="s">
        <v>1729</v>
      </c>
      <c r="F1343" s="26" t="s">
        <v>16</v>
      </c>
      <c r="G1343" s="29">
        <v>281921</v>
      </c>
      <c r="H1343" s="30" t="s">
        <v>575</v>
      </c>
    </row>
    <row r="1344" spans="1:8" ht="78.75" hidden="1" x14ac:dyDescent="0.25">
      <c r="A1344" s="26" t="s">
        <v>11</v>
      </c>
      <c r="B1344" s="27" t="s">
        <v>629</v>
      </c>
      <c r="C1344" s="27" t="s">
        <v>630</v>
      </c>
      <c r="D1344" s="28">
        <v>5174</v>
      </c>
      <c r="E1344" s="27" t="s">
        <v>269</v>
      </c>
      <c r="F1344" s="26" t="s">
        <v>13</v>
      </c>
      <c r="G1344" s="29">
        <v>480000</v>
      </c>
      <c r="H1344" s="30" t="s">
        <v>575</v>
      </c>
    </row>
    <row r="1345" spans="1:8" ht="63" hidden="1" x14ac:dyDescent="0.25">
      <c r="A1345" s="26" t="s">
        <v>11</v>
      </c>
      <c r="B1345" s="27" t="s">
        <v>970</v>
      </c>
      <c r="C1345" s="27" t="s">
        <v>1353</v>
      </c>
      <c r="D1345" s="28">
        <v>5175</v>
      </c>
      <c r="E1345" s="27" t="s">
        <v>1730</v>
      </c>
      <c r="F1345" s="26" t="s">
        <v>15</v>
      </c>
      <c r="G1345" s="29">
        <v>126998</v>
      </c>
      <c r="H1345" s="30" t="s">
        <v>575</v>
      </c>
    </row>
    <row r="1346" spans="1:8" ht="63" hidden="1" x14ac:dyDescent="0.25">
      <c r="A1346" s="26" t="s">
        <v>11</v>
      </c>
      <c r="B1346" s="27" t="s">
        <v>970</v>
      </c>
      <c r="C1346" s="27" t="s">
        <v>1353</v>
      </c>
      <c r="D1346" s="28">
        <v>5176</v>
      </c>
      <c r="E1346" s="27" t="s">
        <v>1731</v>
      </c>
      <c r="F1346" s="26" t="s">
        <v>15</v>
      </c>
      <c r="G1346" s="29">
        <v>126716</v>
      </c>
      <c r="H1346" s="30" t="s">
        <v>575</v>
      </c>
    </row>
    <row r="1347" spans="1:8" ht="78.75" hidden="1" x14ac:dyDescent="0.25">
      <c r="A1347" s="26" t="s">
        <v>11</v>
      </c>
      <c r="B1347" s="27" t="s">
        <v>650</v>
      </c>
      <c r="C1347" s="27" t="s">
        <v>996</v>
      </c>
      <c r="D1347" s="28">
        <v>5177</v>
      </c>
      <c r="E1347" s="27" t="s">
        <v>1732</v>
      </c>
      <c r="F1347" s="26" t="s">
        <v>14</v>
      </c>
      <c r="G1347" s="29">
        <v>1009166</v>
      </c>
      <c r="H1347" s="30" t="s">
        <v>575</v>
      </c>
    </row>
    <row r="1348" spans="1:8" hidden="1" x14ac:dyDescent="0.25">
      <c r="A1348" s="26" t="s">
        <v>11</v>
      </c>
      <c r="B1348" s="27" t="s">
        <v>978</v>
      </c>
      <c r="C1348" s="27" t="s">
        <v>979</v>
      </c>
      <c r="D1348" s="28">
        <v>5178</v>
      </c>
      <c r="E1348" s="27" t="s">
        <v>270</v>
      </c>
      <c r="F1348" s="26" t="s">
        <v>19</v>
      </c>
      <c r="G1348" s="29">
        <v>503443</v>
      </c>
      <c r="H1348" s="30" t="s">
        <v>575</v>
      </c>
    </row>
    <row r="1349" spans="1:8" ht="47.25" hidden="1" x14ac:dyDescent="0.25">
      <c r="A1349" s="26" t="s">
        <v>11</v>
      </c>
      <c r="B1349" s="27" t="s">
        <v>597</v>
      </c>
      <c r="C1349" s="27" t="s">
        <v>597</v>
      </c>
      <c r="D1349" s="28">
        <v>5180</v>
      </c>
      <c r="E1349" s="27" t="s">
        <v>1733</v>
      </c>
      <c r="F1349" s="26" t="s">
        <v>15</v>
      </c>
      <c r="G1349" s="29">
        <v>173434</v>
      </c>
      <c r="H1349" s="30" t="s">
        <v>575</v>
      </c>
    </row>
    <row r="1350" spans="1:8" ht="63" hidden="1" x14ac:dyDescent="0.25">
      <c r="A1350" s="26" t="s">
        <v>11</v>
      </c>
      <c r="B1350" s="27" t="s">
        <v>594</v>
      </c>
      <c r="C1350" s="27" t="s">
        <v>595</v>
      </c>
      <c r="D1350" s="28">
        <v>5181</v>
      </c>
      <c r="E1350" s="27" t="s">
        <v>1734</v>
      </c>
      <c r="F1350" s="26" t="s">
        <v>15</v>
      </c>
      <c r="G1350" s="29">
        <v>39595</v>
      </c>
      <c r="H1350" s="30" t="s">
        <v>575</v>
      </c>
    </row>
    <row r="1351" spans="1:8" ht="31.5" hidden="1" x14ac:dyDescent="0.25">
      <c r="A1351" s="26" t="s">
        <v>11</v>
      </c>
      <c r="B1351" s="27" t="s">
        <v>608</v>
      </c>
      <c r="C1351" s="27" t="s">
        <v>609</v>
      </c>
      <c r="D1351" s="28">
        <v>5182</v>
      </c>
      <c r="E1351" s="27" t="s">
        <v>1735</v>
      </c>
      <c r="F1351" s="26" t="s">
        <v>15</v>
      </c>
      <c r="G1351" s="29">
        <v>279336</v>
      </c>
      <c r="H1351" s="30" t="s">
        <v>575</v>
      </c>
    </row>
    <row r="1352" spans="1:8" ht="31.5" hidden="1" x14ac:dyDescent="0.25">
      <c r="A1352" s="26" t="s">
        <v>11</v>
      </c>
      <c r="B1352" s="27" t="s">
        <v>608</v>
      </c>
      <c r="C1352" s="27" t="s">
        <v>609</v>
      </c>
      <c r="D1352" s="28">
        <v>5183</v>
      </c>
      <c r="E1352" s="27" t="s">
        <v>1736</v>
      </c>
      <c r="F1352" s="26" t="s">
        <v>15</v>
      </c>
      <c r="G1352" s="29">
        <v>129675</v>
      </c>
      <c r="H1352" s="30" t="s">
        <v>575</v>
      </c>
    </row>
    <row r="1353" spans="1:8" ht="31.5" hidden="1" x14ac:dyDescent="0.25">
      <c r="A1353" s="26" t="s">
        <v>11</v>
      </c>
      <c r="B1353" s="27" t="s">
        <v>608</v>
      </c>
      <c r="C1353" s="27" t="s">
        <v>609</v>
      </c>
      <c r="D1353" s="28">
        <v>5184</v>
      </c>
      <c r="E1353" s="27" t="s">
        <v>1737</v>
      </c>
      <c r="F1353" s="26" t="s">
        <v>15</v>
      </c>
      <c r="G1353" s="29">
        <v>45077</v>
      </c>
      <c r="H1353" s="30" t="s">
        <v>575</v>
      </c>
    </row>
    <row r="1354" spans="1:8" ht="63" hidden="1" x14ac:dyDescent="0.25">
      <c r="A1354" s="26" t="s">
        <v>11</v>
      </c>
      <c r="B1354" s="27" t="s">
        <v>1119</v>
      </c>
      <c r="C1354" s="27" t="s">
        <v>1610</v>
      </c>
      <c r="D1354" s="28">
        <v>5185</v>
      </c>
      <c r="E1354" s="27" t="s">
        <v>1738</v>
      </c>
      <c r="F1354" s="26" t="s">
        <v>16</v>
      </c>
      <c r="G1354" s="29">
        <v>380042</v>
      </c>
      <c r="H1354" s="30" t="s">
        <v>575</v>
      </c>
    </row>
    <row r="1355" spans="1:8" ht="63" hidden="1" x14ac:dyDescent="0.25">
      <c r="A1355" s="26" t="s">
        <v>11</v>
      </c>
      <c r="B1355" s="27" t="s">
        <v>639</v>
      </c>
      <c r="C1355" s="27" t="s">
        <v>639</v>
      </c>
      <c r="D1355" s="28">
        <v>5186</v>
      </c>
      <c r="E1355" s="27" t="s">
        <v>1739</v>
      </c>
      <c r="F1355" s="26" t="s">
        <v>16</v>
      </c>
      <c r="G1355" s="29">
        <v>265166</v>
      </c>
      <c r="H1355" s="30" t="s">
        <v>575</v>
      </c>
    </row>
    <row r="1356" spans="1:8" ht="63" hidden="1" x14ac:dyDescent="0.25">
      <c r="A1356" s="26" t="s">
        <v>11</v>
      </c>
      <c r="B1356" s="27" t="s">
        <v>639</v>
      </c>
      <c r="C1356" s="27" t="s">
        <v>639</v>
      </c>
      <c r="D1356" s="28">
        <v>5187</v>
      </c>
      <c r="E1356" s="27" t="s">
        <v>1740</v>
      </c>
      <c r="F1356" s="26" t="s">
        <v>16</v>
      </c>
      <c r="G1356" s="29">
        <v>284857</v>
      </c>
      <c r="H1356" s="30" t="s">
        <v>575</v>
      </c>
    </row>
    <row r="1357" spans="1:8" ht="31.5" hidden="1" x14ac:dyDescent="0.25">
      <c r="A1357" s="26" t="s">
        <v>11</v>
      </c>
      <c r="B1357" s="27" t="s">
        <v>632</v>
      </c>
      <c r="C1357" s="27" t="s">
        <v>811</v>
      </c>
      <c r="D1357" s="28">
        <v>5188</v>
      </c>
      <c r="E1357" s="27" t="s">
        <v>1741</v>
      </c>
      <c r="F1357" s="26" t="s">
        <v>16</v>
      </c>
      <c r="G1357" s="29">
        <v>34044</v>
      </c>
      <c r="H1357" s="30" t="s">
        <v>575</v>
      </c>
    </row>
    <row r="1358" spans="1:8" ht="31.5" hidden="1" x14ac:dyDescent="0.25">
      <c r="A1358" s="26" t="s">
        <v>11</v>
      </c>
      <c r="B1358" s="27" t="s">
        <v>632</v>
      </c>
      <c r="C1358" s="27" t="s">
        <v>811</v>
      </c>
      <c r="D1358" s="28">
        <v>5189</v>
      </c>
      <c r="E1358" s="27" t="s">
        <v>1742</v>
      </c>
      <c r="F1358" s="26" t="s">
        <v>16</v>
      </c>
      <c r="G1358" s="29">
        <v>47910</v>
      </c>
      <c r="H1358" s="30" t="s">
        <v>575</v>
      </c>
    </row>
    <row r="1359" spans="1:8" ht="31.5" hidden="1" x14ac:dyDescent="0.25">
      <c r="A1359" s="26" t="s">
        <v>11</v>
      </c>
      <c r="B1359" s="27" t="s">
        <v>1504</v>
      </c>
      <c r="C1359" s="27" t="s">
        <v>1504</v>
      </c>
      <c r="D1359" s="28">
        <v>5190</v>
      </c>
      <c r="E1359" s="27" t="s">
        <v>271</v>
      </c>
      <c r="F1359" s="26" t="s">
        <v>15</v>
      </c>
      <c r="G1359" s="29">
        <v>7867</v>
      </c>
      <c r="H1359" s="30" t="s">
        <v>575</v>
      </c>
    </row>
    <row r="1360" spans="1:8" ht="47.25" hidden="1" x14ac:dyDescent="0.25">
      <c r="A1360" s="26" t="s">
        <v>11</v>
      </c>
      <c r="B1360" s="27" t="s">
        <v>632</v>
      </c>
      <c r="C1360" s="27" t="s">
        <v>633</v>
      </c>
      <c r="D1360" s="28">
        <v>5191</v>
      </c>
      <c r="E1360" s="27" t="s">
        <v>1743</v>
      </c>
      <c r="F1360" s="26" t="s">
        <v>16</v>
      </c>
      <c r="G1360" s="29">
        <v>184942</v>
      </c>
      <c r="H1360" s="30" t="s">
        <v>575</v>
      </c>
    </row>
    <row r="1361" spans="1:8" ht="63" hidden="1" x14ac:dyDescent="0.25">
      <c r="A1361" s="26" t="s">
        <v>11</v>
      </c>
      <c r="B1361" s="27" t="s">
        <v>650</v>
      </c>
      <c r="C1361" s="27" t="s">
        <v>991</v>
      </c>
      <c r="D1361" s="28">
        <v>5195</v>
      </c>
      <c r="E1361" s="27" t="s">
        <v>1744</v>
      </c>
      <c r="F1361" s="26" t="s">
        <v>15</v>
      </c>
      <c r="G1361" s="29">
        <v>40539</v>
      </c>
      <c r="H1361" s="30" t="s">
        <v>575</v>
      </c>
    </row>
    <row r="1362" spans="1:8" ht="47.25" hidden="1" x14ac:dyDescent="0.25">
      <c r="A1362" s="26" t="s">
        <v>11</v>
      </c>
      <c r="B1362" s="27" t="s">
        <v>578</v>
      </c>
      <c r="C1362" s="27" t="s">
        <v>578</v>
      </c>
      <c r="D1362" s="28">
        <v>5196</v>
      </c>
      <c r="E1362" s="27" t="s">
        <v>1745</v>
      </c>
      <c r="F1362" s="26" t="s">
        <v>14</v>
      </c>
      <c r="G1362" s="29">
        <v>75715</v>
      </c>
      <c r="H1362" s="30" t="s">
        <v>575</v>
      </c>
    </row>
    <row r="1363" spans="1:8" ht="47.25" hidden="1" x14ac:dyDescent="0.25">
      <c r="A1363" s="26" t="s">
        <v>11</v>
      </c>
      <c r="B1363" s="27" t="s">
        <v>578</v>
      </c>
      <c r="C1363" s="27" t="s">
        <v>578</v>
      </c>
      <c r="D1363" s="28">
        <v>5197</v>
      </c>
      <c r="E1363" s="27" t="s">
        <v>1746</v>
      </c>
      <c r="F1363" s="26" t="s">
        <v>14</v>
      </c>
      <c r="G1363" s="29">
        <v>81946</v>
      </c>
      <c r="H1363" s="30" t="s">
        <v>575</v>
      </c>
    </row>
    <row r="1364" spans="1:8" ht="47.25" hidden="1" x14ac:dyDescent="0.25">
      <c r="A1364" s="26" t="s">
        <v>11</v>
      </c>
      <c r="B1364" s="27" t="s">
        <v>646</v>
      </c>
      <c r="C1364" s="27" t="s">
        <v>647</v>
      </c>
      <c r="D1364" s="28">
        <v>5199</v>
      </c>
      <c r="E1364" s="27" t="s">
        <v>272</v>
      </c>
      <c r="F1364" s="26" t="s">
        <v>14</v>
      </c>
      <c r="G1364" s="29">
        <v>3890735</v>
      </c>
      <c r="H1364" s="30" t="s">
        <v>575</v>
      </c>
    </row>
    <row r="1365" spans="1:8" ht="63" hidden="1" x14ac:dyDescent="0.25">
      <c r="A1365" s="26" t="s">
        <v>11</v>
      </c>
      <c r="B1365" s="27" t="s">
        <v>646</v>
      </c>
      <c r="C1365" s="27" t="s">
        <v>647</v>
      </c>
      <c r="D1365" s="28">
        <v>5200</v>
      </c>
      <c r="E1365" s="27" t="s">
        <v>1747</v>
      </c>
      <c r="F1365" s="26" t="s">
        <v>13</v>
      </c>
      <c r="G1365" s="29">
        <v>498570</v>
      </c>
      <c r="H1365" s="30" t="s">
        <v>575</v>
      </c>
    </row>
    <row r="1366" spans="1:8" ht="47.25" hidden="1" x14ac:dyDescent="0.25">
      <c r="A1366" s="26" t="s">
        <v>11</v>
      </c>
      <c r="B1366" s="27" t="s">
        <v>650</v>
      </c>
      <c r="C1366" s="27" t="s">
        <v>991</v>
      </c>
      <c r="D1366" s="28">
        <v>5201</v>
      </c>
      <c r="E1366" s="27" t="s">
        <v>1748</v>
      </c>
      <c r="F1366" s="26" t="s">
        <v>15</v>
      </c>
      <c r="G1366" s="29">
        <v>108947</v>
      </c>
      <c r="H1366" s="30" t="s">
        <v>575</v>
      </c>
    </row>
    <row r="1367" spans="1:8" ht="31.5" hidden="1" x14ac:dyDescent="0.25">
      <c r="A1367" s="26" t="s">
        <v>11</v>
      </c>
      <c r="B1367" s="27" t="s">
        <v>650</v>
      </c>
      <c r="C1367" s="27" t="s">
        <v>991</v>
      </c>
      <c r="D1367" s="28">
        <v>5202</v>
      </c>
      <c r="E1367" s="27" t="s">
        <v>1749</v>
      </c>
      <c r="F1367" s="26" t="s">
        <v>15</v>
      </c>
      <c r="G1367" s="29">
        <v>49114</v>
      </c>
      <c r="H1367" s="30" t="s">
        <v>575</v>
      </c>
    </row>
    <row r="1368" spans="1:8" ht="78.75" hidden="1" x14ac:dyDescent="0.25">
      <c r="A1368" s="26" t="s">
        <v>11</v>
      </c>
      <c r="B1368" s="27" t="s">
        <v>650</v>
      </c>
      <c r="C1368" s="27" t="s">
        <v>991</v>
      </c>
      <c r="D1368" s="28">
        <v>5204</v>
      </c>
      <c r="E1368" s="27" t="s">
        <v>1750</v>
      </c>
      <c r="F1368" s="26" t="s">
        <v>15</v>
      </c>
      <c r="G1368" s="29">
        <v>5965</v>
      </c>
      <c r="H1368" s="30" t="s">
        <v>575</v>
      </c>
    </row>
    <row r="1369" spans="1:8" ht="47.25" hidden="1" x14ac:dyDescent="0.25">
      <c r="A1369" s="26" t="s">
        <v>11</v>
      </c>
      <c r="B1369" s="27" t="s">
        <v>978</v>
      </c>
      <c r="C1369" s="27" t="s">
        <v>1390</v>
      </c>
      <c r="D1369" s="28">
        <v>5205</v>
      </c>
      <c r="E1369" s="27" t="s">
        <v>1751</v>
      </c>
      <c r="F1369" s="26" t="s">
        <v>15</v>
      </c>
      <c r="G1369" s="29">
        <v>26003</v>
      </c>
      <c r="H1369" s="30" t="s">
        <v>575</v>
      </c>
    </row>
    <row r="1370" spans="1:8" ht="94.5" hidden="1" x14ac:dyDescent="0.25">
      <c r="A1370" s="26" t="s">
        <v>11</v>
      </c>
      <c r="B1370" s="27" t="s">
        <v>978</v>
      </c>
      <c r="C1370" s="27" t="s">
        <v>1390</v>
      </c>
      <c r="D1370" s="28">
        <v>5207</v>
      </c>
      <c r="E1370" s="27" t="s">
        <v>1752</v>
      </c>
      <c r="F1370" s="26" t="s">
        <v>13</v>
      </c>
      <c r="G1370" s="29">
        <v>152834</v>
      </c>
      <c r="H1370" s="30" t="s">
        <v>575</v>
      </c>
    </row>
    <row r="1371" spans="1:8" ht="47.25" hidden="1" x14ac:dyDescent="0.25">
      <c r="A1371" s="26" t="s">
        <v>11</v>
      </c>
      <c r="B1371" s="27" t="s">
        <v>978</v>
      </c>
      <c r="C1371" s="27" t="s">
        <v>1390</v>
      </c>
      <c r="D1371" s="28">
        <v>5208</v>
      </c>
      <c r="E1371" s="27" t="s">
        <v>1753</v>
      </c>
      <c r="F1371" s="26" t="s">
        <v>15</v>
      </c>
      <c r="G1371" s="29">
        <v>84333</v>
      </c>
      <c r="H1371" s="30" t="s">
        <v>575</v>
      </c>
    </row>
    <row r="1372" spans="1:8" ht="63" hidden="1" x14ac:dyDescent="0.25">
      <c r="A1372" s="26" t="s">
        <v>11</v>
      </c>
      <c r="B1372" s="27" t="s">
        <v>978</v>
      </c>
      <c r="C1372" s="27" t="s">
        <v>1390</v>
      </c>
      <c r="D1372" s="28">
        <v>5209</v>
      </c>
      <c r="E1372" s="27" t="s">
        <v>273</v>
      </c>
      <c r="F1372" s="26" t="s">
        <v>13</v>
      </c>
      <c r="G1372" s="29">
        <v>35282</v>
      </c>
      <c r="H1372" s="30" t="s">
        <v>575</v>
      </c>
    </row>
    <row r="1373" spans="1:8" ht="63" hidden="1" x14ac:dyDescent="0.25">
      <c r="A1373" s="26" t="s">
        <v>11</v>
      </c>
      <c r="B1373" s="27" t="s">
        <v>978</v>
      </c>
      <c r="C1373" s="27" t="s">
        <v>1390</v>
      </c>
      <c r="D1373" s="28">
        <v>5210</v>
      </c>
      <c r="E1373" s="27" t="s">
        <v>1754</v>
      </c>
      <c r="F1373" s="26" t="s">
        <v>13</v>
      </c>
      <c r="G1373" s="29">
        <v>46662</v>
      </c>
      <c r="H1373" s="30" t="s">
        <v>575</v>
      </c>
    </row>
    <row r="1374" spans="1:8" ht="63" hidden="1" x14ac:dyDescent="0.25">
      <c r="A1374" s="26" t="s">
        <v>11</v>
      </c>
      <c r="B1374" s="27" t="s">
        <v>978</v>
      </c>
      <c r="C1374" s="27" t="s">
        <v>1390</v>
      </c>
      <c r="D1374" s="28">
        <v>5211</v>
      </c>
      <c r="E1374" s="27" t="s">
        <v>274</v>
      </c>
      <c r="F1374" s="26" t="s">
        <v>13</v>
      </c>
      <c r="G1374" s="29">
        <v>31883</v>
      </c>
      <c r="H1374" s="30" t="s">
        <v>575</v>
      </c>
    </row>
    <row r="1375" spans="1:8" ht="47.25" hidden="1" x14ac:dyDescent="0.25">
      <c r="A1375" s="26" t="s">
        <v>11</v>
      </c>
      <c r="B1375" s="27" t="s">
        <v>650</v>
      </c>
      <c r="C1375" s="27" t="s">
        <v>991</v>
      </c>
      <c r="D1375" s="28">
        <v>5212</v>
      </c>
      <c r="E1375" s="27" t="s">
        <v>500</v>
      </c>
      <c r="F1375" s="26" t="s">
        <v>15</v>
      </c>
      <c r="G1375" s="29">
        <v>13045</v>
      </c>
      <c r="H1375" s="30" t="s">
        <v>575</v>
      </c>
    </row>
    <row r="1376" spans="1:8" ht="47.25" hidden="1" x14ac:dyDescent="0.25">
      <c r="A1376" s="26" t="s">
        <v>11</v>
      </c>
      <c r="B1376" s="27" t="s">
        <v>650</v>
      </c>
      <c r="C1376" s="27" t="s">
        <v>991</v>
      </c>
      <c r="D1376" s="28">
        <v>5214</v>
      </c>
      <c r="E1376" s="27" t="s">
        <v>1755</v>
      </c>
      <c r="F1376" s="26" t="s">
        <v>13</v>
      </c>
      <c r="G1376" s="29">
        <v>157512</v>
      </c>
      <c r="H1376" s="30" t="s">
        <v>575</v>
      </c>
    </row>
    <row r="1377" spans="1:8" ht="31.5" hidden="1" x14ac:dyDescent="0.25">
      <c r="A1377" s="26" t="s">
        <v>11</v>
      </c>
      <c r="B1377" s="27" t="s">
        <v>646</v>
      </c>
      <c r="C1377" s="27" t="s">
        <v>993</v>
      </c>
      <c r="D1377" s="28">
        <v>5216</v>
      </c>
      <c r="E1377" s="27" t="s">
        <v>1756</v>
      </c>
      <c r="F1377" s="26" t="s">
        <v>13</v>
      </c>
      <c r="G1377" s="29">
        <v>15036</v>
      </c>
      <c r="H1377" s="30" t="s">
        <v>575</v>
      </c>
    </row>
    <row r="1378" spans="1:8" ht="63" hidden="1" x14ac:dyDescent="0.25">
      <c r="A1378" s="26" t="s">
        <v>11</v>
      </c>
      <c r="B1378" s="27" t="s">
        <v>632</v>
      </c>
      <c r="C1378" s="27" t="s">
        <v>633</v>
      </c>
      <c r="D1378" s="28">
        <v>5217</v>
      </c>
      <c r="E1378" s="27" t="s">
        <v>1757</v>
      </c>
      <c r="F1378" s="26" t="s">
        <v>15</v>
      </c>
      <c r="G1378" s="29">
        <v>2432</v>
      </c>
      <c r="H1378" s="30" t="s">
        <v>575</v>
      </c>
    </row>
    <row r="1379" spans="1:8" ht="63" hidden="1" x14ac:dyDescent="0.25">
      <c r="A1379" s="26" t="s">
        <v>11</v>
      </c>
      <c r="B1379" s="27" t="s">
        <v>632</v>
      </c>
      <c r="C1379" s="27" t="s">
        <v>633</v>
      </c>
      <c r="D1379" s="28">
        <v>5218</v>
      </c>
      <c r="E1379" s="27" t="s">
        <v>1758</v>
      </c>
      <c r="F1379" s="26" t="s">
        <v>15</v>
      </c>
      <c r="G1379" s="29">
        <v>2711</v>
      </c>
      <c r="H1379" s="30" t="s">
        <v>575</v>
      </c>
    </row>
    <row r="1380" spans="1:8" ht="47.25" hidden="1" x14ac:dyDescent="0.25">
      <c r="A1380" s="26" t="s">
        <v>11</v>
      </c>
      <c r="B1380" s="27" t="s">
        <v>632</v>
      </c>
      <c r="C1380" s="27" t="s">
        <v>633</v>
      </c>
      <c r="D1380" s="28">
        <v>5220</v>
      </c>
      <c r="E1380" s="27" t="s">
        <v>1759</v>
      </c>
      <c r="F1380" s="26" t="s">
        <v>15</v>
      </c>
      <c r="G1380" s="29">
        <v>9170</v>
      </c>
      <c r="H1380" s="30" t="s">
        <v>575</v>
      </c>
    </row>
    <row r="1381" spans="1:8" ht="47.25" hidden="1" x14ac:dyDescent="0.25">
      <c r="A1381" s="26" t="s">
        <v>11</v>
      </c>
      <c r="B1381" s="27" t="s">
        <v>632</v>
      </c>
      <c r="C1381" s="27" t="s">
        <v>633</v>
      </c>
      <c r="D1381" s="28">
        <v>5221</v>
      </c>
      <c r="E1381" s="27" t="s">
        <v>1760</v>
      </c>
      <c r="F1381" s="26" t="s">
        <v>15</v>
      </c>
      <c r="G1381" s="29">
        <v>10338</v>
      </c>
      <c r="H1381" s="30" t="s">
        <v>575</v>
      </c>
    </row>
    <row r="1382" spans="1:8" ht="31.5" hidden="1" x14ac:dyDescent="0.25">
      <c r="A1382" s="26" t="s">
        <v>11</v>
      </c>
      <c r="B1382" s="27" t="s">
        <v>632</v>
      </c>
      <c r="C1382" s="27" t="s">
        <v>633</v>
      </c>
      <c r="D1382" s="28">
        <v>5225</v>
      </c>
      <c r="E1382" s="27" t="s">
        <v>1761</v>
      </c>
      <c r="F1382" s="26" t="s">
        <v>15</v>
      </c>
      <c r="G1382" s="29">
        <v>3065</v>
      </c>
      <c r="H1382" s="30" t="s">
        <v>575</v>
      </c>
    </row>
    <row r="1383" spans="1:8" ht="31.5" hidden="1" x14ac:dyDescent="0.25">
      <c r="A1383" s="26" t="s">
        <v>11</v>
      </c>
      <c r="B1383" s="27" t="s">
        <v>632</v>
      </c>
      <c r="C1383" s="27" t="s">
        <v>633</v>
      </c>
      <c r="D1383" s="28">
        <v>5226</v>
      </c>
      <c r="E1383" s="27" t="s">
        <v>1762</v>
      </c>
      <c r="F1383" s="26" t="s">
        <v>15</v>
      </c>
      <c r="G1383" s="29">
        <v>4271</v>
      </c>
      <c r="H1383" s="30" t="s">
        <v>575</v>
      </c>
    </row>
    <row r="1384" spans="1:8" ht="31.5" hidden="1" x14ac:dyDescent="0.25">
      <c r="A1384" s="26" t="s">
        <v>11</v>
      </c>
      <c r="B1384" s="27" t="s">
        <v>632</v>
      </c>
      <c r="C1384" s="27" t="s">
        <v>633</v>
      </c>
      <c r="D1384" s="28">
        <v>5227</v>
      </c>
      <c r="E1384" s="27" t="s">
        <v>501</v>
      </c>
      <c r="F1384" s="26" t="s">
        <v>13</v>
      </c>
      <c r="G1384" s="29">
        <v>14578</v>
      </c>
      <c r="H1384" s="30" t="s">
        <v>575</v>
      </c>
    </row>
    <row r="1385" spans="1:8" ht="31.5" hidden="1" x14ac:dyDescent="0.25">
      <c r="A1385" s="26" t="s">
        <v>11</v>
      </c>
      <c r="B1385" s="27" t="s">
        <v>632</v>
      </c>
      <c r="C1385" s="27" t="s">
        <v>633</v>
      </c>
      <c r="D1385" s="28">
        <v>5228</v>
      </c>
      <c r="E1385" s="27" t="s">
        <v>1763</v>
      </c>
      <c r="F1385" s="26" t="s">
        <v>15</v>
      </c>
      <c r="G1385" s="29">
        <v>5891</v>
      </c>
      <c r="H1385" s="30" t="s">
        <v>575</v>
      </c>
    </row>
    <row r="1386" spans="1:8" ht="31.5" hidden="1" x14ac:dyDescent="0.25">
      <c r="A1386" s="26" t="s">
        <v>11</v>
      </c>
      <c r="B1386" s="27" t="s">
        <v>632</v>
      </c>
      <c r="C1386" s="27" t="s">
        <v>633</v>
      </c>
      <c r="D1386" s="28">
        <v>5229</v>
      </c>
      <c r="E1386" s="27" t="s">
        <v>1764</v>
      </c>
      <c r="F1386" s="26" t="s">
        <v>15</v>
      </c>
      <c r="G1386" s="29">
        <v>7364</v>
      </c>
      <c r="H1386" s="30" t="s">
        <v>575</v>
      </c>
    </row>
    <row r="1387" spans="1:8" ht="31.5" hidden="1" x14ac:dyDescent="0.25">
      <c r="A1387" s="26" t="s">
        <v>11</v>
      </c>
      <c r="B1387" s="27" t="s">
        <v>632</v>
      </c>
      <c r="C1387" s="27" t="s">
        <v>633</v>
      </c>
      <c r="D1387" s="28">
        <v>5230</v>
      </c>
      <c r="E1387" s="27" t="s">
        <v>1765</v>
      </c>
      <c r="F1387" s="26" t="s">
        <v>15</v>
      </c>
      <c r="G1387" s="29">
        <v>9838</v>
      </c>
      <c r="H1387" s="30" t="s">
        <v>575</v>
      </c>
    </row>
    <row r="1388" spans="1:8" ht="31.5" hidden="1" x14ac:dyDescent="0.25">
      <c r="A1388" s="26" t="s">
        <v>11</v>
      </c>
      <c r="B1388" s="27" t="s">
        <v>632</v>
      </c>
      <c r="C1388" s="27" t="s">
        <v>633</v>
      </c>
      <c r="D1388" s="28">
        <v>5241</v>
      </c>
      <c r="E1388" s="27" t="s">
        <v>1766</v>
      </c>
      <c r="F1388" s="26" t="s">
        <v>16</v>
      </c>
      <c r="G1388" s="29">
        <v>9608</v>
      </c>
      <c r="H1388" s="30" t="s">
        <v>575</v>
      </c>
    </row>
    <row r="1389" spans="1:8" ht="31.5" hidden="1" x14ac:dyDescent="0.25">
      <c r="A1389" s="26" t="s">
        <v>11</v>
      </c>
      <c r="B1389" s="27" t="s">
        <v>632</v>
      </c>
      <c r="C1389" s="27" t="s">
        <v>633</v>
      </c>
      <c r="D1389" s="28">
        <v>5242</v>
      </c>
      <c r="E1389" s="27" t="s">
        <v>1767</v>
      </c>
      <c r="F1389" s="26" t="s">
        <v>16</v>
      </c>
      <c r="G1389" s="29">
        <v>137679</v>
      </c>
      <c r="H1389" s="30" t="s">
        <v>575</v>
      </c>
    </row>
    <row r="1390" spans="1:8" ht="31.5" hidden="1" x14ac:dyDescent="0.25">
      <c r="A1390" s="26" t="s">
        <v>11</v>
      </c>
      <c r="B1390" s="27" t="s">
        <v>573</v>
      </c>
      <c r="C1390" s="27" t="s">
        <v>1622</v>
      </c>
      <c r="D1390" s="28">
        <v>5244</v>
      </c>
      <c r="E1390" s="27" t="s">
        <v>275</v>
      </c>
      <c r="F1390" s="26" t="s">
        <v>13</v>
      </c>
      <c r="G1390" s="29">
        <v>43158</v>
      </c>
      <c r="H1390" s="30" t="s">
        <v>575</v>
      </c>
    </row>
    <row r="1391" spans="1:8" ht="63" x14ac:dyDescent="0.25">
      <c r="A1391" s="26" t="s">
        <v>11</v>
      </c>
      <c r="B1391" s="27" t="s">
        <v>597</v>
      </c>
      <c r="C1391" s="27" t="s">
        <v>597</v>
      </c>
      <c r="D1391" s="28">
        <v>5245</v>
      </c>
      <c r="E1391" s="27" t="s">
        <v>1768</v>
      </c>
      <c r="F1391" s="26" t="s">
        <v>16</v>
      </c>
      <c r="G1391" s="29">
        <v>457605</v>
      </c>
      <c r="H1391" s="30" t="s">
        <v>575</v>
      </c>
    </row>
    <row r="1392" spans="1:8" ht="63" x14ac:dyDescent="0.25">
      <c r="A1392" s="26" t="s">
        <v>11</v>
      </c>
      <c r="B1392" s="27" t="s">
        <v>597</v>
      </c>
      <c r="C1392" s="27" t="s">
        <v>597</v>
      </c>
      <c r="D1392" s="28">
        <v>5246</v>
      </c>
      <c r="E1392" s="27" t="s">
        <v>1769</v>
      </c>
      <c r="F1392" s="26" t="s">
        <v>16</v>
      </c>
      <c r="G1392" s="29">
        <v>1901855</v>
      </c>
      <c r="H1392" s="30" t="s">
        <v>575</v>
      </c>
    </row>
    <row r="1393" spans="1:8" ht="63" x14ac:dyDescent="0.25">
      <c r="A1393" s="26" t="s">
        <v>11</v>
      </c>
      <c r="B1393" s="27" t="s">
        <v>597</v>
      </c>
      <c r="C1393" s="27" t="s">
        <v>597</v>
      </c>
      <c r="D1393" s="28">
        <v>5247</v>
      </c>
      <c r="E1393" s="27" t="s">
        <v>1770</v>
      </c>
      <c r="F1393" s="26" t="s">
        <v>16</v>
      </c>
      <c r="G1393" s="29">
        <v>480711</v>
      </c>
      <c r="H1393" s="30" t="s">
        <v>575</v>
      </c>
    </row>
    <row r="1394" spans="1:8" ht="31.5" hidden="1" x14ac:dyDescent="0.25">
      <c r="A1394" s="26" t="s">
        <v>11</v>
      </c>
      <c r="B1394" s="27" t="s">
        <v>639</v>
      </c>
      <c r="C1394" s="27" t="s">
        <v>639</v>
      </c>
      <c r="D1394" s="28">
        <v>5248</v>
      </c>
      <c r="E1394" s="27" t="s">
        <v>1771</v>
      </c>
      <c r="F1394" s="26" t="s">
        <v>15</v>
      </c>
      <c r="G1394" s="29">
        <v>3651</v>
      </c>
      <c r="H1394" s="30" t="s">
        <v>575</v>
      </c>
    </row>
    <row r="1395" spans="1:8" ht="31.5" hidden="1" x14ac:dyDescent="0.25">
      <c r="A1395" s="26" t="s">
        <v>11</v>
      </c>
      <c r="B1395" s="27" t="s">
        <v>582</v>
      </c>
      <c r="C1395" s="27" t="s">
        <v>583</v>
      </c>
      <c r="D1395" s="28">
        <v>5249</v>
      </c>
      <c r="E1395" s="27" t="s">
        <v>1772</v>
      </c>
      <c r="F1395" s="26" t="s">
        <v>15</v>
      </c>
      <c r="G1395" s="29">
        <v>13317</v>
      </c>
      <c r="H1395" s="30" t="s">
        <v>575</v>
      </c>
    </row>
    <row r="1396" spans="1:8" ht="63" hidden="1" x14ac:dyDescent="0.25">
      <c r="A1396" s="26" t="s">
        <v>11</v>
      </c>
      <c r="B1396" s="27" t="s">
        <v>639</v>
      </c>
      <c r="C1396" s="27" t="s">
        <v>639</v>
      </c>
      <c r="D1396" s="28">
        <v>5250</v>
      </c>
      <c r="E1396" s="27" t="s">
        <v>1773</v>
      </c>
      <c r="F1396" s="26" t="s">
        <v>15</v>
      </c>
      <c r="G1396" s="29">
        <v>135673</v>
      </c>
      <c r="H1396" s="30" t="s">
        <v>575</v>
      </c>
    </row>
    <row r="1397" spans="1:8" ht="63" hidden="1" x14ac:dyDescent="0.25">
      <c r="A1397" s="26" t="s">
        <v>11</v>
      </c>
      <c r="B1397" s="27" t="s">
        <v>639</v>
      </c>
      <c r="C1397" s="27" t="s">
        <v>639</v>
      </c>
      <c r="D1397" s="28">
        <v>5251</v>
      </c>
      <c r="E1397" s="27" t="s">
        <v>1774</v>
      </c>
      <c r="F1397" s="26" t="s">
        <v>15</v>
      </c>
      <c r="G1397" s="29">
        <v>203537</v>
      </c>
      <c r="H1397" s="30" t="s">
        <v>575</v>
      </c>
    </row>
    <row r="1398" spans="1:8" ht="78.75" hidden="1" x14ac:dyDescent="0.25">
      <c r="A1398" s="26" t="s">
        <v>11</v>
      </c>
      <c r="B1398" s="27" t="s">
        <v>582</v>
      </c>
      <c r="C1398" s="27" t="s">
        <v>1775</v>
      </c>
      <c r="D1398" s="28">
        <v>5252</v>
      </c>
      <c r="E1398" s="27" t="s">
        <v>1776</v>
      </c>
      <c r="F1398" s="26" t="s">
        <v>16</v>
      </c>
      <c r="G1398" s="29">
        <v>2331480</v>
      </c>
      <c r="H1398" s="30" t="s">
        <v>575</v>
      </c>
    </row>
    <row r="1399" spans="1:8" ht="47.25" hidden="1" x14ac:dyDescent="0.25">
      <c r="A1399" s="26" t="s">
        <v>11</v>
      </c>
      <c r="B1399" s="27" t="s">
        <v>582</v>
      </c>
      <c r="C1399" s="27" t="s">
        <v>1775</v>
      </c>
      <c r="D1399" s="28">
        <v>5253</v>
      </c>
      <c r="E1399" s="27" t="s">
        <v>276</v>
      </c>
      <c r="F1399" s="26" t="s">
        <v>16</v>
      </c>
      <c r="G1399" s="29">
        <v>9541109</v>
      </c>
      <c r="H1399" s="30" t="s">
        <v>575</v>
      </c>
    </row>
    <row r="1400" spans="1:8" ht="47.25" hidden="1" x14ac:dyDescent="0.25">
      <c r="A1400" s="26" t="s">
        <v>11</v>
      </c>
      <c r="B1400" s="27" t="s">
        <v>597</v>
      </c>
      <c r="C1400" s="27" t="s">
        <v>597</v>
      </c>
      <c r="D1400" s="28">
        <v>5254</v>
      </c>
      <c r="E1400" s="27" t="s">
        <v>1777</v>
      </c>
      <c r="F1400" s="26" t="s">
        <v>15</v>
      </c>
      <c r="G1400" s="29">
        <v>1297636</v>
      </c>
      <c r="H1400" s="30" t="s">
        <v>575</v>
      </c>
    </row>
    <row r="1401" spans="1:8" ht="47.25" hidden="1" x14ac:dyDescent="0.25">
      <c r="A1401" s="26" t="s">
        <v>11</v>
      </c>
      <c r="B1401" s="27" t="s">
        <v>646</v>
      </c>
      <c r="C1401" s="27" t="s">
        <v>647</v>
      </c>
      <c r="D1401" s="28">
        <v>5271</v>
      </c>
      <c r="E1401" s="27" t="s">
        <v>1778</v>
      </c>
      <c r="F1401" s="26" t="s">
        <v>14</v>
      </c>
      <c r="G1401" s="29">
        <v>443255</v>
      </c>
      <c r="H1401" s="30" t="s">
        <v>575</v>
      </c>
    </row>
    <row r="1402" spans="1:8" ht="31.5" hidden="1" x14ac:dyDescent="0.25">
      <c r="A1402" s="26" t="s">
        <v>11</v>
      </c>
      <c r="B1402" s="27" t="s">
        <v>582</v>
      </c>
      <c r="C1402" s="27" t="s">
        <v>583</v>
      </c>
      <c r="D1402" s="28">
        <v>5272</v>
      </c>
      <c r="E1402" s="27" t="s">
        <v>1779</v>
      </c>
      <c r="F1402" s="26" t="s">
        <v>15</v>
      </c>
      <c r="G1402" s="29">
        <v>78807</v>
      </c>
      <c r="H1402" s="30" t="s">
        <v>575</v>
      </c>
    </row>
    <row r="1403" spans="1:8" ht="31.5" hidden="1" x14ac:dyDescent="0.25">
      <c r="A1403" s="26" t="s">
        <v>11</v>
      </c>
      <c r="B1403" s="27" t="s">
        <v>582</v>
      </c>
      <c r="C1403" s="27" t="s">
        <v>583</v>
      </c>
      <c r="D1403" s="28">
        <v>5273</v>
      </c>
      <c r="E1403" s="27" t="s">
        <v>1780</v>
      </c>
      <c r="F1403" s="26" t="s">
        <v>15</v>
      </c>
      <c r="G1403" s="29">
        <v>118210</v>
      </c>
      <c r="H1403" s="30" t="s">
        <v>575</v>
      </c>
    </row>
    <row r="1404" spans="1:8" ht="31.5" hidden="1" x14ac:dyDescent="0.25">
      <c r="A1404" s="26" t="s">
        <v>11</v>
      </c>
      <c r="B1404" s="27" t="s">
        <v>582</v>
      </c>
      <c r="C1404" s="27" t="s">
        <v>583</v>
      </c>
      <c r="D1404" s="28">
        <v>5274</v>
      </c>
      <c r="E1404" s="27" t="s">
        <v>1781</v>
      </c>
      <c r="F1404" s="26" t="s">
        <v>15</v>
      </c>
      <c r="G1404" s="29">
        <v>197018</v>
      </c>
      <c r="H1404" s="30" t="s">
        <v>575</v>
      </c>
    </row>
    <row r="1405" spans="1:8" ht="31.5" hidden="1" x14ac:dyDescent="0.25">
      <c r="A1405" s="26" t="s">
        <v>11</v>
      </c>
      <c r="B1405" s="27" t="s">
        <v>582</v>
      </c>
      <c r="C1405" s="27" t="s">
        <v>583</v>
      </c>
      <c r="D1405" s="28">
        <v>5275</v>
      </c>
      <c r="E1405" s="27" t="s">
        <v>1782</v>
      </c>
      <c r="F1405" s="26" t="s">
        <v>15</v>
      </c>
      <c r="G1405" s="29">
        <v>394032</v>
      </c>
      <c r="H1405" s="30" t="s">
        <v>575</v>
      </c>
    </row>
    <row r="1406" spans="1:8" ht="31.5" hidden="1" x14ac:dyDescent="0.25">
      <c r="A1406" s="26" t="s">
        <v>11</v>
      </c>
      <c r="B1406" s="27" t="s">
        <v>582</v>
      </c>
      <c r="C1406" s="27" t="s">
        <v>583</v>
      </c>
      <c r="D1406" s="28">
        <v>5276</v>
      </c>
      <c r="E1406" s="27" t="s">
        <v>1783</v>
      </c>
      <c r="F1406" s="26" t="s">
        <v>15</v>
      </c>
      <c r="G1406" s="29">
        <v>433436</v>
      </c>
      <c r="H1406" s="30" t="s">
        <v>575</v>
      </c>
    </row>
    <row r="1407" spans="1:8" ht="31.5" hidden="1" x14ac:dyDescent="0.25">
      <c r="A1407" s="26" t="s">
        <v>11</v>
      </c>
      <c r="B1407" s="27" t="s">
        <v>582</v>
      </c>
      <c r="C1407" s="27" t="s">
        <v>583</v>
      </c>
      <c r="D1407" s="28">
        <v>5277</v>
      </c>
      <c r="E1407" s="27" t="s">
        <v>1784</v>
      </c>
      <c r="F1407" s="26" t="s">
        <v>15</v>
      </c>
      <c r="G1407" s="29">
        <v>361937</v>
      </c>
      <c r="H1407" s="30" t="s">
        <v>575</v>
      </c>
    </row>
    <row r="1408" spans="1:8" ht="31.5" hidden="1" x14ac:dyDescent="0.25">
      <c r="A1408" s="26" t="s">
        <v>11</v>
      </c>
      <c r="B1408" s="27" t="s">
        <v>582</v>
      </c>
      <c r="C1408" s="27" t="s">
        <v>583</v>
      </c>
      <c r="D1408" s="28">
        <v>5278</v>
      </c>
      <c r="E1408" s="27" t="s">
        <v>1785</v>
      </c>
      <c r="F1408" s="26" t="s">
        <v>15</v>
      </c>
      <c r="G1408" s="29">
        <v>506834</v>
      </c>
      <c r="H1408" s="30" t="s">
        <v>575</v>
      </c>
    </row>
    <row r="1409" spans="1:8" ht="31.5" hidden="1" x14ac:dyDescent="0.25">
      <c r="A1409" s="26" t="s">
        <v>11</v>
      </c>
      <c r="B1409" s="27" t="s">
        <v>582</v>
      </c>
      <c r="C1409" s="27" t="s">
        <v>583</v>
      </c>
      <c r="D1409" s="28">
        <v>5279</v>
      </c>
      <c r="E1409" s="27" t="s">
        <v>1786</v>
      </c>
      <c r="F1409" s="26" t="s">
        <v>15</v>
      </c>
      <c r="G1409" s="29">
        <v>90486</v>
      </c>
      <c r="H1409" s="30" t="s">
        <v>575</v>
      </c>
    </row>
    <row r="1410" spans="1:8" ht="31.5" hidden="1" x14ac:dyDescent="0.25">
      <c r="A1410" s="26" t="s">
        <v>11</v>
      </c>
      <c r="B1410" s="27" t="s">
        <v>608</v>
      </c>
      <c r="C1410" s="27" t="s">
        <v>609</v>
      </c>
      <c r="D1410" s="28">
        <v>5280</v>
      </c>
      <c r="E1410" s="27" t="s">
        <v>277</v>
      </c>
      <c r="F1410" s="26" t="s">
        <v>15</v>
      </c>
      <c r="G1410" s="29">
        <v>176968</v>
      </c>
      <c r="H1410" s="30" t="s">
        <v>575</v>
      </c>
    </row>
    <row r="1411" spans="1:8" ht="31.5" hidden="1" x14ac:dyDescent="0.25">
      <c r="A1411" s="26" t="s">
        <v>11</v>
      </c>
      <c r="B1411" s="27" t="s">
        <v>587</v>
      </c>
      <c r="C1411" s="27" t="s">
        <v>820</v>
      </c>
      <c r="D1411" s="28">
        <v>5286</v>
      </c>
      <c r="E1411" s="27" t="s">
        <v>1787</v>
      </c>
      <c r="F1411" s="26" t="s">
        <v>13</v>
      </c>
      <c r="G1411" s="29">
        <v>11308</v>
      </c>
      <c r="H1411" s="30" t="s">
        <v>575</v>
      </c>
    </row>
    <row r="1412" spans="1:8" ht="47.25" hidden="1" x14ac:dyDescent="0.25">
      <c r="A1412" s="26" t="s">
        <v>11</v>
      </c>
      <c r="B1412" s="27" t="s">
        <v>646</v>
      </c>
      <c r="C1412" s="27" t="s">
        <v>647</v>
      </c>
      <c r="D1412" s="28">
        <v>5312</v>
      </c>
      <c r="E1412" s="27" t="s">
        <v>1788</v>
      </c>
      <c r="F1412" s="26" t="s">
        <v>14</v>
      </c>
      <c r="G1412" s="29">
        <v>502984</v>
      </c>
      <c r="H1412" s="30" t="s">
        <v>575</v>
      </c>
    </row>
    <row r="1413" spans="1:8" ht="47.25" hidden="1" x14ac:dyDescent="0.25">
      <c r="A1413" s="26" t="s">
        <v>11</v>
      </c>
      <c r="B1413" s="27" t="s">
        <v>646</v>
      </c>
      <c r="C1413" s="27" t="s">
        <v>647</v>
      </c>
      <c r="D1413" s="28">
        <v>5313</v>
      </c>
      <c r="E1413" s="27" t="s">
        <v>1789</v>
      </c>
      <c r="F1413" s="26" t="s">
        <v>14</v>
      </c>
      <c r="G1413" s="29">
        <v>490491</v>
      </c>
      <c r="H1413" s="30" t="s">
        <v>575</v>
      </c>
    </row>
    <row r="1414" spans="1:8" ht="47.25" hidden="1" x14ac:dyDescent="0.25">
      <c r="A1414" s="26" t="s">
        <v>11</v>
      </c>
      <c r="B1414" s="27" t="s">
        <v>594</v>
      </c>
      <c r="C1414" s="27" t="s">
        <v>595</v>
      </c>
      <c r="D1414" s="28">
        <v>5314</v>
      </c>
      <c r="E1414" s="27" t="s">
        <v>1790</v>
      </c>
      <c r="F1414" s="26" t="s">
        <v>15</v>
      </c>
      <c r="G1414" s="29">
        <v>468831</v>
      </c>
      <c r="H1414" s="30" t="s">
        <v>575</v>
      </c>
    </row>
    <row r="1415" spans="1:8" ht="63" hidden="1" x14ac:dyDescent="0.25">
      <c r="A1415" s="26" t="s">
        <v>11</v>
      </c>
      <c r="B1415" s="27" t="s">
        <v>646</v>
      </c>
      <c r="C1415" s="27" t="s">
        <v>647</v>
      </c>
      <c r="D1415" s="28">
        <v>5315</v>
      </c>
      <c r="E1415" s="27" t="s">
        <v>1791</v>
      </c>
      <c r="F1415" s="26" t="s">
        <v>14</v>
      </c>
      <c r="G1415" s="29">
        <v>760871</v>
      </c>
      <c r="H1415" s="30" t="s">
        <v>575</v>
      </c>
    </row>
    <row r="1416" spans="1:8" ht="63" hidden="1" x14ac:dyDescent="0.25">
      <c r="A1416" s="26" t="s">
        <v>11</v>
      </c>
      <c r="B1416" s="27" t="s">
        <v>582</v>
      </c>
      <c r="C1416" s="27" t="s">
        <v>583</v>
      </c>
      <c r="D1416" s="28">
        <v>5316</v>
      </c>
      <c r="E1416" s="27" t="s">
        <v>1792</v>
      </c>
      <c r="F1416" s="26" t="s">
        <v>16</v>
      </c>
      <c r="G1416" s="29">
        <v>929634</v>
      </c>
      <c r="H1416" s="30" t="s">
        <v>575</v>
      </c>
    </row>
    <row r="1417" spans="1:8" ht="63" hidden="1" x14ac:dyDescent="0.25">
      <c r="A1417" s="26" t="s">
        <v>11</v>
      </c>
      <c r="B1417" s="27" t="s">
        <v>646</v>
      </c>
      <c r="C1417" s="27" t="s">
        <v>647</v>
      </c>
      <c r="D1417" s="28">
        <v>5317</v>
      </c>
      <c r="E1417" s="27" t="s">
        <v>1793</v>
      </c>
      <c r="F1417" s="26" t="s">
        <v>14</v>
      </c>
      <c r="G1417" s="29">
        <v>715095</v>
      </c>
      <c r="H1417" s="30" t="s">
        <v>575</v>
      </c>
    </row>
    <row r="1418" spans="1:8" ht="31.5" x14ac:dyDescent="0.25">
      <c r="A1418" s="26" t="s">
        <v>11</v>
      </c>
      <c r="B1418" s="27" t="s">
        <v>597</v>
      </c>
      <c r="C1418" s="27" t="s">
        <v>597</v>
      </c>
      <c r="D1418" s="28">
        <v>5318</v>
      </c>
      <c r="E1418" s="27" t="s">
        <v>1794</v>
      </c>
      <c r="F1418" s="26" t="s">
        <v>16</v>
      </c>
      <c r="G1418" s="29">
        <v>20064374</v>
      </c>
      <c r="H1418" s="30" t="s">
        <v>575</v>
      </c>
    </row>
    <row r="1419" spans="1:8" ht="31.5" x14ac:dyDescent="0.25">
      <c r="A1419" s="26" t="s">
        <v>11</v>
      </c>
      <c r="B1419" s="27" t="s">
        <v>597</v>
      </c>
      <c r="C1419" s="27" t="s">
        <v>597</v>
      </c>
      <c r="D1419" s="28">
        <v>5319</v>
      </c>
      <c r="E1419" s="27" t="s">
        <v>1795</v>
      </c>
      <c r="F1419" s="26" t="s">
        <v>16</v>
      </c>
      <c r="G1419" s="29">
        <v>20959069</v>
      </c>
      <c r="H1419" s="30" t="s">
        <v>575</v>
      </c>
    </row>
    <row r="1420" spans="1:8" ht="31.5" hidden="1" x14ac:dyDescent="0.25">
      <c r="A1420" s="26" t="s">
        <v>11</v>
      </c>
      <c r="B1420" s="27" t="s">
        <v>639</v>
      </c>
      <c r="C1420" s="27" t="s">
        <v>639</v>
      </c>
      <c r="D1420" s="28">
        <v>5320</v>
      </c>
      <c r="E1420" s="27" t="s">
        <v>1796</v>
      </c>
      <c r="F1420" s="26" t="s">
        <v>15</v>
      </c>
      <c r="G1420" s="29">
        <v>197133</v>
      </c>
      <c r="H1420" s="30" t="s">
        <v>575</v>
      </c>
    </row>
    <row r="1421" spans="1:8" ht="31.5" hidden="1" x14ac:dyDescent="0.25">
      <c r="A1421" s="26" t="s">
        <v>11</v>
      </c>
      <c r="B1421" s="27" t="s">
        <v>639</v>
      </c>
      <c r="C1421" s="27" t="s">
        <v>639</v>
      </c>
      <c r="D1421" s="28">
        <v>5321</v>
      </c>
      <c r="E1421" s="27" t="s">
        <v>1797</v>
      </c>
      <c r="F1421" s="26" t="s">
        <v>15</v>
      </c>
      <c r="G1421" s="29">
        <v>288840</v>
      </c>
      <c r="H1421" s="30" t="s">
        <v>575</v>
      </c>
    </row>
    <row r="1422" spans="1:8" ht="31.5" hidden="1" x14ac:dyDescent="0.25">
      <c r="A1422" s="26" t="s">
        <v>11</v>
      </c>
      <c r="B1422" s="27" t="s">
        <v>639</v>
      </c>
      <c r="C1422" s="27" t="s">
        <v>639</v>
      </c>
      <c r="D1422" s="28">
        <v>5322</v>
      </c>
      <c r="E1422" s="27" t="s">
        <v>1798</v>
      </c>
      <c r="F1422" s="26" t="s">
        <v>15</v>
      </c>
      <c r="G1422" s="29">
        <v>380664</v>
      </c>
      <c r="H1422" s="30" t="s">
        <v>575</v>
      </c>
    </row>
    <row r="1423" spans="1:8" ht="31.5" hidden="1" x14ac:dyDescent="0.25">
      <c r="A1423" s="26" t="s">
        <v>11</v>
      </c>
      <c r="B1423" s="27" t="s">
        <v>639</v>
      </c>
      <c r="C1423" s="27" t="s">
        <v>639</v>
      </c>
      <c r="D1423" s="28">
        <v>5324</v>
      </c>
      <c r="E1423" s="27" t="s">
        <v>1799</v>
      </c>
      <c r="F1423" s="26" t="s">
        <v>15</v>
      </c>
      <c r="G1423" s="29">
        <v>613094</v>
      </c>
      <c r="H1423" s="30" t="s">
        <v>575</v>
      </c>
    </row>
    <row r="1424" spans="1:8" ht="31.5" hidden="1" x14ac:dyDescent="0.25">
      <c r="A1424" s="26" t="s">
        <v>11</v>
      </c>
      <c r="B1424" s="27" t="s">
        <v>639</v>
      </c>
      <c r="C1424" s="27" t="s">
        <v>639</v>
      </c>
      <c r="D1424" s="28">
        <v>5325</v>
      </c>
      <c r="E1424" s="27" t="s">
        <v>1800</v>
      </c>
      <c r="F1424" s="26" t="s">
        <v>15</v>
      </c>
      <c r="G1424" s="29">
        <v>746373</v>
      </c>
      <c r="H1424" s="30" t="s">
        <v>575</v>
      </c>
    </row>
    <row r="1425" spans="1:8" ht="31.5" hidden="1" x14ac:dyDescent="0.25">
      <c r="A1425" s="26" t="s">
        <v>11</v>
      </c>
      <c r="B1425" s="27" t="s">
        <v>639</v>
      </c>
      <c r="C1425" s="27" t="s">
        <v>639</v>
      </c>
      <c r="D1425" s="28">
        <v>5326</v>
      </c>
      <c r="E1425" s="27" t="s">
        <v>1801</v>
      </c>
      <c r="F1425" s="26" t="s">
        <v>15</v>
      </c>
      <c r="G1425" s="29">
        <v>4900766</v>
      </c>
      <c r="H1425" s="30" t="s">
        <v>575</v>
      </c>
    </row>
    <row r="1426" spans="1:8" ht="31.5" hidden="1" x14ac:dyDescent="0.25">
      <c r="A1426" s="26" t="s">
        <v>11</v>
      </c>
      <c r="B1426" s="27" t="s">
        <v>639</v>
      </c>
      <c r="C1426" s="27" t="s">
        <v>639</v>
      </c>
      <c r="D1426" s="28">
        <v>5327</v>
      </c>
      <c r="E1426" s="27" t="s">
        <v>1802</v>
      </c>
      <c r="F1426" s="26" t="s">
        <v>15</v>
      </c>
      <c r="G1426" s="29">
        <v>5330798</v>
      </c>
      <c r="H1426" s="30" t="s">
        <v>575</v>
      </c>
    </row>
    <row r="1427" spans="1:8" ht="31.5" x14ac:dyDescent="0.25">
      <c r="A1427" s="26" t="s">
        <v>11</v>
      </c>
      <c r="B1427" s="27" t="s">
        <v>597</v>
      </c>
      <c r="C1427" s="27" t="s">
        <v>597</v>
      </c>
      <c r="D1427" s="28">
        <v>5328</v>
      </c>
      <c r="E1427" s="27" t="s">
        <v>1803</v>
      </c>
      <c r="F1427" s="26" t="s">
        <v>16</v>
      </c>
      <c r="G1427" s="29">
        <v>6899960</v>
      </c>
      <c r="H1427" s="30" t="s">
        <v>575</v>
      </c>
    </row>
    <row r="1428" spans="1:8" ht="31.5" x14ac:dyDescent="0.25">
      <c r="A1428" s="26" t="s">
        <v>11</v>
      </c>
      <c r="B1428" s="27" t="s">
        <v>597</v>
      </c>
      <c r="C1428" s="27" t="s">
        <v>597</v>
      </c>
      <c r="D1428" s="28">
        <v>5329</v>
      </c>
      <c r="E1428" s="27" t="s">
        <v>1804</v>
      </c>
      <c r="F1428" s="26" t="s">
        <v>16</v>
      </c>
      <c r="G1428" s="29">
        <v>8883562</v>
      </c>
      <c r="H1428" s="30" t="s">
        <v>575</v>
      </c>
    </row>
    <row r="1429" spans="1:8" ht="31.5" x14ac:dyDescent="0.25">
      <c r="A1429" s="26" t="s">
        <v>11</v>
      </c>
      <c r="B1429" s="27" t="s">
        <v>597</v>
      </c>
      <c r="C1429" s="27" t="s">
        <v>597</v>
      </c>
      <c r="D1429" s="28">
        <v>5330</v>
      </c>
      <c r="E1429" s="27" t="s">
        <v>1805</v>
      </c>
      <c r="F1429" s="26" t="s">
        <v>16</v>
      </c>
      <c r="G1429" s="29">
        <v>9431216</v>
      </c>
      <c r="H1429" s="30" t="s">
        <v>575</v>
      </c>
    </row>
    <row r="1430" spans="1:8" ht="31.5" x14ac:dyDescent="0.25">
      <c r="A1430" s="26" t="s">
        <v>11</v>
      </c>
      <c r="B1430" s="27" t="s">
        <v>597</v>
      </c>
      <c r="C1430" s="27" t="s">
        <v>597</v>
      </c>
      <c r="D1430" s="28">
        <v>5331</v>
      </c>
      <c r="E1430" s="27" t="s">
        <v>1806</v>
      </c>
      <c r="F1430" s="26" t="s">
        <v>16</v>
      </c>
      <c r="G1430" s="29">
        <v>10334488</v>
      </c>
      <c r="H1430" s="30" t="s">
        <v>575</v>
      </c>
    </row>
    <row r="1431" spans="1:8" ht="31.5" x14ac:dyDescent="0.25">
      <c r="A1431" s="26" t="s">
        <v>11</v>
      </c>
      <c r="B1431" s="27" t="s">
        <v>597</v>
      </c>
      <c r="C1431" s="27" t="s">
        <v>597</v>
      </c>
      <c r="D1431" s="28">
        <v>5332</v>
      </c>
      <c r="E1431" s="27" t="s">
        <v>1807</v>
      </c>
      <c r="F1431" s="26" t="s">
        <v>16</v>
      </c>
      <c r="G1431" s="29">
        <v>12304643</v>
      </c>
      <c r="H1431" s="30" t="s">
        <v>575</v>
      </c>
    </row>
    <row r="1432" spans="1:8" ht="31.5" x14ac:dyDescent="0.25">
      <c r="A1432" s="26" t="s">
        <v>11</v>
      </c>
      <c r="B1432" s="27" t="s">
        <v>597</v>
      </c>
      <c r="C1432" s="27" t="s">
        <v>597</v>
      </c>
      <c r="D1432" s="28">
        <v>5333</v>
      </c>
      <c r="E1432" s="27" t="s">
        <v>1808</v>
      </c>
      <c r="F1432" s="26" t="s">
        <v>16</v>
      </c>
      <c r="G1432" s="29">
        <v>10227593</v>
      </c>
      <c r="H1432" s="30" t="s">
        <v>575</v>
      </c>
    </row>
    <row r="1433" spans="1:8" ht="31.5" x14ac:dyDescent="0.25">
      <c r="A1433" s="26" t="s">
        <v>11</v>
      </c>
      <c r="B1433" s="27" t="s">
        <v>597</v>
      </c>
      <c r="C1433" s="27" t="s">
        <v>597</v>
      </c>
      <c r="D1433" s="28">
        <v>5334</v>
      </c>
      <c r="E1433" s="27" t="s">
        <v>1809</v>
      </c>
      <c r="F1433" s="26" t="s">
        <v>16</v>
      </c>
      <c r="G1433" s="29">
        <v>10729229</v>
      </c>
      <c r="H1433" s="30" t="s">
        <v>575</v>
      </c>
    </row>
    <row r="1434" spans="1:8" ht="31.5" x14ac:dyDescent="0.25">
      <c r="A1434" s="26" t="s">
        <v>11</v>
      </c>
      <c r="B1434" s="27" t="s">
        <v>597</v>
      </c>
      <c r="C1434" s="27" t="s">
        <v>597</v>
      </c>
      <c r="D1434" s="28">
        <v>5335</v>
      </c>
      <c r="E1434" s="27" t="s">
        <v>1810</v>
      </c>
      <c r="F1434" s="26" t="s">
        <v>16</v>
      </c>
      <c r="G1434" s="29">
        <v>11791228</v>
      </c>
      <c r="H1434" s="30" t="s">
        <v>575</v>
      </c>
    </row>
    <row r="1435" spans="1:8" ht="31.5" x14ac:dyDescent="0.25">
      <c r="A1435" s="26" t="s">
        <v>11</v>
      </c>
      <c r="B1435" s="27" t="s">
        <v>597</v>
      </c>
      <c r="C1435" s="27" t="s">
        <v>597</v>
      </c>
      <c r="D1435" s="28">
        <v>5336</v>
      </c>
      <c r="E1435" s="27" t="s">
        <v>1811</v>
      </c>
      <c r="F1435" s="26" t="s">
        <v>16</v>
      </c>
      <c r="G1435" s="29">
        <v>14994099</v>
      </c>
      <c r="H1435" s="30" t="s">
        <v>575</v>
      </c>
    </row>
    <row r="1436" spans="1:8" ht="47.25" hidden="1" x14ac:dyDescent="0.25">
      <c r="A1436" s="26" t="s">
        <v>11</v>
      </c>
      <c r="B1436" s="27" t="s">
        <v>1717</v>
      </c>
      <c r="C1436" s="27" t="s">
        <v>1717</v>
      </c>
      <c r="D1436" s="28">
        <v>5338</v>
      </c>
      <c r="E1436" s="27" t="s">
        <v>278</v>
      </c>
      <c r="F1436" s="26" t="s">
        <v>16</v>
      </c>
      <c r="G1436" s="29">
        <v>1227100</v>
      </c>
      <c r="H1436" s="30" t="s">
        <v>575</v>
      </c>
    </row>
    <row r="1437" spans="1:8" ht="31.5" hidden="1" x14ac:dyDescent="0.25">
      <c r="A1437" s="26" t="s">
        <v>11</v>
      </c>
      <c r="B1437" s="27" t="s">
        <v>639</v>
      </c>
      <c r="C1437" s="27" t="s">
        <v>639</v>
      </c>
      <c r="D1437" s="28">
        <v>5339</v>
      </c>
      <c r="E1437" s="27" t="s">
        <v>1812</v>
      </c>
      <c r="F1437" s="26" t="s">
        <v>16</v>
      </c>
      <c r="G1437" s="29">
        <v>377607</v>
      </c>
      <c r="H1437" s="30" t="s">
        <v>575</v>
      </c>
    </row>
    <row r="1438" spans="1:8" ht="31.5" hidden="1" x14ac:dyDescent="0.25">
      <c r="A1438" s="26" t="s">
        <v>11</v>
      </c>
      <c r="B1438" s="27" t="s">
        <v>582</v>
      </c>
      <c r="C1438" s="27" t="s">
        <v>583</v>
      </c>
      <c r="D1438" s="28">
        <v>5340</v>
      </c>
      <c r="E1438" s="27" t="s">
        <v>279</v>
      </c>
      <c r="F1438" s="26" t="s">
        <v>16</v>
      </c>
      <c r="G1438" s="29">
        <v>1713080</v>
      </c>
      <c r="H1438" s="30" t="s">
        <v>575</v>
      </c>
    </row>
    <row r="1439" spans="1:8" ht="31.5" hidden="1" x14ac:dyDescent="0.25">
      <c r="A1439" s="26" t="s">
        <v>11</v>
      </c>
      <c r="B1439" s="27" t="s">
        <v>582</v>
      </c>
      <c r="C1439" s="27" t="s">
        <v>583</v>
      </c>
      <c r="D1439" s="28">
        <v>5341</v>
      </c>
      <c r="E1439" s="27" t="s">
        <v>1813</v>
      </c>
      <c r="F1439" s="26" t="s">
        <v>16</v>
      </c>
      <c r="G1439" s="29">
        <v>434048</v>
      </c>
      <c r="H1439" s="30" t="s">
        <v>575</v>
      </c>
    </row>
    <row r="1440" spans="1:8" ht="31.5" hidden="1" x14ac:dyDescent="0.25">
      <c r="A1440" s="26" t="s">
        <v>11</v>
      </c>
      <c r="B1440" s="27" t="s">
        <v>608</v>
      </c>
      <c r="C1440" s="27" t="s">
        <v>609</v>
      </c>
      <c r="D1440" s="28">
        <v>5342</v>
      </c>
      <c r="E1440" s="27" t="s">
        <v>1814</v>
      </c>
      <c r="F1440" s="26" t="s">
        <v>16</v>
      </c>
      <c r="G1440" s="29">
        <v>104081</v>
      </c>
      <c r="H1440" s="30" t="s">
        <v>575</v>
      </c>
    </row>
    <row r="1441" spans="1:8" ht="31.5" hidden="1" x14ac:dyDescent="0.25">
      <c r="A1441" s="26" t="s">
        <v>11</v>
      </c>
      <c r="B1441" s="27" t="s">
        <v>608</v>
      </c>
      <c r="C1441" s="27" t="s">
        <v>609</v>
      </c>
      <c r="D1441" s="28">
        <v>5343</v>
      </c>
      <c r="E1441" s="27" t="s">
        <v>1815</v>
      </c>
      <c r="F1441" s="26" t="s">
        <v>16</v>
      </c>
      <c r="G1441" s="29">
        <v>621180</v>
      </c>
      <c r="H1441" s="30" t="s">
        <v>575</v>
      </c>
    </row>
    <row r="1442" spans="1:8" ht="31.5" hidden="1" x14ac:dyDescent="0.25">
      <c r="A1442" s="26" t="s">
        <v>11</v>
      </c>
      <c r="B1442" s="27" t="s">
        <v>1119</v>
      </c>
      <c r="C1442" s="27" t="s">
        <v>1120</v>
      </c>
      <c r="D1442" s="28">
        <v>5344</v>
      </c>
      <c r="E1442" s="27" t="s">
        <v>1816</v>
      </c>
      <c r="F1442" s="26" t="s">
        <v>13</v>
      </c>
      <c r="G1442" s="29">
        <v>14103</v>
      </c>
      <c r="H1442" s="30" t="s">
        <v>575</v>
      </c>
    </row>
    <row r="1443" spans="1:8" ht="78.75" hidden="1" x14ac:dyDescent="0.25">
      <c r="A1443" s="26" t="s">
        <v>11</v>
      </c>
      <c r="B1443" s="27" t="s">
        <v>587</v>
      </c>
      <c r="C1443" s="27" t="s">
        <v>820</v>
      </c>
      <c r="D1443" s="28">
        <v>5345</v>
      </c>
      <c r="E1443" s="27" t="s">
        <v>1817</v>
      </c>
      <c r="F1443" s="26" t="s">
        <v>14</v>
      </c>
      <c r="G1443" s="29">
        <v>138653</v>
      </c>
      <c r="H1443" s="30" t="s">
        <v>575</v>
      </c>
    </row>
    <row r="1444" spans="1:8" ht="78.75" hidden="1" x14ac:dyDescent="0.25">
      <c r="A1444" s="26" t="s">
        <v>11</v>
      </c>
      <c r="B1444" s="27" t="s">
        <v>587</v>
      </c>
      <c r="C1444" s="27" t="s">
        <v>820</v>
      </c>
      <c r="D1444" s="28">
        <v>5346</v>
      </c>
      <c r="E1444" s="27" t="s">
        <v>1818</v>
      </c>
      <c r="F1444" s="26" t="s">
        <v>14</v>
      </c>
      <c r="G1444" s="29">
        <v>157466</v>
      </c>
      <c r="H1444" s="30" t="s">
        <v>575</v>
      </c>
    </row>
    <row r="1445" spans="1:8" ht="47.25" hidden="1" x14ac:dyDescent="0.25">
      <c r="A1445" s="26" t="s">
        <v>11</v>
      </c>
      <c r="B1445" s="27" t="s">
        <v>587</v>
      </c>
      <c r="C1445" s="27" t="s">
        <v>820</v>
      </c>
      <c r="D1445" s="28">
        <v>5347</v>
      </c>
      <c r="E1445" s="27" t="s">
        <v>1819</v>
      </c>
      <c r="F1445" s="26" t="s">
        <v>14</v>
      </c>
      <c r="G1445" s="29">
        <v>204802</v>
      </c>
      <c r="H1445" s="30" t="s">
        <v>575</v>
      </c>
    </row>
    <row r="1446" spans="1:8" ht="47.25" hidden="1" x14ac:dyDescent="0.25">
      <c r="A1446" s="26" t="s">
        <v>11</v>
      </c>
      <c r="B1446" s="27" t="s">
        <v>587</v>
      </c>
      <c r="C1446" s="27" t="s">
        <v>820</v>
      </c>
      <c r="D1446" s="28">
        <v>5348</v>
      </c>
      <c r="E1446" s="27" t="s">
        <v>1820</v>
      </c>
      <c r="F1446" s="26" t="s">
        <v>14</v>
      </c>
      <c r="G1446" s="29">
        <v>211025</v>
      </c>
      <c r="H1446" s="30" t="s">
        <v>575</v>
      </c>
    </row>
    <row r="1447" spans="1:8" ht="47.25" hidden="1" x14ac:dyDescent="0.25">
      <c r="A1447" s="26" t="s">
        <v>11</v>
      </c>
      <c r="B1447" s="27" t="s">
        <v>587</v>
      </c>
      <c r="C1447" s="27" t="s">
        <v>820</v>
      </c>
      <c r="D1447" s="28">
        <v>5349</v>
      </c>
      <c r="E1447" s="27" t="s">
        <v>1821</v>
      </c>
      <c r="F1447" s="26" t="s">
        <v>14</v>
      </c>
      <c r="G1447" s="29">
        <v>217287</v>
      </c>
      <c r="H1447" s="30" t="s">
        <v>575</v>
      </c>
    </row>
    <row r="1448" spans="1:8" ht="47.25" hidden="1" x14ac:dyDescent="0.25">
      <c r="A1448" s="26" t="s">
        <v>11</v>
      </c>
      <c r="B1448" s="27" t="s">
        <v>587</v>
      </c>
      <c r="C1448" s="27" t="s">
        <v>820</v>
      </c>
      <c r="D1448" s="28">
        <v>5350</v>
      </c>
      <c r="E1448" s="27" t="s">
        <v>1822</v>
      </c>
      <c r="F1448" s="26" t="s">
        <v>14</v>
      </c>
      <c r="G1448" s="29">
        <v>247447</v>
      </c>
      <c r="H1448" s="30" t="s">
        <v>575</v>
      </c>
    </row>
    <row r="1449" spans="1:8" ht="47.25" hidden="1" x14ac:dyDescent="0.25">
      <c r="A1449" s="26" t="s">
        <v>11</v>
      </c>
      <c r="B1449" s="27" t="s">
        <v>587</v>
      </c>
      <c r="C1449" s="27" t="s">
        <v>820</v>
      </c>
      <c r="D1449" s="28">
        <v>5351</v>
      </c>
      <c r="E1449" s="27" t="s">
        <v>1823</v>
      </c>
      <c r="F1449" s="26" t="s">
        <v>14</v>
      </c>
      <c r="G1449" s="29">
        <v>253707</v>
      </c>
      <c r="H1449" s="30" t="s">
        <v>575</v>
      </c>
    </row>
    <row r="1450" spans="1:8" ht="47.25" hidden="1" x14ac:dyDescent="0.25">
      <c r="A1450" s="26" t="s">
        <v>11</v>
      </c>
      <c r="B1450" s="27" t="s">
        <v>587</v>
      </c>
      <c r="C1450" s="27" t="s">
        <v>820</v>
      </c>
      <c r="D1450" s="28">
        <v>5352</v>
      </c>
      <c r="E1450" s="27" t="s">
        <v>1824</v>
      </c>
      <c r="F1450" s="26" t="s">
        <v>14</v>
      </c>
      <c r="G1450" s="29">
        <v>259969</v>
      </c>
      <c r="H1450" s="30" t="s">
        <v>575</v>
      </c>
    </row>
    <row r="1451" spans="1:8" ht="47.25" hidden="1" x14ac:dyDescent="0.25">
      <c r="A1451" s="26" t="s">
        <v>11</v>
      </c>
      <c r="B1451" s="27" t="s">
        <v>587</v>
      </c>
      <c r="C1451" s="27" t="s">
        <v>820</v>
      </c>
      <c r="D1451" s="28">
        <v>5353</v>
      </c>
      <c r="E1451" s="27" t="s">
        <v>1825</v>
      </c>
      <c r="F1451" s="26" t="s">
        <v>14</v>
      </c>
      <c r="G1451" s="29">
        <v>290130</v>
      </c>
      <c r="H1451" s="30" t="s">
        <v>575</v>
      </c>
    </row>
    <row r="1452" spans="1:8" ht="47.25" hidden="1" x14ac:dyDescent="0.25">
      <c r="A1452" s="26" t="s">
        <v>11</v>
      </c>
      <c r="B1452" s="27" t="s">
        <v>587</v>
      </c>
      <c r="C1452" s="27" t="s">
        <v>820</v>
      </c>
      <c r="D1452" s="28">
        <v>5354</v>
      </c>
      <c r="E1452" s="27" t="s">
        <v>1826</v>
      </c>
      <c r="F1452" s="26" t="s">
        <v>14</v>
      </c>
      <c r="G1452" s="29">
        <v>296926</v>
      </c>
      <c r="H1452" s="30" t="s">
        <v>575</v>
      </c>
    </row>
    <row r="1453" spans="1:8" ht="47.25" hidden="1" x14ac:dyDescent="0.25">
      <c r="A1453" s="26" t="s">
        <v>11</v>
      </c>
      <c r="B1453" s="27" t="s">
        <v>587</v>
      </c>
      <c r="C1453" s="27" t="s">
        <v>820</v>
      </c>
      <c r="D1453" s="28">
        <v>5355</v>
      </c>
      <c r="E1453" s="27" t="s">
        <v>1827</v>
      </c>
      <c r="F1453" s="26" t="s">
        <v>14</v>
      </c>
      <c r="G1453" s="29">
        <v>302652</v>
      </c>
      <c r="H1453" s="30" t="s">
        <v>575</v>
      </c>
    </row>
    <row r="1454" spans="1:8" ht="78.75" hidden="1" x14ac:dyDescent="0.25">
      <c r="A1454" s="26" t="s">
        <v>11</v>
      </c>
      <c r="B1454" s="27" t="s">
        <v>587</v>
      </c>
      <c r="C1454" s="27" t="s">
        <v>820</v>
      </c>
      <c r="D1454" s="28">
        <v>5356</v>
      </c>
      <c r="E1454" s="27" t="s">
        <v>1828</v>
      </c>
      <c r="F1454" s="26" t="s">
        <v>14</v>
      </c>
      <c r="G1454" s="29">
        <v>107732</v>
      </c>
      <c r="H1454" s="30" t="s">
        <v>575</v>
      </c>
    </row>
    <row r="1455" spans="1:8" ht="78.75" hidden="1" x14ac:dyDescent="0.25">
      <c r="A1455" s="26" t="s">
        <v>11</v>
      </c>
      <c r="B1455" s="27" t="s">
        <v>587</v>
      </c>
      <c r="C1455" s="27" t="s">
        <v>820</v>
      </c>
      <c r="D1455" s="28">
        <v>5357</v>
      </c>
      <c r="E1455" s="27" t="s">
        <v>1829</v>
      </c>
      <c r="F1455" s="26" t="s">
        <v>14</v>
      </c>
      <c r="G1455" s="29">
        <v>122684</v>
      </c>
      <c r="H1455" s="30" t="s">
        <v>575</v>
      </c>
    </row>
    <row r="1456" spans="1:8" ht="78.75" hidden="1" x14ac:dyDescent="0.25">
      <c r="A1456" s="26" t="s">
        <v>11</v>
      </c>
      <c r="B1456" s="27" t="s">
        <v>587</v>
      </c>
      <c r="C1456" s="27" t="s">
        <v>820</v>
      </c>
      <c r="D1456" s="28">
        <v>5358</v>
      </c>
      <c r="E1456" s="27" t="s">
        <v>1830</v>
      </c>
      <c r="F1456" s="26" t="s">
        <v>14</v>
      </c>
      <c r="G1456" s="29">
        <v>133206</v>
      </c>
      <c r="H1456" s="30" t="s">
        <v>575</v>
      </c>
    </row>
    <row r="1457" spans="1:8" ht="78.75" hidden="1" x14ac:dyDescent="0.25">
      <c r="A1457" s="26" t="s">
        <v>11</v>
      </c>
      <c r="B1457" s="27" t="s">
        <v>587</v>
      </c>
      <c r="C1457" s="27" t="s">
        <v>820</v>
      </c>
      <c r="D1457" s="28">
        <v>5359</v>
      </c>
      <c r="E1457" s="27" t="s">
        <v>1831</v>
      </c>
      <c r="F1457" s="26" t="s">
        <v>14</v>
      </c>
      <c r="G1457" s="29">
        <v>145299</v>
      </c>
      <c r="H1457" s="30" t="s">
        <v>575</v>
      </c>
    </row>
    <row r="1458" spans="1:8" ht="31.5" hidden="1" x14ac:dyDescent="0.25">
      <c r="A1458" s="26" t="s">
        <v>11</v>
      </c>
      <c r="B1458" s="27" t="s">
        <v>650</v>
      </c>
      <c r="C1458" s="27" t="s">
        <v>996</v>
      </c>
      <c r="D1458" s="28">
        <v>5360</v>
      </c>
      <c r="E1458" s="27" t="s">
        <v>1832</v>
      </c>
      <c r="F1458" s="26" t="s">
        <v>27</v>
      </c>
      <c r="G1458" s="29">
        <v>132120</v>
      </c>
      <c r="H1458" s="30" t="s">
        <v>575</v>
      </c>
    </row>
    <row r="1459" spans="1:8" ht="47.25" hidden="1" x14ac:dyDescent="0.25">
      <c r="A1459" s="26" t="s">
        <v>11</v>
      </c>
      <c r="B1459" s="27" t="s">
        <v>650</v>
      </c>
      <c r="C1459" s="27" t="s">
        <v>996</v>
      </c>
      <c r="D1459" s="28">
        <v>5361</v>
      </c>
      <c r="E1459" s="27" t="s">
        <v>1833</v>
      </c>
      <c r="F1459" s="26" t="s">
        <v>14</v>
      </c>
      <c r="G1459" s="29">
        <v>10456</v>
      </c>
      <c r="H1459" s="30" t="s">
        <v>575</v>
      </c>
    </row>
    <row r="1460" spans="1:8" ht="47.25" hidden="1" x14ac:dyDescent="0.25">
      <c r="A1460" s="26" t="s">
        <v>11</v>
      </c>
      <c r="B1460" s="27" t="s">
        <v>650</v>
      </c>
      <c r="C1460" s="27" t="s">
        <v>996</v>
      </c>
      <c r="D1460" s="28">
        <v>5362</v>
      </c>
      <c r="E1460" s="27" t="s">
        <v>1834</v>
      </c>
      <c r="F1460" s="26" t="s">
        <v>14</v>
      </c>
      <c r="G1460" s="29">
        <v>250493</v>
      </c>
      <c r="H1460" s="30" t="s">
        <v>575</v>
      </c>
    </row>
    <row r="1461" spans="1:8" ht="47.25" hidden="1" x14ac:dyDescent="0.25">
      <c r="A1461" s="26" t="s">
        <v>11</v>
      </c>
      <c r="B1461" s="27" t="s">
        <v>650</v>
      </c>
      <c r="C1461" s="27" t="s">
        <v>996</v>
      </c>
      <c r="D1461" s="28">
        <v>5363</v>
      </c>
      <c r="E1461" s="27" t="s">
        <v>1835</v>
      </c>
      <c r="F1461" s="26" t="s">
        <v>14</v>
      </c>
      <c r="G1461" s="29">
        <v>242352</v>
      </c>
      <c r="H1461" s="30" t="s">
        <v>575</v>
      </c>
    </row>
    <row r="1462" spans="1:8" ht="63" hidden="1" x14ac:dyDescent="0.25">
      <c r="A1462" s="26" t="s">
        <v>11</v>
      </c>
      <c r="B1462" s="27" t="s">
        <v>650</v>
      </c>
      <c r="C1462" s="27" t="s">
        <v>996</v>
      </c>
      <c r="D1462" s="28">
        <v>5364</v>
      </c>
      <c r="E1462" s="27" t="s">
        <v>1836</v>
      </c>
      <c r="F1462" s="26" t="s">
        <v>14</v>
      </c>
      <c r="G1462" s="29">
        <v>234962</v>
      </c>
      <c r="H1462" s="30" t="s">
        <v>575</v>
      </c>
    </row>
    <row r="1463" spans="1:8" ht="31.5" hidden="1" x14ac:dyDescent="0.25">
      <c r="A1463" s="26" t="s">
        <v>11</v>
      </c>
      <c r="B1463" s="27" t="s">
        <v>1597</v>
      </c>
      <c r="C1463" s="27" t="s">
        <v>1597</v>
      </c>
      <c r="D1463" s="28">
        <v>5365</v>
      </c>
      <c r="E1463" s="27" t="s">
        <v>1837</v>
      </c>
      <c r="F1463" s="26" t="s">
        <v>13</v>
      </c>
      <c r="G1463" s="29">
        <v>28346</v>
      </c>
      <c r="H1463" s="30" t="s">
        <v>575</v>
      </c>
    </row>
    <row r="1464" spans="1:8" ht="31.5" hidden="1" x14ac:dyDescent="0.25">
      <c r="A1464" s="26" t="s">
        <v>11</v>
      </c>
      <c r="B1464" s="27" t="s">
        <v>1597</v>
      </c>
      <c r="C1464" s="27" t="s">
        <v>1597</v>
      </c>
      <c r="D1464" s="28">
        <v>5366</v>
      </c>
      <c r="E1464" s="27" t="s">
        <v>280</v>
      </c>
      <c r="F1464" s="26" t="s">
        <v>13</v>
      </c>
      <c r="G1464" s="29">
        <v>2540</v>
      </c>
      <c r="H1464" s="30" t="s">
        <v>575</v>
      </c>
    </row>
    <row r="1465" spans="1:8" ht="31.5" hidden="1" x14ac:dyDescent="0.25">
      <c r="A1465" s="26" t="s">
        <v>11</v>
      </c>
      <c r="B1465" s="27" t="s">
        <v>1655</v>
      </c>
      <c r="C1465" s="27" t="s">
        <v>1838</v>
      </c>
      <c r="D1465" s="28">
        <v>5368</v>
      </c>
      <c r="E1465" s="27" t="s">
        <v>1839</v>
      </c>
      <c r="F1465" s="26" t="s">
        <v>13</v>
      </c>
      <c r="G1465" s="29">
        <v>16939</v>
      </c>
      <c r="H1465" s="30" t="s">
        <v>575</v>
      </c>
    </row>
    <row r="1466" spans="1:8" ht="31.5" hidden="1" x14ac:dyDescent="0.25">
      <c r="A1466" s="26" t="s">
        <v>11</v>
      </c>
      <c r="B1466" s="27" t="s">
        <v>646</v>
      </c>
      <c r="C1466" s="27" t="s">
        <v>993</v>
      </c>
      <c r="D1466" s="28">
        <v>5369</v>
      </c>
      <c r="E1466" s="27" t="s">
        <v>281</v>
      </c>
      <c r="F1466" s="26" t="s">
        <v>16</v>
      </c>
      <c r="G1466" s="29">
        <v>3276</v>
      </c>
      <c r="H1466" s="30" t="s">
        <v>575</v>
      </c>
    </row>
    <row r="1467" spans="1:8" hidden="1" x14ac:dyDescent="0.25">
      <c r="A1467" s="26" t="s">
        <v>11</v>
      </c>
      <c r="B1467" s="27" t="s">
        <v>1655</v>
      </c>
      <c r="C1467" s="27" t="s">
        <v>1658</v>
      </c>
      <c r="D1467" s="28">
        <v>5370</v>
      </c>
      <c r="E1467" s="27" t="s">
        <v>282</v>
      </c>
      <c r="F1467" s="26" t="s">
        <v>13</v>
      </c>
      <c r="G1467" s="29">
        <v>7846</v>
      </c>
      <c r="H1467" s="30" t="s">
        <v>575</v>
      </c>
    </row>
    <row r="1468" spans="1:8" hidden="1" x14ac:dyDescent="0.25">
      <c r="A1468" s="26" t="s">
        <v>11</v>
      </c>
      <c r="B1468" s="27" t="s">
        <v>1655</v>
      </c>
      <c r="C1468" s="27" t="s">
        <v>1840</v>
      </c>
      <c r="D1468" s="28">
        <v>5371</v>
      </c>
      <c r="E1468" s="27" t="s">
        <v>283</v>
      </c>
      <c r="F1468" s="26" t="s">
        <v>13</v>
      </c>
      <c r="G1468" s="29">
        <v>43777</v>
      </c>
      <c r="H1468" s="30" t="s">
        <v>575</v>
      </c>
    </row>
    <row r="1469" spans="1:8" hidden="1" x14ac:dyDescent="0.25">
      <c r="A1469" s="26" t="s">
        <v>11</v>
      </c>
      <c r="B1469" s="27" t="s">
        <v>639</v>
      </c>
      <c r="C1469" s="27" t="s">
        <v>639</v>
      </c>
      <c r="D1469" s="28">
        <v>5372</v>
      </c>
      <c r="E1469" s="27" t="s">
        <v>284</v>
      </c>
      <c r="F1469" s="26" t="s">
        <v>16</v>
      </c>
      <c r="G1469" s="29">
        <v>164175</v>
      </c>
      <c r="H1469" s="30" t="s">
        <v>575</v>
      </c>
    </row>
    <row r="1470" spans="1:8" ht="31.5" hidden="1" x14ac:dyDescent="0.25">
      <c r="A1470" s="26" t="s">
        <v>11</v>
      </c>
      <c r="B1470" s="27" t="s">
        <v>954</v>
      </c>
      <c r="C1470" s="27" t="s">
        <v>954</v>
      </c>
      <c r="D1470" s="28">
        <v>5373</v>
      </c>
      <c r="E1470" s="27" t="s">
        <v>1841</v>
      </c>
      <c r="F1470" s="26" t="s">
        <v>16</v>
      </c>
      <c r="G1470" s="29">
        <v>29165939</v>
      </c>
      <c r="H1470" s="30" t="s">
        <v>575</v>
      </c>
    </row>
    <row r="1471" spans="1:8" ht="63" hidden="1" x14ac:dyDescent="0.25">
      <c r="A1471" s="26" t="s">
        <v>11</v>
      </c>
      <c r="B1471" s="27" t="s">
        <v>650</v>
      </c>
      <c r="C1471" s="27" t="s">
        <v>996</v>
      </c>
      <c r="D1471" s="28">
        <v>5374</v>
      </c>
      <c r="E1471" s="27" t="s">
        <v>1842</v>
      </c>
      <c r="F1471" s="26" t="s">
        <v>14</v>
      </c>
      <c r="G1471" s="29">
        <v>180046</v>
      </c>
      <c r="H1471" s="30" t="s">
        <v>575</v>
      </c>
    </row>
    <row r="1472" spans="1:8" ht="63" hidden="1" x14ac:dyDescent="0.25">
      <c r="A1472" s="26" t="s">
        <v>11</v>
      </c>
      <c r="B1472" s="27" t="s">
        <v>650</v>
      </c>
      <c r="C1472" s="27" t="s">
        <v>996</v>
      </c>
      <c r="D1472" s="28">
        <v>5375</v>
      </c>
      <c r="E1472" s="27" t="s">
        <v>1843</v>
      </c>
      <c r="F1472" s="26" t="s">
        <v>14</v>
      </c>
      <c r="G1472" s="29">
        <v>210586</v>
      </c>
      <c r="H1472" s="30" t="s">
        <v>575</v>
      </c>
    </row>
    <row r="1473" spans="1:8" hidden="1" x14ac:dyDescent="0.25">
      <c r="A1473" s="26" t="s">
        <v>11</v>
      </c>
      <c r="B1473" s="27" t="s">
        <v>978</v>
      </c>
      <c r="C1473" s="27" t="s">
        <v>979</v>
      </c>
      <c r="D1473" s="28">
        <v>5376</v>
      </c>
      <c r="E1473" s="27" t="s">
        <v>285</v>
      </c>
      <c r="F1473" s="26" t="s">
        <v>19</v>
      </c>
      <c r="G1473" s="29">
        <v>368059</v>
      </c>
      <c r="H1473" s="30" t="s">
        <v>575</v>
      </c>
    </row>
    <row r="1474" spans="1:8" ht="63" hidden="1" x14ac:dyDescent="0.25">
      <c r="A1474" s="26" t="s">
        <v>11</v>
      </c>
      <c r="B1474" s="27" t="s">
        <v>650</v>
      </c>
      <c r="C1474" s="27" t="s">
        <v>996</v>
      </c>
      <c r="D1474" s="28">
        <v>5377</v>
      </c>
      <c r="E1474" s="27" t="s">
        <v>1844</v>
      </c>
      <c r="F1474" s="26" t="s">
        <v>14</v>
      </c>
      <c r="G1474" s="29">
        <v>263447</v>
      </c>
      <c r="H1474" s="30" t="s">
        <v>575</v>
      </c>
    </row>
    <row r="1475" spans="1:8" ht="63" hidden="1" x14ac:dyDescent="0.25">
      <c r="A1475" s="26" t="s">
        <v>11</v>
      </c>
      <c r="B1475" s="27" t="s">
        <v>650</v>
      </c>
      <c r="C1475" s="27" t="s">
        <v>996</v>
      </c>
      <c r="D1475" s="28">
        <v>5378</v>
      </c>
      <c r="E1475" s="27" t="s">
        <v>1845</v>
      </c>
      <c r="F1475" s="26" t="s">
        <v>14</v>
      </c>
      <c r="G1475" s="29">
        <v>279240</v>
      </c>
      <c r="H1475" s="30" t="s">
        <v>575</v>
      </c>
    </row>
    <row r="1476" spans="1:8" ht="47.25" hidden="1" x14ac:dyDescent="0.25">
      <c r="A1476" s="26" t="s">
        <v>11</v>
      </c>
      <c r="B1476" s="27" t="s">
        <v>585</v>
      </c>
      <c r="C1476" s="27" t="s">
        <v>585</v>
      </c>
      <c r="D1476" s="28">
        <v>5380</v>
      </c>
      <c r="E1476" s="27" t="s">
        <v>1846</v>
      </c>
      <c r="F1476" s="26" t="s">
        <v>14</v>
      </c>
      <c r="G1476" s="29">
        <v>35054</v>
      </c>
      <c r="H1476" s="30" t="s">
        <v>575</v>
      </c>
    </row>
    <row r="1477" spans="1:8" ht="47.25" hidden="1" x14ac:dyDescent="0.25">
      <c r="A1477" s="26" t="s">
        <v>1333</v>
      </c>
      <c r="B1477" s="27" t="s">
        <v>978</v>
      </c>
      <c r="C1477" s="27" t="s">
        <v>1390</v>
      </c>
      <c r="D1477" s="28">
        <v>5381</v>
      </c>
      <c r="E1477" s="27" t="s">
        <v>1847</v>
      </c>
      <c r="F1477" s="26" t="s">
        <v>15</v>
      </c>
      <c r="G1477" s="29">
        <v>337573</v>
      </c>
      <c r="H1477" s="30" t="s">
        <v>575</v>
      </c>
    </row>
    <row r="1478" spans="1:8" ht="47.25" hidden="1" x14ac:dyDescent="0.25">
      <c r="A1478" s="26" t="s">
        <v>11</v>
      </c>
      <c r="B1478" s="27" t="s">
        <v>978</v>
      </c>
      <c r="C1478" s="27" t="s">
        <v>1390</v>
      </c>
      <c r="D1478" s="28">
        <v>5382</v>
      </c>
      <c r="E1478" s="27" t="s">
        <v>1848</v>
      </c>
      <c r="F1478" s="26" t="s">
        <v>15</v>
      </c>
      <c r="G1478" s="29">
        <v>58640</v>
      </c>
      <c r="H1478" s="30" t="s">
        <v>575</v>
      </c>
    </row>
    <row r="1479" spans="1:8" ht="31.5" hidden="1" x14ac:dyDescent="0.25">
      <c r="A1479" s="26" t="s">
        <v>11</v>
      </c>
      <c r="B1479" s="27" t="s">
        <v>632</v>
      </c>
      <c r="C1479" s="27" t="s">
        <v>633</v>
      </c>
      <c r="D1479" s="28">
        <v>5383</v>
      </c>
      <c r="E1479" s="27" t="s">
        <v>1849</v>
      </c>
      <c r="F1479" s="26" t="s">
        <v>15</v>
      </c>
      <c r="G1479" s="29">
        <v>7296</v>
      </c>
      <c r="H1479" s="30" t="s">
        <v>575</v>
      </c>
    </row>
    <row r="1480" spans="1:8" ht="63" hidden="1" x14ac:dyDescent="0.25">
      <c r="A1480" s="26" t="s">
        <v>11</v>
      </c>
      <c r="B1480" s="27" t="s">
        <v>978</v>
      </c>
      <c r="C1480" s="27" t="s">
        <v>1390</v>
      </c>
      <c r="D1480" s="28">
        <v>5384</v>
      </c>
      <c r="E1480" s="27" t="s">
        <v>1850</v>
      </c>
      <c r="F1480" s="26" t="s">
        <v>16</v>
      </c>
      <c r="G1480" s="29">
        <v>8777598</v>
      </c>
      <c r="H1480" s="30" t="s">
        <v>575</v>
      </c>
    </row>
    <row r="1481" spans="1:8" ht="63" hidden="1" x14ac:dyDescent="0.25">
      <c r="A1481" s="26" t="s">
        <v>11</v>
      </c>
      <c r="B1481" s="27" t="s">
        <v>978</v>
      </c>
      <c r="C1481" s="27" t="s">
        <v>1390</v>
      </c>
      <c r="D1481" s="28">
        <v>5385</v>
      </c>
      <c r="E1481" s="27" t="s">
        <v>1851</v>
      </c>
      <c r="F1481" s="26" t="s">
        <v>16</v>
      </c>
      <c r="G1481" s="29">
        <v>6376517</v>
      </c>
      <c r="H1481" s="30" t="s">
        <v>575</v>
      </c>
    </row>
    <row r="1482" spans="1:8" hidden="1" x14ac:dyDescent="0.25">
      <c r="A1482" s="26" t="s">
        <v>11</v>
      </c>
      <c r="B1482" s="27" t="s">
        <v>608</v>
      </c>
      <c r="C1482" s="27" t="s">
        <v>609</v>
      </c>
      <c r="D1482" s="28">
        <v>5387</v>
      </c>
      <c r="E1482" s="27" t="s">
        <v>1852</v>
      </c>
      <c r="F1482" s="26" t="s">
        <v>16</v>
      </c>
      <c r="G1482" s="29">
        <v>473779</v>
      </c>
      <c r="H1482" s="30" t="s">
        <v>575</v>
      </c>
    </row>
    <row r="1483" spans="1:8" ht="47.25" hidden="1" x14ac:dyDescent="0.25">
      <c r="A1483" s="26" t="s">
        <v>11</v>
      </c>
      <c r="B1483" s="27" t="s">
        <v>608</v>
      </c>
      <c r="C1483" s="27" t="s">
        <v>609</v>
      </c>
      <c r="D1483" s="28">
        <v>5388</v>
      </c>
      <c r="E1483" s="27" t="s">
        <v>1853</v>
      </c>
      <c r="F1483" s="26" t="s">
        <v>16</v>
      </c>
      <c r="G1483" s="29">
        <v>508515</v>
      </c>
      <c r="H1483" s="30" t="s">
        <v>575</v>
      </c>
    </row>
    <row r="1484" spans="1:8" hidden="1" x14ac:dyDescent="0.25">
      <c r="A1484" s="26" t="s">
        <v>11</v>
      </c>
      <c r="B1484" s="27" t="s">
        <v>978</v>
      </c>
      <c r="C1484" s="27" t="s">
        <v>979</v>
      </c>
      <c r="D1484" s="28">
        <v>5391</v>
      </c>
      <c r="E1484" s="27" t="s">
        <v>1854</v>
      </c>
      <c r="F1484" s="26" t="s">
        <v>27</v>
      </c>
      <c r="G1484" s="29">
        <v>25072</v>
      </c>
      <c r="H1484" s="30" t="s">
        <v>575</v>
      </c>
    </row>
    <row r="1485" spans="1:8" hidden="1" x14ac:dyDescent="0.25">
      <c r="A1485" s="26" t="s">
        <v>11</v>
      </c>
      <c r="B1485" s="27" t="s">
        <v>978</v>
      </c>
      <c r="C1485" s="27" t="s">
        <v>979</v>
      </c>
      <c r="D1485" s="28">
        <v>5392</v>
      </c>
      <c r="E1485" s="27" t="s">
        <v>286</v>
      </c>
      <c r="F1485" s="26" t="s">
        <v>19</v>
      </c>
      <c r="G1485" s="29">
        <v>200564</v>
      </c>
      <c r="H1485" s="30" t="s">
        <v>575</v>
      </c>
    </row>
    <row r="1486" spans="1:8" ht="47.25" hidden="1" x14ac:dyDescent="0.25">
      <c r="A1486" s="26" t="s">
        <v>11</v>
      </c>
      <c r="B1486" s="27" t="s">
        <v>597</v>
      </c>
      <c r="C1486" s="27" t="s">
        <v>597</v>
      </c>
      <c r="D1486" s="28">
        <v>5394</v>
      </c>
      <c r="E1486" s="27" t="s">
        <v>1855</v>
      </c>
      <c r="F1486" s="26" t="s">
        <v>15</v>
      </c>
      <c r="G1486" s="29">
        <v>168909</v>
      </c>
      <c r="H1486" s="30" t="s">
        <v>575</v>
      </c>
    </row>
    <row r="1487" spans="1:8" ht="47.25" hidden="1" x14ac:dyDescent="0.25">
      <c r="A1487" s="26" t="s">
        <v>11</v>
      </c>
      <c r="B1487" s="27" t="s">
        <v>1655</v>
      </c>
      <c r="C1487" s="27" t="s">
        <v>1656</v>
      </c>
      <c r="D1487" s="28">
        <v>5395</v>
      </c>
      <c r="E1487" s="27" t="s">
        <v>287</v>
      </c>
      <c r="F1487" s="26" t="s">
        <v>15</v>
      </c>
      <c r="G1487" s="29">
        <v>30088</v>
      </c>
      <c r="H1487" s="30" t="s">
        <v>575</v>
      </c>
    </row>
    <row r="1488" spans="1:8" ht="63" hidden="1" x14ac:dyDescent="0.25">
      <c r="A1488" s="26" t="s">
        <v>11</v>
      </c>
      <c r="B1488" s="27" t="s">
        <v>646</v>
      </c>
      <c r="C1488" s="27" t="s">
        <v>647</v>
      </c>
      <c r="D1488" s="28">
        <v>5396</v>
      </c>
      <c r="E1488" s="27" t="s">
        <v>1856</v>
      </c>
      <c r="F1488" s="26" t="s">
        <v>14</v>
      </c>
      <c r="G1488" s="29">
        <v>757281</v>
      </c>
      <c r="H1488" s="30" t="s">
        <v>575</v>
      </c>
    </row>
    <row r="1489" spans="1:8" ht="47.25" hidden="1" x14ac:dyDescent="0.25">
      <c r="A1489" s="26" t="s">
        <v>11</v>
      </c>
      <c r="B1489" s="27" t="s">
        <v>1377</v>
      </c>
      <c r="C1489" s="27" t="s">
        <v>1380</v>
      </c>
      <c r="D1489" s="28">
        <v>5397</v>
      </c>
      <c r="E1489" s="27" t="s">
        <v>1857</v>
      </c>
      <c r="F1489" s="26" t="s">
        <v>15</v>
      </c>
      <c r="G1489" s="29">
        <v>23118</v>
      </c>
      <c r="H1489" s="30" t="s">
        <v>575</v>
      </c>
    </row>
    <row r="1490" spans="1:8" ht="31.5" hidden="1" x14ac:dyDescent="0.25">
      <c r="A1490" s="26" t="s">
        <v>11</v>
      </c>
      <c r="B1490" s="27" t="s">
        <v>608</v>
      </c>
      <c r="C1490" s="27" t="s">
        <v>609</v>
      </c>
      <c r="D1490" s="28">
        <v>5398</v>
      </c>
      <c r="E1490" s="27" t="s">
        <v>519</v>
      </c>
      <c r="F1490" s="26" t="s">
        <v>15</v>
      </c>
      <c r="G1490" s="29">
        <v>928680</v>
      </c>
      <c r="H1490" s="30" t="s">
        <v>575</v>
      </c>
    </row>
    <row r="1491" spans="1:8" hidden="1" x14ac:dyDescent="0.25">
      <c r="A1491" s="26" t="s">
        <v>11</v>
      </c>
      <c r="B1491" s="27" t="s">
        <v>954</v>
      </c>
      <c r="C1491" s="27" t="s">
        <v>954</v>
      </c>
      <c r="D1491" s="28">
        <v>5404</v>
      </c>
      <c r="E1491" s="27" t="s">
        <v>1858</v>
      </c>
      <c r="F1491" s="26" t="s">
        <v>17</v>
      </c>
      <c r="G1491" s="29">
        <v>4964</v>
      </c>
      <c r="H1491" s="30" t="s">
        <v>575</v>
      </c>
    </row>
    <row r="1492" spans="1:8" ht="63" hidden="1" x14ac:dyDescent="0.25">
      <c r="A1492" s="26" t="s">
        <v>11</v>
      </c>
      <c r="B1492" s="27" t="s">
        <v>632</v>
      </c>
      <c r="C1492" s="27" t="s">
        <v>633</v>
      </c>
      <c r="D1492" s="28">
        <v>5409</v>
      </c>
      <c r="E1492" s="27" t="s">
        <v>1859</v>
      </c>
      <c r="F1492" s="26" t="s">
        <v>16</v>
      </c>
      <c r="G1492" s="29">
        <v>296832</v>
      </c>
      <c r="H1492" s="30" t="s">
        <v>575</v>
      </c>
    </row>
    <row r="1493" spans="1:8" ht="31.5" hidden="1" x14ac:dyDescent="0.25">
      <c r="A1493" s="26" t="s">
        <v>11</v>
      </c>
      <c r="B1493" s="27" t="s">
        <v>587</v>
      </c>
      <c r="C1493" s="27" t="s">
        <v>592</v>
      </c>
      <c r="D1493" s="28">
        <v>5412</v>
      </c>
      <c r="E1493" s="27" t="s">
        <v>288</v>
      </c>
      <c r="F1493" s="26" t="s">
        <v>14</v>
      </c>
      <c r="G1493" s="29">
        <v>94385</v>
      </c>
      <c r="H1493" s="30" t="s">
        <v>575</v>
      </c>
    </row>
    <row r="1494" spans="1:8" ht="47.25" hidden="1" x14ac:dyDescent="0.25">
      <c r="A1494" s="26" t="s">
        <v>11</v>
      </c>
      <c r="B1494" s="27" t="s">
        <v>573</v>
      </c>
      <c r="C1494" s="27" t="s">
        <v>576</v>
      </c>
      <c r="D1494" s="28">
        <v>5413</v>
      </c>
      <c r="E1494" s="27" t="s">
        <v>289</v>
      </c>
      <c r="F1494" s="26" t="s">
        <v>14</v>
      </c>
      <c r="G1494" s="29">
        <v>65387</v>
      </c>
      <c r="H1494" s="30" t="s">
        <v>575</v>
      </c>
    </row>
    <row r="1495" spans="1:8" ht="31.5" hidden="1" x14ac:dyDescent="0.25">
      <c r="A1495" s="26" t="s">
        <v>11</v>
      </c>
      <c r="B1495" s="27" t="s">
        <v>587</v>
      </c>
      <c r="C1495" s="27" t="s">
        <v>592</v>
      </c>
      <c r="D1495" s="28">
        <v>5415</v>
      </c>
      <c r="E1495" s="27" t="s">
        <v>290</v>
      </c>
      <c r="F1495" s="26" t="s">
        <v>14</v>
      </c>
      <c r="G1495" s="29">
        <v>56963</v>
      </c>
      <c r="H1495" s="30" t="s">
        <v>575</v>
      </c>
    </row>
    <row r="1496" spans="1:8" ht="31.5" hidden="1" x14ac:dyDescent="0.25">
      <c r="A1496" s="26" t="s">
        <v>11</v>
      </c>
      <c r="B1496" s="27" t="s">
        <v>573</v>
      </c>
      <c r="C1496" s="27" t="s">
        <v>576</v>
      </c>
      <c r="D1496" s="28">
        <v>5416</v>
      </c>
      <c r="E1496" s="27" t="s">
        <v>291</v>
      </c>
      <c r="F1496" s="26" t="s">
        <v>14</v>
      </c>
      <c r="G1496" s="29">
        <v>39981</v>
      </c>
      <c r="H1496" s="30" t="s">
        <v>575</v>
      </c>
    </row>
    <row r="1497" spans="1:8" hidden="1" x14ac:dyDescent="0.25">
      <c r="A1497" s="26" t="s">
        <v>11</v>
      </c>
      <c r="B1497" s="27" t="s">
        <v>573</v>
      </c>
      <c r="C1497" s="27" t="s">
        <v>576</v>
      </c>
      <c r="D1497" s="28">
        <v>5418</v>
      </c>
      <c r="E1497" s="27" t="s">
        <v>292</v>
      </c>
      <c r="F1497" s="26" t="s">
        <v>14</v>
      </c>
      <c r="G1497" s="29">
        <v>59060</v>
      </c>
      <c r="H1497" s="30" t="s">
        <v>575</v>
      </c>
    </row>
    <row r="1498" spans="1:8" ht="47.25" hidden="1" x14ac:dyDescent="0.25">
      <c r="A1498" s="26" t="s">
        <v>11</v>
      </c>
      <c r="B1498" s="27" t="s">
        <v>646</v>
      </c>
      <c r="C1498" s="27" t="s">
        <v>647</v>
      </c>
      <c r="D1498" s="28">
        <v>5421</v>
      </c>
      <c r="E1498" s="27" t="s">
        <v>1860</v>
      </c>
      <c r="F1498" s="26" t="s">
        <v>14</v>
      </c>
      <c r="G1498" s="29">
        <v>700920</v>
      </c>
      <c r="H1498" s="30" t="s">
        <v>575</v>
      </c>
    </row>
    <row r="1499" spans="1:8" ht="63" hidden="1" x14ac:dyDescent="0.25">
      <c r="A1499" s="26" t="s">
        <v>11</v>
      </c>
      <c r="B1499" s="27" t="s">
        <v>646</v>
      </c>
      <c r="C1499" s="27" t="s">
        <v>647</v>
      </c>
      <c r="D1499" s="28">
        <v>5422</v>
      </c>
      <c r="E1499" s="27" t="s">
        <v>1861</v>
      </c>
      <c r="F1499" s="26" t="s">
        <v>14</v>
      </c>
      <c r="G1499" s="29">
        <v>709034</v>
      </c>
      <c r="H1499" s="30" t="s">
        <v>575</v>
      </c>
    </row>
    <row r="1500" spans="1:8" ht="47.25" hidden="1" x14ac:dyDescent="0.25">
      <c r="A1500" s="26" t="s">
        <v>11</v>
      </c>
      <c r="B1500" s="27" t="s">
        <v>646</v>
      </c>
      <c r="C1500" s="27" t="s">
        <v>647</v>
      </c>
      <c r="D1500" s="28">
        <v>5426</v>
      </c>
      <c r="E1500" s="27" t="s">
        <v>1862</v>
      </c>
      <c r="F1500" s="26" t="s">
        <v>14</v>
      </c>
      <c r="G1500" s="29">
        <v>607848</v>
      </c>
      <c r="H1500" s="30" t="s">
        <v>575</v>
      </c>
    </row>
    <row r="1501" spans="1:8" ht="47.25" hidden="1" x14ac:dyDescent="0.25">
      <c r="A1501" s="26" t="s">
        <v>11</v>
      </c>
      <c r="B1501" s="27" t="s">
        <v>646</v>
      </c>
      <c r="C1501" s="27" t="s">
        <v>647</v>
      </c>
      <c r="D1501" s="28">
        <v>5428</v>
      </c>
      <c r="E1501" s="27" t="s">
        <v>1863</v>
      </c>
      <c r="F1501" s="26" t="s">
        <v>14</v>
      </c>
      <c r="G1501" s="29">
        <v>701223</v>
      </c>
      <c r="H1501" s="30" t="s">
        <v>575</v>
      </c>
    </row>
    <row r="1502" spans="1:8" ht="31.5" hidden="1" x14ac:dyDescent="0.25">
      <c r="A1502" s="26" t="s">
        <v>11</v>
      </c>
      <c r="B1502" s="27" t="s">
        <v>646</v>
      </c>
      <c r="C1502" s="27" t="s">
        <v>647</v>
      </c>
      <c r="D1502" s="28">
        <v>5431</v>
      </c>
      <c r="E1502" s="27" t="s">
        <v>1864</v>
      </c>
      <c r="F1502" s="26" t="s">
        <v>15</v>
      </c>
      <c r="G1502" s="29">
        <v>48602</v>
      </c>
      <c r="H1502" s="30" t="s">
        <v>575</v>
      </c>
    </row>
    <row r="1503" spans="1:8" ht="31.5" hidden="1" x14ac:dyDescent="0.25">
      <c r="A1503" s="26" t="s">
        <v>11</v>
      </c>
      <c r="B1503" s="27" t="s">
        <v>646</v>
      </c>
      <c r="C1503" s="27" t="s">
        <v>647</v>
      </c>
      <c r="D1503" s="28">
        <v>5432</v>
      </c>
      <c r="E1503" s="27" t="s">
        <v>293</v>
      </c>
      <c r="F1503" s="26" t="s">
        <v>15</v>
      </c>
      <c r="G1503" s="29">
        <v>54696</v>
      </c>
      <c r="H1503" s="30" t="s">
        <v>575</v>
      </c>
    </row>
    <row r="1504" spans="1:8" ht="31.5" hidden="1" x14ac:dyDescent="0.25">
      <c r="A1504" s="26" t="s">
        <v>11</v>
      </c>
      <c r="B1504" s="27" t="s">
        <v>646</v>
      </c>
      <c r="C1504" s="27" t="s">
        <v>647</v>
      </c>
      <c r="D1504" s="28">
        <v>5433</v>
      </c>
      <c r="E1504" s="27" t="s">
        <v>1865</v>
      </c>
      <c r="F1504" s="26" t="s">
        <v>15</v>
      </c>
      <c r="G1504" s="29">
        <v>50665</v>
      </c>
      <c r="H1504" s="30" t="s">
        <v>575</v>
      </c>
    </row>
    <row r="1505" spans="1:8" ht="63" hidden="1" x14ac:dyDescent="0.25">
      <c r="A1505" s="26" t="s">
        <v>11</v>
      </c>
      <c r="B1505" s="27" t="s">
        <v>1655</v>
      </c>
      <c r="C1505" s="27" t="s">
        <v>1840</v>
      </c>
      <c r="D1505" s="28">
        <v>5442</v>
      </c>
      <c r="E1505" s="27" t="s">
        <v>294</v>
      </c>
      <c r="F1505" s="26" t="s">
        <v>13</v>
      </c>
      <c r="G1505" s="29">
        <v>71332</v>
      </c>
      <c r="H1505" s="30" t="s">
        <v>575</v>
      </c>
    </row>
    <row r="1506" spans="1:8" ht="31.5" hidden="1" x14ac:dyDescent="0.25">
      <c r="A1506" s="26" t="s">
        <v>11</v>
      </c>
      <c r="B1506" s="27" t="s">
        <v>1655</v>
      </c>
      <c r="C1506" s="27" t="s">
        <v>1840</v>
      </c>
      <c r="D1506" s="28">
        <v>5443</v>
      </c>
      <c r="E1506" s="27" t="s">
        <v>1866</v>
      </c>
      <c r="F1506" s="26" t="s">
        <v>15</v>
      </c>
      <c r="G1506" s="29">
        <v>28922</v>
      </c>
      <c r="H1506" s="30" t="s">
        <v>575</v>
      </c>
    </row>
    <row r="1507" spans="1:8" ht="63" hidden="1" x14ac:dyDescent="0.25">
      <c r="A1507" s="26" t="s">
        <v>11</v>
      </c>
      <c r="B1507" s="27" t="s">
        <v>1655</v>
      </c>
      <c r="C1507" s="27" t="s">
        <v>1867</v>
      </c>
      <c r="D1507" s="28">
        <v>5452</v>
      </c>
      <c r="E1507" s="27" t="s">
        <v>1868</v>
      </c>
      <c r="F1507" s="26" t="s">
        <v>13</v>
      </c>
      <c r="G1507" s="29">
        <v>59946</v>
      </c>
      <c r="H1507" s="30" t="s">
        <v>575</v>
      </c>
    </row>
    <row r="1508" spans="1:8" ht="63" hidden="1" x14ac:dyDescent="0.25">
      <c r="A1508" s="26" t="s">
        <v>11</v>
      </c>
      <c r="B1508" s="27" t="s">
        <v>1655</v>
      </c>
      <c r="C1508" s="27" t="s">
        <v>1867</v>
      </c>
      <c r="D1508" s="28">
        <v>5455</v>
      </c>
      <c r="E1508" s="27" t="s">
        <v>1869</v>
      </c>
      <c r="F1508" s="26" t="s">
        <v>13</v>
      </c>
      <c r="G1508" s="29">
        <v>151888</v>
      </c>
      <c r="H1508" s="30" t="s">
        <v>575</v>
      </c>
    </row>
    <row r="1509" spans="1:8" ht="47.25" hidden="1" x14ac:dyDescent="0.25">
      <c r="A1509" s="26" t="s">
        <v>11</v>
      </c>
      <c r="B1509" s="27" t="s">
        <v>1655</v>
      </c>
      <c r="C1509" s="27" t="s">
        <v>1656</v>
      </c>
      <c r="D1509" s="28">
        <v>5456</v>
      </c>
      <c r="E1509" s="27" t="s">
        <v>1870</v>
      </c>
      <c r="F1509" s="26" t="s">
        <v>15</v>
      </c>
      <c r="G1509" s="29">
        <v>36786</v>
      </c>
      <c r="H1509" s="30" t="s">
        <v>575</v>
      </c>
    </row>
    <row r="1510" spans="1:8" ht="31.5" hidden="1" x14ac:dyDescent="0.25">
      <c r="A1510" s="26" t="s">
        <v>11</v>
      </c>
      <c r="B1510" s="27" t="s">
        <v>1655</v>
      </c>
      <c r="C1510" s="27" t="s">
        <v>1656</v>
      </c>
      <c r="D1510" s="28">
        <v>5459</v>
      </c>
      <c r="E1510" s="27" t="s">
        <v>295</v>
      </c>
      <c r="F1510" s="26" t="s">
        <v>13</v>
      </c>
      <c r="G1510" s="29">
        <v>70023</v>
      </c>
      <c r="H1510" s="30" t="s">
        <v>575</v>
      </c>
    </row>
    <row r="1511" spans="1:8" ht="31.5" hidden="1" x14ac:dyDescent="0.25">
      <c r="A1511" s="26" t="s">
        <v>11</v>
      </c>
      <c r="B1511" s="27" t="s">
        <v>597</v>
      </c>
      <c r="C1511" s="27" t="s">
        <v>597</v>
      </c>
      <c r="D1511" s="28">
        <v>5461</v>
      </c>
      <c r="E1511" s="27" t="s">
        <v>296</v>
      </c>
      <c r="F1511" s="26" t="s">
        <v>15</v>
      </c>
      <c r="G1511" s="29">
        <v>18897</v>
      </c>
      <c r="H1511" s="30" t="s">
        <v>575</v>
      </c>
    </row>
    <row r="1512" spans="1:8" ht="63" x14ac:dyDescent="0.25">
      <c r="A1512" s="26" t="s">
        <v>11</v>
      </c>
      <c r="B1512" s="27" t="s">
        <v>597</v>
      </c>
      <c r="C1512" s="27" t="s">
        <v>597</v>
      </c>
      <c r="D1512" s="28">
        <v>5462</v>
      </c>
      <c r="E1512" s="27" t="s">
        <v>1871</v>
      </c>
      <c r="F1512" s="26" t="s">
        <v>16</v>
      </c>
      <c r="G1512" s="29">
        <v>94909</v>
      </c>
      <c r="H1512" s="30" t="s">
        <v>575</v>
      </c>
    </row>
    <row r="1513" spans="1:8" ht="63" x14ac:dyDescent="0.25">
      <c r="A1513" s="26" t="s">
        <v>11</v>
      </c>
      <c r="B1513" s="27" t="s">
        <v>597</v>
      </c>
      <c r="C1513" s="27" t="s">
        <v>597</v>
      </c>
      <c r="D1513" s="28">
        <v>5463</v>
      </c>
      <c r="E1513" s="27" t="s">
        <v>1872</v>
      </c>
      <c r="F1513" s="26" t="s">
        <v>16</v>
      </c>
      <c r="G1513" s="29">
        <v>145108</v>
      </c>
      <c r="H1513" s="30" t="s">
        <v>575</v>
      </c>
    </row>
    <row r="1514" spans="1:8" ht="31.5" hidden="1" x14ac:dyDescent="0.25">
      <c r="A1514" s="26" t="s">
        <v>11</v>
      </c>
      <c r="B1514" s="27" t="s">
        <v>597</v>
      </c>
      <c r="C1514" s="27" t="s">
        <v>597</v>
      </c>
      <c r="D1514" s="28">
        <v>5466</v>
      </c>
      <c r="E1514" s="27" t="s">
        <v>297</v>
      </c>
      <c r="F1514" s="26" t="s">
        <v>15</v>
      </c>
      <c r="G1514" s="29">
        <v>10846</v>
      </c>
      <c r="H1514" s="30" t="s">
        <v>575</v>
      </c>
    </row>
    <row r="1515" spans="1:8" ht="31.5" hidden="1" x14ac:dyDescent="0.25">
      <c r="A1515" s="26" t="s">
        <v>11</v>
      </c>
      <c r="B1515" s="27" t="s">
        <v>597</v>
      </c>
      <c r="C1515" s="27" t="s">
        <v>597</v>
      </c>
      <c r="D1515" s="28">
        <v>5467</v>
      </c>
      <c r="E1515" s="27" t="s">
        <v>298</v>
      </c>
      <c r="F1515" s="26" t="s">
        <v>15</v>
      </c>
      <c r="G1515" s="29">
        <v>96282</v>
      </c>
      <c r="H1515" s="30" t="s">
        <v>575</v>
      </c>
    </row>
    <row r="1516" spans="1:8" ht="31.5" hidden="1" x14ac:dyDescent="0.25">
      <c r="A1516" s="26" t="s">
        <v>11</v>
      </c>
      <c r="B1516" s="27" t="s">
        <v>597</v>
      </c>
      <c r="C1516" s="27" t="s">
        <v>597</v>
      </c>
      <c r="D1516" s="28">
        <v>5469</v>
      </c>
      <c r="E1516" s="27" t="s">
        <v>299</v>
      </c>
      <c r="F1516" s="26" t="s">
        <v>15</v>
      </c>
      <c r="G1516" s="29">
        <v>11431</v>
      </c>
      <c r="H1516" s="30" t="s">
        <v>575</v>
      </c>
    </row>
    <row r="1517" spans="1:8" ht="31.5" hidden="1" x14ac:dyDescent="0.25">
      <c r="A1517" s="26" t="s">
        <v>11</v>
      </c>
      <c r="B1517" s="27" t="s">
        <v>639</v>
      </c>
      <c r="C1517" s="27" t="s">
        <v>639</v>
      </c>
      <c r="D1517" s="28">
        <v>5471</v>
      </c>
      <c r="E1517" s="27" t="s">
        <v>300</v>
      </c>
      <c r="F1517" s="26" t="s">
        <v>15</v>
      </c>
      <c r="G1517" s="29">
        <v>7321</v>
      </c>
      <c r="H1517" s="30" t="s">
        <v>575</v>
      </c>
    </row>
    <row r="1518" spans="1:8" ht="31.5" hidden="1" x14ac:dyDescent="0.25">
      <c r="A1518" s="26" t="s">
        <v>11</v>
      </c>
      <c r="B1518" s="27" t="s">
        <v>639</v>
      </c>
      <c r="C1518" s="27" t="s">
        <v>639</v>
      </c>
      <c r="D1518" s="28">
        <v>5472</v>
      </c>
      <c r="E1518" s="27" t="s">
        <v>301</v>
      </c>
      <c r="F1518" s="26" t="s">
        <v>15</v>
      </c>
      <c r="G1518" s="29">
        <v>5386</v>
      </c>
      <c r="H1518" s="30" t="s">
        <v>575</v>
      </c>
    </row>
    <row r="1519" spans="1:8" ht="47.25" hidden="1" x14ac:dyDescent="0.25">
      <c r="A1519" s="26" t="s">
        <v>11</v>
      </c>
      <c r="B1519" s="27" t="s">
        <v>1655</v>
      </c>
      <c r="C1519" s="27" t="s">
        <v>1656</v>
      </c>
      <c r="D1519" s="28">
        <v>5494</v>
      </c>
      <c r="E1519" s="27" t="s">
        <v>302</v>
      </c>
      <c r="F1519" s="26" t="s">
        <v>16</v>
      </c>
      <c r="G1519" s="29">
        <v>351108</v>
      </c>
      <c r="H1519" s="30" t="s">
        <v>575</v>
      </c>
    </row>
    <row r="1520" spans="1:8" ht="31.5" hidden="1" x14ac:dyDescent="0.25">
      <c r="A1520" s="26" t="s">
        <v>11</v>
      </c>
      <c r="B1520" s="27" t="s">
        <v>1655</v>
      </c>
      <c r="C1520" s="27" t="s">
        <v>1656</v>
      </c>
      <c r="D1520" s="28">
        <v>5501</v>
      </c>
      <c r="E1520" s="27" t="s">
        <v>303</v>
      </c>
      <c r="F1520" s="26" t="s">
        <v>16</v>
      </c>
      <c r="G1520" s="29">
        <v>300647</v>
      </c>
      <c r="H1520" s="30" t="s">
        <v>575</v>
      </c>
    </row>
    <row r="1521" spans="1:8" ht="47.25" hidden="1" x14ac:dyDescent="0.25">
      <c r="A1521" s="26" t="s">
        <v>11</v>
      </c>
      <c r="B1521" s="27" t="s">
        <v>1655</v>
      </c>
      <c r="C1521" s="27" t="s">
        <v>1656</v>
      </c>
      <c r="D1521" s="28">
        <v>5502</v>
      </c>
      <c r="E1521" s="27" t="s">
        <v>304</v>
      </c>
      <c r="F1521" s="26" t="s">
        <v>16</v>
      </c>
      <c r="G1521" s="29">
        <v>335555</v>
      </c>
      <c r="H1521" s="30" t="s">
        <v>575</v>
      </c>
    </row>
    <row r="1522" spans="1:8" ht="63" hidden="1" x14ac:dyDescent="0.25">
      <c r="A1522" s="26" t="s">
        <v>11</v>
      </c>
      <c r="B1522" s="27" t="s">
        <v>582</v>
      </c>
      <c r="C1522" s="27" t="s">
        <v>583</v>
      </c>
      <c r="D1522" s="28">
        <v>5523</v>
      </c>
      <c r="E1522" s="27" t="s">
        <v>305</v>
      </c>
      <c r="F1522" s="26" t="s">
        <v>16</v>
      </c>
      <c r="G1522" s="29">
        <v>16587</v>
      </c>
      <c r="H1522" s="30" t="s">
        <v>575</v>
      </c>
    </row>
    <row r="1523" spans="1:8" ht="63" hidden="1" x14ac:dyDescent="0.25">
      <c r="A1523" s="26" t="s">
        <v>11</v>
      </c>
      <c r="B1523" s="27" t="s">
        <v>582</v>
      </c>
      <c r="C1523" s="27" t="s">
        <v>583</v>
      </c>
      <c r="D1523" s="28">
        <v>5524</v>
      </c>
      <c r="E1523" s="27" t="s">
        <v>306</v>
      </c>
      <c r="F1523" s="26" t="s">
        <v>16</v>
      </c>
      <c r="G1523" s="29">
        <v>42916</v>
      </c>
      <c r="H1523" s="30" t="s">
        <v>575</v>
      </c>
    </row>
    <row r="1524" spans="1:8" ht="63" hidden="1" x14ac:dyDescent="0.25">
      <c r="A1524" s="26" t="s">
        <v>11</v>
      </c>
      <c r="B1524" s="27" t="s">
        <v>582</v>
      </c>
      <c r="C1524" s="27" t="s">
        <v>583</v>
      </c>
      <c r="D1524" s="28">
        <v>5525</v>
      </c>
      <c r="E1524" s="27" t="s">
        <v>1873</v>
      </c>
      <c r="F1524" s="26" t="s">
        <v>16</v>
      </c>
      <c r="G1524" s="29">
        <v>46904</v>
      </c>
      <c r="H1524" s="30" t="s">
        <v>575</v>
      </c>
    </row>
    <row r="1525" spans="1:8" ht="31.5" hidden="1" x14ac:dyDescent="0.25">
      <c r="A1525" s="26" t="s">
        <v>11</v>
      </c>
      <c r="B1525" s="27" t="s">
        <v>639</v>
      </c>
      <c r="C1525" s="27" t="s">
        <v>639</v>
      </c>
      <c r="D1525" s="28">
        <v>5527</v>
      </c>
      <c r="E1525" s="27" t="s">
        <v>307</v>
      </c>
      <c r="F1525" s="26" t="s">
        <v>15</v>
      </c>
      <c r="G1525" s="29">
        <v>14434</v>
      </c>
      <c r="H1525" s="30" t="s">
        <v>575</v>
      </c>
    </row>
    <row r="1526" spans="1:8" ht="31.5" hidden="1" x14ac:dyDescent="0.25">
      <c r="A1526" s="26" t="s">
        <v>11</v>
      </c>
      <c r="B1526" s="27" t="s">
        <v>639</v>
      </c>
      <c r="C1526" s="27" t="s">
        <v>639</v>
      </c>
      <c r="D1526" s="28">
        <v>5528</v>
      </c>
      <c r="E1526" s="27" t="s">
        <v>308</v>
      </c>
      <c r="F1526" s="26" t="s">
        <v>15</v>
      </c>
      <c r="G1526" s="29">
        <v>10477</v>
      </c>
      <c r="H1526" s="30" t="s">
        <v>575</v>
      </c>
    </row>
    <row r="1527" spans="1:8" hidden="1" x14ac:dyDescent="0.25">
      <c r="A1527" s="26" t="s">
        <v>11</v>
      </c>
      <c r="B1527" s="27" t="s">
        <v>978</v>
      </c>
      <c r="C1527" s="27" t="s">
        <v>979</v>
      </c>
      <c r="D1527" s="28">
        <v>5535</v>
      </c>
      <c r="E1527" s="27" t="s">
        <v>309</v>
      </c>
      <c r="F1527" s="26" t="s">
        <v>19</v>
      </c>
      <c r="G1527" s="29">
        <v>144128</v>
      </c>
      <c r="H1527" s="30" t="s">
        <v>575</v>
      </c>
    </row>
    <row r="1528" spans="1:8" hidden="1" x14ac:dyDescent="0.25">
      <c r="A1528" s="26" t="s">
        <v>11</v>
      </c>
      <c r="B1528" s="27" t="s">
        <v>978</v>
      </c>
      <c r="C1528" s="27" t="s">
        <v>979</v>
      </c>
      <c r="D1528" s="28">
        <v>5536</v>
      </c>
      <c r="E1528" s="27" t="s">
        <v>1874</v>
      </c>
      <c r="F1528" s="26" t="s">
        <v>27</v>
      </c>
      <c r="G1528" s="29">
        <v>18016</v>
      </c>
      <c r="H1528" s="30" t="s">
        <v>575</v>
      </c>
    </row>
    <row r="1529" spans="1:8" ht="47.25" hidden="1" x14ac:dyDescent="0.25">
      <c r="A1529" s="26" t="s">
        <v>11</v>
      </c>
      <c r="B1529" s="27" t="s">
        <v>582</v>
      </c>
      <c r="C1529" s="27" t="s">
        <v>583</v>
      </c>
      <c r="D1529" s="28">
        <v>5540</v>
      </c>
      <c r="E1529" s="27" t="s">
        <v>1875</v>
      </c>
      <c r="F1529" s="26" t="s">
        <v>15</v>
      </c>
      <c r="G1529" s="29">
        <v>1909</v>
      </c>
      <c r="H1529" s="30" t="s">
        <v>575</v>
      </c>
    </row>
    <row r="1530" spans="1:8" ht="47.25" hidden="1" x14ac:dyDescent="0.25">
      <c r="A1530" s="26" t="s">
        <v>11</v>
      </c>
      <c r="B1530" s="27" t="s">
        <v>582</v>
      </c>
      <c r="C1530" s="27" t="s">
        <v>583</v>
      </c>
      <c r="D1530" s="28">
        <v>5541</v>
      </c>
      <c r="E1530" s="27" t="s">
        <v>1876</v>
      </c>
      <c r="F1530" s="26" t="s">
        <v>15</v>
      </c>
      <c r="G1530" s="29">
        <v>2722</v>
      </c>
      <c r="H1530" s="30" t="s">
        <v>575</v>
      </c>
    </row>
    <row r="1531" spans="1:8" ht="47.25" hidden="1" x14ac:dyDescent="0.25">
      <c r="A1531" s="26" t="s">
        <v>11</v>
      </c>
      <c r="B1531" s="27" t="s">
        <v>582</v>
      </c>
      <c r="C1531" s="27" t="s">
        <v>583</v>
      </c>
      <c r="D1531" s="28">
        <v>5542</v>
      </c>
      <c r="E1531" s="27" t="s">
        <v>1877</v>
      </c>
      <c r="F1531" s="26" t="s">
        <v>15</v>
      </c>
      <c r="G1531" s="29">
        <v>3767</v>
      </c>
      <c r="H1531" s="30" t="s">
        <v>575</v>
      </c>
    </row>
    <row r="1532" spans="1:8" ht="47.25" hidden="1" x14ac:dyDescent="0.25">
      <c r="A1532" s="26" t="s">
        <v>11</v>
      </c>
      <c r="B1532" s="27" t="s">
        <v>582</v>
      </c>
      <c r="C1532" s="27" t="s">
        <v>583</v>
      </c>
      <c r="D1532" s="28">
        <v>5543</v>
      </c>
      <c r="E1532" s="27" t="s">
        <v>1878</v>
      </c>
      <c r="F1532" s="26" t="s">
        <v>15</v>
      </c>
      <c r="G1532" s="29">
        <v>5740</v>
      </c>
      <c r="H1532" s="30" t="s">
        <v>575</v>
      </c>
    </row>
    <row r="1533" spans="1:8" ht="78.75" hidden="1" x14ac:dyDescent="0.25">
      <c r="A1533" s="26" t="s">
        <v>11</v>
      </c>
      <c r="B1533" s="27" t="s">
        <v>582</v>
      </c>
      <c r="C1533" s="27" t="s">
        <v>583</v>
      </c>
      <c r="D1533" s="28">
        <v>5545</v>
      </c>
      <c r="E1533" s="27" t="s">
        <v>1879</v>
      </c>
      <c r="F1533" s="26" t="s">
        <v>15</v>
      </c>
      <c r="G1533" s="29">
        <v>39099</v>
      </c>
      <c r="H1533" s="30" t="s">
        <v>575</v>
      </c>
    </row>
    <row r="1534" spans="1:8" ht="78.75" hidden="1" x14ac:dyDescent="0.25">
      <c r="A1534" s="26" t="s">
        <v>11</v>
      </c>
      <c r="B1534" s="27" t="s">
        <v>582</v>
      </c>
      <c r="C1534" s="27" t="s">
        <v>583</v>
      </c>
      <c r="D1534" s="28">
        <v>5546</v>
      </c>
      <c r="E1534" s="27" t="s">
        <v>1880</v>
      </c>
      <c r="F1534" s="26" t="s">
        <v>15</v>
      </c>
      <c r="G1534" s="29">
        <v>57517</v>
      </c>
      <c r="H1534" s="30" t="s">
        <v>575</v>
      </c>
    </row>
    <row r="1535" spans="1:8" ht="78.75" hidden="1" x14ac:dyDescent="0.25">
      <c r="A1535" s="26" t="s">
        <v>11</v>
      </c>
      <c r="B1535" s="27" t="s">
        <v>582</v>
      </c>
      <c r="C1535" s="27" t="s">
        <v>583</v>
      </c>
      <c r="D1535" s="28">
        <v>5547</v>
      </c>
      <c r="E1535" s="27" t="s">
        <v>1881</v>
      </c>
      <c r="F1535" s="26" t="s">
        <v>15</v>
      </c>
      <c r="G1535" s="29">
        <v>38227</v>
      </c>
      <c r="H1535" s="30" t="s">
        <v>575</v>
      </c>
    </row>
    <row r="1536" spans="1:8" ht="78.75" hidden="1" x14ac:dyDescent="0.25">
      <c r="A1536" s="26" t="s">
        <v>11</v>
      </c>
      <c r="B1536" s="27" t="s">
        <v>582</v>
      </c>
      <c r="C1536" s="27" t="s">
        <v>583</v>
      </c>
      <c r="D1536" s="28">
        <v>5548</v>
      </c>
      <c r="E1536" s="27" t="s">
        <v>1882</v>
      </c>
      <c r="F1536" s="26" t="s">
        <v>15</v>
      </c>
      <c r="G1536" s="29">
        <v>16409</v>
      </c>
      <c r="H1536" s="30" t="s">
        <v>575</v>
      </c>
    </row>
    <row r="1537" spans="1:8" ht="78.75" hidden="1" x14ac:dyDescent="0.25">
      <c r="A1537" s="26" t="s">
        <v>11</v>
      </c>
      <c r="B1537" s="27" t="s">
        <v>582</v>
      </c>
      <c r="C1537" s="27" t="s">
        <v>583</v>
      </c>
      <c r="D1537" s="28">
        <v>5549</v>
      </c>
      <c r="E1537" s="27" t="s">
        <v>1883</v>
      </c>
      <c r="F1537" s="26" t="s">
        <v>15</v>
      </c>
      <c r="G1537" s="29">
        <v>125353</v>
      </c>
      <c r="H1537" s="30" t="s">
        <v>575</v>
      </c>
    </row>
    <row r="1538" spans="1:8" ht="78.75" hidden="1" x14ac:dyDescent="0.25">
      <c r="A1538" s="26" t="s">
        <v>11</v>
      </c>
      <c r="B1538" s="27" t="s">
        <v>582</v>
      </c>
      <c r="C1538" s="27" t="s">
        <v>583</v>
      </c>
      <c r="D1538" s="28">
        <v>5550</v>
      </c>
      <c r="E1538" s="27" t="s">
        <v>1884</v>
      </c>
      <c r="F1538" s="26" t="s">
        <v>15</v>
      </c>
      <c r="G1538" s="29">
        <v>93761</v>
      </c>
      <c r="H1538" s="30" t="s">
        <v>575</v>
      </c>
    </row>
    <row r="1539" spans="1:8" ht="78.75" hidden="1" x14ac:dyDescent="0.25">
      <c r="A1539" s="26" t="s">
        <v>11</v>
      </c>
      <c r="B1539" s="27" t="s">
        <v>582</v>
      </c>
      <c r="C1539" s="27" t="s">
        <v>583</v>
      </c>
      <c r="D1539" s="28">
        <v>5551</v>
      </c>
      <c r="E1539" s="27" t="s">
        <v>1885</v>
      </c>
      <c r="F1539" s="26" t="s">
        <v>15</v>
      </c>
      <c r="G1539" s="29">
        <v>21776</v>
      </c>
      <c r="H1539" s="30" t="s">
        <v>575</v>
      </c>
    </row>
    <row r="1540" spans="1:8" ht="47.25" hidden="1" x14ac:dyDescent="0.25">
      <c r="A1540" s="26" t="s">
        <v>11</v>
      </c>
      <c r="B1540" s="27" t="s">
        <v>582</v>
      </c>
      <c r="C1540" s="27" t="s">
        <v>583</v>
      </c>
      <c r="D1540" s="28">
        <v>5552</v>
      </c>
      <c r="E1540" s="27" t="s">
        <v>1886</v>
      </c>
      <c r="F1540" s="26" t="s">
        <v>16</v>
      </c>
      <c r="G1540" s="29">
        <v>11761</v>
      </c>
      <c r="H1540" s="30" t="s">
        <v>575</v>
      </c>
    </row>
    <row r="1541" spans="1:8" ht="47.25" hidden="1" x14ac:dyDescent="0.25">
      <c r="A1541" s="26" t="s">
        <v>11</v>
      </c>
      <c r="B1541" s="27" t="s">
        <v>582</v>
      </c>
      <c r="C1541" s="27" t="s">
        <v>583</v>
      </c>
      <c r="D1541" s="28">
        <v>5556</v>
      </c>
      <c r="E1541" s="27" t="s">
        <v>1887</v>
      </c>
      <c r="F1541" s="26" t="s">
        <v>15</v>
      </c>
      <c r="G1541" s="29">
        <v>21894</v>
      </c>
      <c r="H1541" s="30" t="s">
        <v>575</v>
      </c>
    </row>
    <row r="1542" spans="1:8" ht="47.25" hidden="1" x14ac:dyDescent="0.25">
      <c r="A1542" s="26" t="s">
        <v>11</v>
      </c>
      <c r="B1542" s="27" t="s">
        <v>582</v>
      </c>
      <c r="C1542" s="27" t="s">
        <v>583</v>
      </c>
      <c r="D1542" s="28">
        <v>5557</v>
      </c>
      <c r="E1542" s="27" t="s">
        <v>1888</v>
      </c>
      <c r="F1542" s="26" t="s">
        <v>15</v>
      </c>
      <c r="G1542" s="29">
        <v>48691</v>
      </c>
      <c r="H1542" s="30" t="s">
        <v>575</v>
      </c>
    </row>
    <row r="1543" spans="1:8" ht="47.25" hidden="1" x14ac:dyDescent="0.25">
      <c r="A1543" s="26" t="s">
        <v>11</v>
      </c>
      <c r="B1543" s="27" t="s">
        <v>582</v>
      </c>
      <c r="C1543" s="27" t="s">
        <v>583</v>
      </c>
      <c r="D1543" s="28">
        <v>5558</v>
      </c>
      <c r="E1543" s="27" t="s">
        <v>1889</v>
      </c>
      <c r="F1543" s="26" t="s">
        <v>15</v>
      </c>
      <c r="G1543" s="29">
        <v>69592</v>
      </c>
      <c r="H1543" s="30" t="s">
        <v>575</v>
      </c>
    </row>
    <row r="1544" spans="1:8" ht="78.75" hidden="1" x14ac:dyDescent="0.25">
      <c r="A1544" s="26" t="s">
        <v>11</v>
      </c>
      <c r="B1544" s="27" t="s">
        <v>582</v>
      </c>
      <c r="C1544" s="27" t="s">
        <v>583</v>
      </c>
      <c r="D1544" s="28">
        <v>5561</v>
      </c>
      <c r="E1544" s="27" t="s">
        <v>1890</v>
      </c>
      <c r="F1544" s="26" t="s">
        <v>15</v>
      </c>
      <c r="G1544" s="29">
        <v>94831</v>
      </c>
      <c r="H1544" s="30" t="s">
        <v>575</v>
      </c>
    </row>
    <row r="1545" spans="1:8" ht="78.75" hidden="1" x14ac:dyDescent="0.25">
      <c r="A1545" s="26" t="s">
        <v>11</v>
      </c>
      <c r="B1545" s="27" t="s">
        <v>582</v>
      </c>
      <c r="C1545" s="27" t="s">
        <v>583</v>
      </c>
      <c r="D1545" s="28">
        <v>5562</v>
      </c>
      <c r="E1545" s="27" t="s">
        <v>1891</v>
      </c>
      <c r="F1545" s="26" t="s">
        <v>15</v>
      </c>
      <c r="G1545" s="29">
        <v>38905</v>
      </c>
      <c r="H1545" s="30" t="s">
        <v>575</v>
      </c>
    </row>
    <row r="1546" spans="1:8" ht="47.25" hidden="1" x14ac:dyDescent="0.25">
      <c r="A1546" s="26" t="s">
        <v>11</v>
      </c>
      <c r="B1546" s="27" t="s">
        <v>582</v>
      </c>
      <c r="C1546" s="27" t="s">
        <v>583</v>
      </c>
      <c r="D1546" s="28">
        <v>5567</v>
      </c>
      <c r="E1546" s="27" t="s">
        <v>1892</v>
      </c>
      <c r="F1546" s="26" t="s">
        <v>15</v>
      </c>
      <c r="G1546" s="29">
        <v>8153</v>
      </c>
      <c r="H1546" s="30" t="s">
        <v>575</v>
      </c>
    </row>
    <row r="1547" spans="1:8" ht="78.75" hidden="1" x14ac:dyDescent="0.25">
      <c r="A1547" s="26" t="s">
        <v>11</v>
      </c>
      <c r="B1547" s="27" t="s">
        <v>582</v>
      </c>
      <c r="C1547" s="27" t="s">
        <v>583</v>
      </c>
      <c r="D1547" s="28">
        <v>5570</v>
      </c>
      <c r="E1547" s="27" t="s">
        <v>1893</v>
      </c>
      <c r="F1547" s="26" t="s">
        <v>15</v>
      </c>
      <c r="G1547" s="29">
        <v>183352</v>
      </c>
      <c r="H1547" s="30" t="s">
        <v>575</v>
      </c>
    </row>
    <row r="1548" spans="1:8" ht="78.75" hidden="1" x14ac:dyDescent="0.25">
      <c r="A1548" s="26" t="s">
        <v>11</v>
      </c>
      <c r="B1548" s="27" t="s">
        <v>582</v>
      </c>
      <c r="C1548" s="27" t="s">
        <v>583</v>
      </c>
      <c r="D1548" s="28">
        <v>5571</v>
      </c>
      <c r="E1548" s="27" t="s">
        <v>1894</v>
      </c>
      <c r="F1548" s="26" t="s">
        <v>15</v>
      </c>
      <c r="G1548" s="29">
        <v>36283</v>
      </c>
      <c r="H1548" s="30" t="s">
        <v>575</v>
      </c>
    </row>
    <row r="1549" spans="1:8" ht="78.75" hidden="1" x14ac:dyDescent="0.25">
      <c r="A1549" s="26" t="s">
        <v>11</v>
      </c>
      <c r="B1549" s="27" t="s">
        <v>582</v>
      </c>
      <c r="C1549" s="27" t="s">
        <v>583</v>
      </c>
      <c r="D1549" s="28">
        <v>5572</v>
      </c>
      <c r="E1549" s="27" t="s">
        <v>1895</v>
      </c>
      <c r="F1549" s="26" t="s">
        <v>15</v>
      </c>
      <c r="G1549" s="29">
        <v>20337</v>
      </c>
      <c r="H1549" s="30" t="s">
        <v>575</v>
      </c>
    </row>
    <row r="1550" spans="1:8" ht="78.75" hidden="1" x14ac:dyDescent="0.25">
      <c r="A1550" s="26" t="s">
        <v>11</v>
      </c>
      <c r="B1550" s="27" t="s">
        <v>582</v>
      </c>
      <c r="C1550" s="27" t="s">
        <v>583</v>
      </c>
      <c r="D1550" s="28">
        <v>5573</v>
      </c>
      <c r="E1550" s="27" t="s">
        <v>1896</v>
      </c>
      <c r="F1550" s="26" t="s">
        <v>15</v>
      </c>
      <c r="G1550" s="29">
        <v>13045</v>
      </c>
      <c r="H1550" s="30" t="s">
        <v>575</v>
      </c>
    </row>
    <row r="1551" spans="1:8" ht="78.75" hidden="1" x14ac:dyDescent="0.25">
      <c r="A1551" s="26" t="s">
        <v>11</v>
      </c>
      <c r="B1551" s="27" t="s">
        <v>582</v>
      </c>
      <c r="C1551" s="27" t="s">
        <v>583</v>
      </c>
      <c r="D1551" s="28">
        <v>5574</v>
      </c>
      <c r="E1551" s="27" t="s">
        <v>1897</v>
      </c>
      <c r="F1551" s="26" t="s">
        <v>15</v>
      </c>
      <c r="G1551" s="29">
        <v>9107</v>
      </c>
      <c r="H1551" s="30" t="s">
        <v>575</v>
      </c>
    </row>
    <row r="1552" spans="1:8" ht="78.75" hidden="1" x14ac:dyDescent="0.25">
      <c r="A1552" s="26" t="s">
        <v>11</v>
      </c>
      <c r="B1552" s="27" t="s">
        <v>582</v>
      </c>
      <c r="C1552" s="27" t="s">
        <v>583</v>
      </c>
      <c r="D1552" s="28">
        <v>5575</v>
      </c>
      <c r="E1552" s="27" t="s">
        <v>1898</v>
      </c>
      <c r="F1552" s="26" t="s">
        <v>15</v>
      </c>
      <c r="G1552" s="29">
        <v>30728</v>
      </c>
      <c r="H1552" s="30" t="s">
        <v>575</v>
      </c>
    </row>
    <row r="1553" spans="1:8" ht="78.75" hidden="1" x14ac:dyDescent="0.25">
      <c r="A1553" s="26" t="s">
        <v>11</v>
      </c>
      <c r="B1553" s="27" t="s">
        <v>582</v>
      </c>
      <c r="C1553" s="27" t="s">
        <v>583</v>
      </c>
      <c r="D1553" s="28">
        <v>5576</v>
      </c>
      <c r="E1553" s="27" t="s">
        <v>1899</v>
      </c>
      <c r="F1553" s="26" t="s">
        <v>15</v>
      </c>
      <c r="G1553" s="29">
        <v>11076</v>
      </c>
      <c r="H1553" s="30" t="s">
        <v>575</v>
      </c>
    </row>
    <row r="1554" spans="1:8" ht="78.75" hidden="1" x14ac:dyDescent="0.25">
      <c r="A1554" s="26" t="s">
        <v>11</v>
      </c>
      <c r="B1554" s="27" t="s">
        <v>582</v>
      </c>
      <c r="C1554" s="27" t="s">
        <v>583</v>
      </c>
      <c r="D1554" s="28">
        <v>5577</v>
      </c>
      <c r="E1554" s="27" t="s">
        <v>1900</v>
      </c>
      <c r="F1554" s="26" t="s">
        <v>15</v>
      </c>
      <c r="G1554" s="29">
        <v>145807</v>
      </c>
      <c r="H1554" s="30" t="s">
        <v>575</v>
      </c>
    </row>
    <row r="1555" spans="1:8" ht="78.75" hidden="1" x14ac:dyDescent="0.25">
      <c r="A1555" s="26" t="s">
        <v>11</v>
      </c>
      <c r="B1555" s="27" t="s">
        <v>582</v>
      </c>
      <c r="C1555" s="27" t="s">
        <v>583</v>
      </c>
      <c r="D1555" s="28">
        <v>5581</v>
      </c>
      <c r="E1555" s="27" t="s">
        <v>1901</v>
      </c>
      <c r="F1555" s="26" t="s">
        <v>15</v>
      </c>
      <c r="G1555" s="29">
        <v>250997</v>
      </c>
      <c r="H1555" s="30" t="s">
        <v>575</v>
      </c>
    </row>
    <row r="1556" spans="1:8" ht="78.75" hidden="1" x14ac:dyDescent="0.25">
      <c r="A1556" s="26" t="s">
        <v>11</v>
      </c>
      <c r="B1556" s="27" t="s">
        <v>582</v>
      </c>
      <c r="C1556" s="27" t="s">
        <v>583</v>
      </c>
      <c r="D1556" s="28">
        <v>5582</v>
      </c>
      <c r="E1556" s="27" t="s">
        <v>1902</v>
      </c>
      <c r="F1556" s="26" t="s">
        <v>15</v>
      </c>
      <c r="G1556" s="29">
        <v>29293</v>
      </c>
      <c r="H1556" s="30" t="s">
        <v>575</v>
      </c>
    </row>
    <row r="1557" spans="1:8" ht="63" hidden="1" x14ac:dyDescent="0.25">
      <c r="A1557" s="26" t="s">
        <v>11</v>
      </c>
      <c r="B1557" s="27" t="s">
        <v>582</v>
      </c>
      <c r="C1557" s="27" t="s">
        <v>583</v>
      </c>
      <c r="D1557" s="28">
        <v>5585</v>
      </c>
      <c r="E1557" s="27" t="s">
        <v>1903</v>
      </c>
      <c r="F1557" s="26" t="s">
        <v>16</v>
      </c>
      <c r="G1557" s="29">
        <v>44043</v>
      </c>
      <c r="H1557" s="30" t="s">
        <v>575</v>
      </c>
    </row>
    <row r="1558" spans="1:8" ht="47.25" hidden="1" x14ac:dyDescent="0.25">
      <c r="A1558" s="26" t="s">
        <v>11</v>
      </c>
      <c r="B1558" s="27" t="s">
        <v>582</v>
      </c>
      <c r="C1558" s="27" t="s">
        <v>583</v>
      </c>
      <c r="D1558" s="28">
        <v>5586</v>
      </c>
      <c r="E1558" s="27" t="s">
        <v>1904</v>
      </c>
      <c r="F1558" s="26" t="s">
        <v>15</v>
      </c>
      <c r="G1558" s="29">
        <v>22621</v>
      </c>
      <c r="H1558" s="30" t="s">
        <v>575</v>
      </c>
    </row>
    <row r="1559" spans="1:8" ht="47.25" hidden="1" x14ac:dyDescent="0.25">
      <c r="A1559" s="26" t="s">
        <v>11</v>
      </c>
      <c r="B1559" s="27" t="s">
        <v>582</v>
      </c>
      <c r="C1559" s="27" t="s">
        <v>583</v>
      </c>
      <c r="D1559" s="28">
        <v>5587</v>
      </c>
      <c r="E1559" s="27" t="s">
        <v>1905</v>
      </c>
      <c r="F1559" s="26" t="s">
        <v>15</v>
      </c>
      <c r="G1559" s="29">
        <v>32140</v>
      </c>
      <c r="H1559" s="30" t="s">
        <v>575</v>
      </c>
    </row>
    <row r="1560" spans="1:8" ht="78.75" hidden="1" x14ac:dyDescent="0.25">
      <c r="A1560" s="26" t="s">
        <v>11</v>
      </c>
      <c r="B1560" s="27" t="s">
        <v>582</v>
      </c>
      <c r="C1560" s="27" t="s">
        <v>583</v>
      </c>
      <c r="D1560" s="28">
        <v>5588</v>
      </c>
      <c r="E1560" s="27" t="s">
        <v>1906</v>
      </c>
      <c r="F1560" s="26" t="s">
        <v>15</v>
      </c>
      <c r="G1560" s="29">
        <v>96980</v>
      </c>
      <c r="H1560" s="30" t="s">
        <v>575</v>
      </c>
    </row>
    <row r="1561" spans="1:8" ht="63" hidden="1" x14ac:dyDescent="0.25">
      <c r="A1561" s="26" t="s">
        <v>11</v>
      </c>
      <c r="B1561" s="27" t="s">
        <v>582</v>
      </c>
      <c r="C1561" s="27" t="s">
        <v>583</v>
      </c>
      <c r="D1561" s="28">
        <v>5591</v>
      </c>
      <c r="E1561" s="27" t="s">
        <v>1907</v>
      </c>
      <c r="F1561" s="26" t="s">
        <v>15</v>
      </c>
      <c r="G1561" s="29">
        <v>212464</v>
      </c>
      <c r="H1561" s="30" t="s">
        <v>575</v>
      </c>
    </row>
    <row r="1562" spans="1:8" ht="47.25" hidden="1" x14ac:dyDescent="0.25">
      <c r="A1562" s="26" t="s">
        <v>11</v>
      </c>
      <c r="B1562" s="27" t="s">
        <v>582</v>
      </c>
      <c r="C1562" s="27" t="s">
        <v>583</v>
      </c>
      <c r="D1562" s="28">
        <v>5595</v>
      </c>
      <c r="E1562" s="27" t="s">
        <v>1908</v>
      </c>
      <c r="F1562" s="26" t="s">
        <v>15</v>
      </c>
      <c r="G1562" s="29">
        <v>97862</v>
      </c>
      <c r="H1562" s="30" t="s">
        <v>575</v>
      </c>
    </row>
    <row r="1563" spans="1:8" ht="63" hidden="1" x14ac:dyDescent="0.25">
      <c r="A1563" s="26" t="s">
        <v>11</v>
      </c>
      <c r="B1563" s="27" t="s">
        <v>582</v>
      </c>
      <c r="C1563" s="27" t="s">
        <v>583</v>
      </c>
      <c r="D1563" s="28">
        <v>5599</v>
      </c>
      <c r="E1563" s="27" t="s">
        <v>1909</v>
      </c>
      <c r="F1563" s="26" t="s">
        <v>15</v>
      </c>
      <c r="G1563" s="29">
        <v>236449</v>
      </c>
      <c r="H1563" s="30" t="s">
        <v>575</v>
      </c>
    </row>
    <row r="1564" spans="1:8" ht="63" hidden="1" x14ac:dyDescent="0.25">
      <c r="A1564" s="26" t="s">
        <v>11</v>
      </c>
      <c r="B1564" s="27" t="s">
        <v>582</v>
      </c>
      <c r="C1564" s="27" t="s">
        <v>583</v>
      </c>
      <c r="D1564" s="28">
        <v>5602</v>
      </c>
      <c r="E1564" s="27" t="s">
        <v>1910</v>
      </c>
      <c r="F1564" s="26" t="s">
        <v>15</v>
      </c>
      <c r="G1564" s="29">
        <v>2453869</v>
      </c>
      <c r="H1564" s="30" t="s">
        <v>575</v>
      </c>
    </row>
    <row r="1565" spans="1:8" ht="63" hidden="1" x14ac:dyDescent="0.25">
      <c r="A1565" s="26" t="s">
        <v>11</v>
      </c>
      <c r="B1565" s="27" t="s">
        <v>582</v>
      </c>
      <c r="C1565" s="27" t="s">
        <v>583</v>
      </c>
      <c r="D1565" s="28">
        <v>5603</v>
      </c>
      <c r="E1565" s="27" t="s">
        <v>1911</v>
      </c>
      <c r="F1565" s="26" t="s">
        <v>15</v>
      </c>
      <c r="G1565" s="29">
        <v>61401</v>
      </c>
      <c r="H1565" s="30" t="s">
        <v>575</v>
      </c>
    </row>
    <row r="1566" spans="1:8" ht="47.25" hidden="1" x14ac:dyDescent="0.25">
      <c r="A1566" s="26" t="s">
        <v>11</v>
      </c>
      <c r="B1566" s="27" t="s">
        <v>608</v>
      </c>
      <c r="C1566" s="27" t="s">
        <v>609</v>
      </c>
      <c r="D1566" s="28">
        <v>5604</v>
      </c>
      <c r="E1566" s="27" t="s">
        <v>1912</v>
      </c>
      <c r="F1566" s="26" t="s">
        <v>15</v>
      </c>
      <c r="G1566" s="29">
        <v>67192</v>
      </c>
      <c r="H1566" s="30" t="s">
        <v>575</v>
      </c>
    </row>
    <row r="1567" spans="1:8" ht="47.25" hidden="1" x14ac:dyDescent="0.25">
      <c r="A1567" s="26" t="s">
        <v>11</v>
      </c>
      <c r="B1567" s="27" t="s">
        <v>608</v>
      </c>
      <c r="C1567" s="27" t="s">
        <v>609</v>
      </c>
      <c r="D1567" s="28">
        <v>5606</v>
      </c>
      <c r="E1567" s="27" t="s">
        <v>1913</v>
      </c>
      <c r="F1567" s="26" t="s">
        <v>15</v>
      </c>
      <c r="G1567" s="29">
        <v>122730</v>
      </c>
      <c r="H1567" s="30" t="s">
        <v>575</v>
      </c>
    </row>
    <row r="1568" spans="1:8" ht="63" hidden="1" x14ac:dyDescent="0.25">
      <c r="A1568" s="26" t="s">
        <v>11</v>
      </c>
      <c r="B1568" s="27" t="s">
        <v>582</v>
      </c>
      <c r="C1568" s="27" t="s">
        <v>583</v>
      </c>
      <c r="D1568" s="28">
        <v>5610</v>
      </c>
      <c r="E1568" s="27" t="s">
        <v>1914</v>
      </c>
      <c r="F1568" s="26" t="s">
        <v>15</v>
      </c>
      <c r="G1568" s="29">
        <v>115352</v>
      </c>
      <c r="H1568" s="30" t="s">
        <v>575</v>
      </c>
    </row>
    <row r="1569" spans="1:8" ht="47.25" hidden="1" x14ac:dyDescent="0.25">
      <c r="A1569" s="26" t="s">
        <v>11</v>
      </c>
      <c r="B1569" s="27" t="s">
        <v>582</v>
      </c>
      <c r="C1569" s="27" t="s">
        <v>583</v>
      </c>
      <c r="D1569" s="28">
        <v>5611</v>
      </c>
      <c r="E1569" s="27" t="s">
        <v>1915</v>
      </c>
      <c r="F1569" s="26" t="s">
        <v>15</v>
      </c>
      <c r="G1569" s="29">
        <v>54996</v>
      </c>
      <c r="H1569" s="30" t="s">
        <v>575</v>
      </c>
    </row>
    <row r="1570" spans="1:8" ht="63" hidden="1" x14ac:dyDescent="0.25">
      <c r="A1570" s="26" t="s">
        <v>11</v>
      </c>
      <c r="B1570" s="27" t="s">
        <v>582</v>
      </c>
      <c r="C1570" s="27" t="s">
        <v>583</v>
      </c>
      <c r="D1570" s="28">
        <v>5616</v>
      </c>
      <c r="E1570" s="27" t="s">
        <v>1916</v>
      </c>
      <c r="F1570" s="26" t="s">
        <v>15</v>
      </c>
      <c r="G1570" s="29">
        <v>7879</v>
      </c>
      <c r="H1570" s="30" t="s">
        <v>575</v>
      </c>
    </row>
    <row r="1571" spans="1:8" ht="31.5" hidden="1" x14ac:dyDescent="0.25">
      <c r="A1571" s="26" t="s">
        <v>11</v>
      </c>
      <c r="B1571" s="27" t="s">
        <v>582</v>
      </c>
      <c r="C1571" s="27" t="s">
        <v>583</v>
      </c>
      <c r="D1571" s="28">
        <v>5621</v>
      </c>
      <c r="E1571" s="27" t="s">
        <v>1917</v>
      </c>
      <c r="F1571" s="26" t="s">
        <v>15</v>
      </c>
      <c r="G1571" s="29">
        <v>18841</v>
      </c>
      <c r="H1571" s="30" t="s">
        <v>575</v>
      </c>
    </row>
    <row r="1572" spans="1:8" ht="78.75" hidden="1" x14ac:dyDescent="0.25">
      <c r="A1572" s="26" t="s">
        <v>11</v>
      </c>
      <c r="B1572" s="27" t="s">
        <v>582</v>
      </c>
      <c r="C1572" s="27" t="s">
        <v>583</v>
      </c>
      <c r="D1572" s="28">
        <v>5625</v>
      </c>
      <c r="E1572" s="27" t="s">
        <v>1918</v>
      </c>
      <c r="F1572" s="26" t="s">
        <v>16</v>
      </c>
      <c r="G1572" s="29">
        <v>95692</v>
      </c>
      <c r="H1572" s="30" t="s">
        <v>575</v>
      </c>
    </row>
    <row r="1573" spans="1:8" ht="63" hidden="1" x14ac:dyDescent="0.25">
      <c r="A1573" s="26" t="s">
        <v>11</v>
      </c>
      <c r="B1573" s="27" t="s">
        <v>582</v>
      </c>
      <c r="C1573" s="27" t="s">
        <v>583</v>
      </c>
      <c r="D1573" s="28">
        <v>5626</v>
      </c>
      <c r="E1573" s="27" t="s">
        <v>1919</v>
      </c>
      <c r="F1573" s="26" t="s">
        <v>16</v>
      </c>
      <c r="G1573" s="29">
        <v>7635</v>
      </c>
      <c r="H1573" s="30" t="s">
        <v>575</v>
      </c>
    </row>
    <row r="1574" spans="1:8" ht="63" hidden="1" x14ac:dyDescent="0.25">
      <c r="A1574" s="26" t="s">
        <v>11</v>
      </c>
      <c r="B1574" s="27" t="s">
        <v>582</v>
      </c>
      <c r="C1574" s="27" t="s">
        <v>583</v>
      </c>
      <c r="D1574" s="28">
        <v>5628</v>
      </c>
      <c r="E1574" s="27" t="s">
        <v>1920</v>
      </c>
      <c r="F1574" s="26" t="s">
        <v>15</v>
      </c>
      <c r="G1574" s="29">
        <v>8170</v>
      </c>
      <c r="H1574" s="30" t="s">
        <v>575</v>
      </c>
    </row>
    <row r="1575" spans="1:8" ht="31.5" hidden="1" x14ac:dyDescent="0.25">
      <c r="A1575" s="26" t="s">
        <v>11</v>
      </c>
      <c r="B1575" s="27" t="s">
        <v>582</v>
      </c>
      <c r="C1575" s="27" t="s">
        <v>583</v>
      </c>
      <c r="D1575" s="28">
        <v>5629</v>
      </c>
      <c r="E1575" s="27" t="s">
        <v>1921</v>
      </c>
      <c r="F1575" s="26" t="s">
        <v>15</v>
      </c>
      <c r="G1575" s="29">
        <v>28587</v>
      </c>
      <c r="H1575" s="30" t="s">
        <v>575</v>
      </c>
    </row>
    <row r="1576" spans="1:8" ht="31.5" hidden="1" x14ac:dyDescent="0.25">
      <c r="A1576" s="26" t="s">
        <v>11</v>
      </c>
      <c r="B1576" s="27" t="s">
        <v>582</v>
      </c>
      <c r="C1576" s="27" t="s">
        <v>583</v>
      </c>
      <c r="D1576" s="28">
        <v>5630</v>
      </c>
      <c r="E1576" s="27" t="s">
        <v>1922</v>
      </c>
      <c r="F1576" s="26" t="s">
        <v>15</v>
      </c>
      <c r="G1576" s="29">
        <v>27792</v>
      </c>
      <c r="H1576" s="30" t="s">
        <v>575</v>
      </c>
    </row>
    <row r="1577" spans="1:8" ht="47.25" hidden="1" x14ac:dyDescent="0.25">
      <c r="A1577" s="26" t="s">
        <v>11</v>
      </c>
      <c r="B1577" s="27" t="s">
        <v>582</v>
      </c>
      <c r="C1577" s="27" t="s">
        <v>583</v>
      </c>
      <c r="D1577" s="28">
        <v>5634</v>
      </c>
      <c r="E1577" s="27" t="s">
        <v>1923</v>
      </c>
      <c r="F1577" s="26" t="s">
        <v>15</v>
      </c>
      <c r="G1577" s="29">
        <v>2918</v>
      </c>
      <c r="H1577" s="30" t="s">
        <v>575</v>
      </c>
    </row>
    <row r="1578" spans="1:8" ht="31.5" hidden="1" x14ac:dyDescent="0.25">
      <c r="A1578" s="26" t="s">
        <v>11</v>
      </c>
      <c r="B1578" s="27" t="s">
        <v>1655</v>
      </c>
      <c r="C1578" s="27" t="s">
        <v>1656</v>
      </c>
      <c r="D1578" s="28">
        <v>5641</v>
      </c>
      <c r="E1578" s="27" t="s">
        <v>1924</v>
      </c>
      <c r="F1578" s="26" t="s">
        <v>13</v>
      </c>
      <c r="G1578" s="29">
        <v>93367</v>
      </c>
      <c r="H1578" s="30" t="s">
        <v>575</v>
      </c>
    </row>
    <row r="1579" spans="1:8" ht="31.5" hidden="1" x14ac:dyDescent="0.25">
      <c r="A1579" s="26" t="s">
        <v>11</v>
      </c>
      <c r="B1579" s="27" t="s">
        <v>1655</v>
      </c>
      <c r="C1579" s="27" t="s">
        <v>1656</v>
      </c>
      <c r="D1579" s="28">
        <v>5642</v>
      </c>
      <c r="E1579" s="27" t="s">
        <v>1925</v>
      </c>
      <c r="F1579" s="26" t="s">
        <v>13</v>
      </c>
      <c r="G1579" s="29">
        <v>14698</v>
      </c>
      <c r="H1579" s="30" t="s">
        <v>575</v>
      </c>
    </row>
    <row r="1580" spans="1:8" ht="47.25" hidden="1" x14ac:dyDescent="0.25">
      <c r="A1580" s="26" t="s">
        <v>11</v>
      </c>
      <c r="B1580" s="27" t="s">
        <v>1655</v>
      </c>
      <c r="C1580" s="27" t="s">
        <v>1656</v>
      </c>
      <c r="D1580" s="28">
        <v>5644</v>
      </c>
      <c r="E1580" s="27" t="s">
        <v>1926</v>
      </c>
      <c r="F1580" s="26" t="s">
        <v>13</v>
      </c>
      <c r="G1580" s="29">
        <v>9535</v>
      </c>
      <c r="H1580" s="30" t="s">
        <v>575</v>
      </c>
    </row>
    <row r="1581" spans="1:8" ht="31.5" hidden="1" x14ac:dyDescent="0.25">
      <c r="A1581" s="26" t="s">
        <v>11</v>
      </c>
      <c r="B1581" s="27" t="s">
        <v>1655</v>
      </c>
      <c r="C1581" s="27" t="s">
        <v>1927</v>
      </c>
      <c r="D1581" s="28">
        <v>5645</v>
      </c>
      <c r="E1581" s="27" t="s">
        <v>1928</v>
      </c>
      <c r="F1581" s="26" t="s">
        <v>13</v>
      </c>
      <c r="G1581" s="29">
        <v>7005</v>
      </c>
      <c r="H1581" s="30" t="s">
        <v>575</v>
      </c>
    </row>
    <row r="1582" spans="1:8" ht="31.5" hidden="1" x14ac:dyDescent="0.25">
      <c r="A1582" s="26" t="s">
        <v>11</v>
      </c>
      <c r="B1582" s="27" t="s">
        <v>1655</v>
      </c>
      <c r="C1582" s="27" t="s">
        <v>1656</v>
      </c>
      <c r="D1582" s="28">
        <v>5646</v>
      </c>
      <c r="E1582" s="27" t="s">
        <v>1929</v>
      </c>
      <c r="F1582" s="26" t="s">
        <v>15</v>
      </c>
      <c r="G1582" s="29">
        <v>6259</v>
      </c>
      <c r="H1582" s="30" t="s">
        <v>575</v>
      </c>
    </row>
    <row r="1583" spans="1:8" hidden="1" x14ac:dyDescent="0.25">
      <c r="A1583" s="26" t="s">
        <v>11</v>
      </c>
      <c r="B1583" s="27" t="s">
        <v>1655</v>
      </c>
      <c r="C1583" s="27" t="s">
        <v>1656</v>
      </c>
      <c r="D1583" s="28">
        <v>5647</v>
      </c>
      <c r="E1583" s="27" t="s">
        <v>1930</v>
      </c>
      <c r="F1583" s="26" t="s">
        <v>13</v>
      </c>
      <c r="G1583" s="29">
        <v>8495</v>
      </c>
      <c r="H1583" s="30" t="s">
        <v>575</v>
      </c>
    </row>
    <row r="1584" spans="1:8" ht="63" hidden="1" x14ac:dyDescent="0.25">
      <c r="A1584" s="26" t="s">
        <v>11</v>
      </c>
      <c r="B1584" s="27" t="s">
        <v>632</v>
      </c>
      <c r="C1584" s="27" t="s">
        <v>1711</v>
      </c>
      <c r="D1584" s="28">
        <v>5683</v>
      </c>
      <c r="E1584" s="27" t="s">
        <v>1931</v>
      </c>
      <c r="F1584" s="26" t="s">
        <v>16</v>
      </c>
      <c r="G1584" s="29">
        <v>204633</v>
      </c>
      <c r="H1584" s="30" t="s">
        <v>575</v>
      </c>
    </row>
    <row r="1585" spans="1:8" ht="47.25" hidden="1" x14ac:dyDescent="0.25">
      <c r="A1585" s="26" t="s">
        <v>11</v>
      </c>
      <c r="B1585" s="27" t="s">
        <v>632</v>
      </c>
      <c r="C1585" s="27" t="s">
        <v>1711</v>
      </c>
      <c r="D1585" s="28">
        <v>5684</v>
      </c>
      <c r="E1585" s="27" t="s">
        <v>1932</v>
      </c>
      <c r="F1585" s="26" t="s">
        <v>16</v>
      </c>
      <c r="G1585" s="29">
        <v>482126</v>
      </c>
      <c r="H1585" s="30" t="s">
        <v>575</v>
      </c>
    </row>
    <row r="1586" spans="1:8" ht="47.25" hidden="1" x14ac:dyDescent="0.25">
      <c r="A1586" s="26" t="s">
        <v>11</v>
      </c>
      <c r="B1586" s="27" t="s">
        <v>632</v>
      </c>
      <c r="C1586" s="27" t="s">
        <v>1711</v>
      </c>
      <c r="D1586" s="28">
        <v>5686</v>
      </c>
      <c r="E1586" s="27" t="s">
        <v>1933</v>
      </c>
      <c r="F1586" s="26" t="s">
        <v>14</v>
      </c>
      <c r="G1586" s="29">
        <v>804264</v>
      </c>
      <c r="H1586" s="30" t="s">
        <v>575</v>
      </c>
    </row>
    <row r="1587" spans="1:8" ht="63" hidden="1" x14ac:dyDescent="0.25">
      <c r="A1587" s="26" t="s">
        <v>11</v>
      </c>
      <c r="B1587" s="27" t="s">
        <v>608</v>
      </c>
      <c r="C1587" s="27" t="s">
        <v>609</v>
      </c>
      <c r="D1587" s="28">
        <v>5688</v>
      </c>
      <c r="E1587" s="27" t="s">
        <v>1934</v>
      </c>
      <c r="F1587" s="26" t="s">
        <v>16</v>
      </c>
      <c r="G1587" s="29">
        <v>2957818</v>
      </c>
      <c r="H1587" s="30" t="s">
        <v>575</v>
      </c>
    </row>
    <row r="1588" spans="1:8" ht="63" hidden="1" x14ac:dyDescent="0.25">
      <c r="A1588" s="26" t="s">
        <v>11</v>
      </c>
      <c r="B1588" s="27" t="s">
        <v>582</v>
      </c>
      <c r="C1588" s="27" t="s">
        <v>583</v>
      </c>
      <c r="D1588" s="28">
        <v>5690</v>
      </c>
      <c r="E1588" s="27" t="s">
        <v>310</v>
      </c>
      <c r="F1588" s="26" t="s">
        <v>16</v>
      </c>
      <c r="G1588" s="29">
        <v>256153</v>
      </c>
      <c r="H1588" s="30" t="s">
        <v>575</v>
      </c>
    </row>
    <row r="1589" spans="1:8" ht="63" hidden="1" x14ac:dyDescent="0.25">
      <c r="A1589" s="26" t="s">
        <v>11</v>
      </c>
      <c r="B1589" s="27" t="s">
        <v>582</v>
      </c>
      <c r="C1589" s="27" t="s">
        <v>583</v>
      </c>
      <c r="D1589" s="28">
        <v>5691</v>
      </c>
      <c r="E1589" s="27" t="s">
        <v>311</v>
      </c>
      <c r="F1589" s="26" t="s">
        <v>16</v>
      </c>
      <c r="G1589" s="29">
        <v>441215</v>
      </c>
      <c r="H1589" s="30" t="s">
        <v>575</v>
      </c>
    </row>
    <row r="1590" spans="1:8" ht="47.25" hidden="1" x14ac:dyDescent="0.25">
      <c r="A1590" s="26" t="s">
        <v>11</v>
      </c>
      <c r="B1590" s="27" t="s">
        <v>582</v>
      </c>
      <c r="C1590" s="27" t="s">
        <v>583</v>
      </c>
      <c r="D1590" s="28">
        <v>5692</v>
      </c>
      <c r="E1590" s="27" t="s">
        <v>312</v>
      </c>
      <c r="F1590" s="26" t="s">
        <v>16</v>
      </c>
      <c r="G1590" s="29">
        <v>769267</v>
      </c>
      <c r="H1590" s="30" t="s">
        <v>575</v>
      </c>
    </row>
    <row r="1591" spans="1:8" ht="63" hidden="1" x14ac:dyDescent="0.25">
      <c r="A1591" s="26" t="s">
        <v>11</v>
      </c>
      <c r="B1591" s="27" t="s">
        <v>582</v>
      </c>
      <c r="C1591" s="27" t="s">
        <v>583</v>
      </c>
      <c r="D1591" s="28">
        <v>5693</v>
      </c>
      <c r="E1591" s="27" t="s">
        <v>1935</v>
      </c>
      <c r="F1591" s="26" t="s">
        <v>16</v>
      </c>
      <c r="G1591" s="29">
        <v>784209</v>
      </c>
      <c r="H1591" s="30" t="s">
        <v>575</v>
      </c>
    </row>
    <row r="1592" spans="1:8" ht="47.25" hidden="1" x14ac:dyDescent="0.25">
      <c r="A1592" s="26" t="s">
        <v>11</v>
      </c>
      <c r="B1592" s="27" t="s">
        <v>582</v>
      </c>
      <c r="C1592" s="27" t="s">
        <v>583</v>
      </c>
      <c r="D1592" s="28">
        <v>5696</v>
      </c>
      <c r="E1592" s="27" t="s">
        <v>313</v>
      </c>
      <c r="F1592" s="26" t="s">
        <v>16</v>
      </c>
      <c r="G1592" s="29">
        <v>443451</v>
      </c>
      <c r="H1592" s="30" t="s">
        <v>575</v>
      </c>
    </row>
    <row r="1593" spans="1:8" ht="63" hidden="1" x14ac:dyDescent="0.25">
      <c r="A1593" s="26" t="s">
        <v>11</v>
      </c>
      <c r="B1593" s="27" t="s">
        <v>582</v>
      </c>
      <c r="C1593" s="27" t="s">
        <v>583</v>
      </c>
      <c r="D1593" s="28">
        <v>5697</v>
      </c>
      <c r="E1593" s="27" t="s">
        <v>314</v>
      </c>
      <c r="F1593" s="26" t="s">
        <v>16</v>
      </c>
      <c r="G1593" s="29">
        <v>462808</v>
      </c>
      <c r="H1593" s="30" t="s">
        <v>575</v>
      </c>
    </row>
    <row r="1594" spans="1:8" ht="63" hidden="1" x14ac:dyDescent="0.25">
      <c r="A1594" s="26" t="s">
        <v>11</v>
      </c>
      <c r="B1594" s="27" t="s">
        <v>582</v>
      </c>
      <c r="C1594" s="27" t="s">
        <v>583</v>
      </c>
      <c r="D1594" s="28">
        <v>5698</v>
      </c>
      <c r="E1594" s="27" t="s">
        <v>1936</v>
      </c>
      <c r="F1594" s="26" t="s">
        <v>16</v>
      </c>
      <c r="G1594" s="29">
        <v>227693</v>
      </c>
      <c r="H1594" s="30" t="s">
        <v>575</v>
      </c>
    </row>
    <row r="1595" spans="1:8" ht="63" hidden="1" x14ac:dyDescent="0.25">
      <c r="A1595" s="26" t="s">
        <v>11</v>
      </c>
      <c r="B1595" s="27" t="s">
        <v>582</v>
      </c>
      <c r="C1595" s="27" t="s">
        <v>583</v>
      </c>
      <c r="D1595" s="28">
        <v>5699</v>
      </c>
      <c r="E1595" s="27" t="s">
        <v>1937</v>
      </c>
      <c r="F1595" s="26" t="s">
        <v>16</v>
      </c>
      <c r="G1595" s="29">
        <v>315796</v>
      </c>
      <c r="H1595" s="30" t="s">
        <v>575</v>
      </c>
    </row>
    <row r="1596" spans="1:8" ht="63" hidden="1" x14ac:dyDescent="0.25">
      <c r="A1596" s="26" t="s">
        <v>11</v>
      </c>
      <c r="B1596" s="27" t="s">
        <v>582</v>
      </c>
      <c r="C1596" s="27" t="s">
        <v>583</v>
      </c>
      <c r="D1596" s="28">
        <v>5700</v>
      </c>
      <c r="E1596" s="27" t="s">
        <v>315</v>
      </c>
      <c r="F1596" s="26" t="s">
        <v>16</v>
      </c>
      <c r="G1596" s="29">
        <v>121248</v>
      </c>
      <c r="H1596" s="30" t="s">
        <v>575</v>
      </c>
    </row>
    <row r="1597" spans="1:8" ht="63" hidden="1" x14ac:dyDescent="0.25">
      <c r="A1597" s="26" t="s">
        <v>11</v>
      </c>
      <c r="B1597" s="27" t="s">
        <v>582</v>
      </c>
      <c r="C1597" s="27" t="s">
        <v>583</v>
      </c>
      <c r="D1597" s="28">
        <v>5701</v>
      </c>
      <c r="E1597" s="27" t="s">
        <v>1938</v>
      </c>
      <c r="F1597" s="26" t="s">
        <v>15</v>
      </c>
      <c r="G1597" s="29">
        <v>76143</v>
      </c>
      <c r="H1597" s="30" t="s">
        <v>575</v>
      </c>
    </row>
    <row r="1598" spans="1:8" ht="78.75" hidden="1" x14ac:dyDescent="0.25">
      <c r="A1598" s="26" t="s">
        <v>11</v>
      </c>
      <c r="B1598" s="27" t="s">
        <v>582</v>
      </c>
      <c r="C1598" s="27" t="s">
        <v>583</v>
      </c>
      <c r="D1598" s="28">
        <v>5702</v>
      </c>
      <c r="E1598" s="27" t="s">
        <v>316</v>
      </c>
      <c r="F1598" s="26" t="s">
        <v>16</v>
      </c>
      <c r="G1598" s="29">
        <v>177323</v>
      </c>
      <c r="H1598" s="30" t="s">
        <v>575</v>
      </c>
    </row>
    <row r="1599" spans="1:8" ht="63" hidden="1" x14ac:dyDescent="0.25">
      <c r="A1599" s="26" t="s">
        <v>11</v>
      </c>
      <c r="B1599" s="27" t="s">
        <v>1119</v>
      </c>
      <c r="C1599" s="27" t="s">
        <v>1120</v>
      </c>
      <c r="D1599" s="28">
        <v>5705</v>
      </c>
      <c r="E1599" s="27" t="s">
        <v>1939</v>
      </c>
      <c r="F1599" s="26" t="s">
        <v>16</v>
      </c>
      <c r="G1599" s="29">
        <v>833712</v>
      </c>
      <c r="H1599" s="30" t="s">
        <v>575</v>
      </c>
    </row>
    <row r="1600" spans="1:8" ht="31.5" hidden="1" x14ac:dyDescent="0.25">
      <c r="A1600" s="26" t="s">
        <v>11</v>
      </c>
      <c r="B1600" s="27" t="s">
        <v>587</v>
      </c>
      <c r="C1600" s="27" t="s">
        <v>592</v>
      </c>
      <c r="D1600" s="28">
        <v>5708</v>
      </c>
      <c r="E1600" s="27" t="s">
        <v>317</v>
      </c>
      <c r="F1600" s="26" t="s">
        <v>14</v>
      </c>
      <c r="G1600" s="29">
        <v>150750</v>
      </c>
      <c r="H1600" s="30" t="s">
        <v>575</v>
      </c>
    </row>
    <row r="1601" spans="1:8" hidden="1" x14ac:dyDescent="0.25">
      <c r="A1601" s="26" t="s">
        <v>11</v>
      </c>
      <c r="B1601" s="27" t="s">
        <v>587</v>
      </c>
      <c r="C1601" s="27" t="s">
        <v>592</v>
      </c>
      <c r="D1601" s="28">
        <v>5710</v>
      </c>
      <c r="E1601" s="27" t="s">
        <v>318</v>
      </c>
      <c r="F1601" s="26" t="s">
        <v>14</v>
      </c>
      <c r="G1601" s="29">
        <v>52557</v>
      </c>
      <c r="H1601" s="30" t="s">
        <v>575</v>
      </c>
    </row>
    <row r="1602" spans="1:8" ht="31.5" hidden="1" x14ac:dyDescent="0.25">
      <c r="A1602" s="26" t="s">
        <v>11</v>
      </c>
      <c r="B1602" s="27" t="s">
        <v>629</v>
      </c>
      <c r="C1602" s="27" t="s">
        <v>793</v>
      </c>
      <c r="D1602" s="28">
        <v>5712</v>
      </c>
      <c r="E1602" s="27" t="s">
        <v>319</v>
      </c>
      <c r="F1602" s="26" t="s">
        <v>16</v>
      </c>
      <c r="G1602" s="29">
        <v>1279068</v>
      </c>
      <c r="H1602" s="30" t="s">
        <v>575</v>
      </c>
    </row>
    <row r="1603" spans="1:8" ht="31.5" hidden="1" x14ac:dyDescent="0.25">
      <c r="A1603" s="26" t="s">
        <v>11</v>
      </c>
      <c r="B1603" s="27" t="s">
        <v>629</v>
      </c>
      <c r="C1603" s="27" t="s">
        <v>793</v>
      </c>
      <c r="D1603" s="28">
        <v>5713</v>
      </c>
      <c r="E1603" s="27" t="s">
        <v>1940</v>
      </c>
      <c r="F1603" s="26" t="s">
        <v>16</v>
      </c>
      <c r="G1603" s="29">
        <v>1036902</v>
      </c>
      <c r="H1603" s="30" t="s">
        <v>575</v>
      </c>
    </row>
    <row r="1604" spans="1:8" ht="31.5" hidden="1" x14ac:dyDescent="0.25">
      <c r="A1604" s="26" t="s">
        <v>11</v>
      </c>
      <c r="B1604" s="27" t="s">
        <v>629</v>
      </c>
      <c r="C1604" s="27" t="s">
        <v>793</v>
      </c>
      <c r="D1604" s="28">
        <v>5714</v>
      </c>
      <c r="E1604" s="27" t="s">
        <v>320</v>
      </c>
      <c r="F1604" s="26" t="s">
        <v>16</v>
      </c>
      <c r="G1604" s="29">
        <v>1914920</v>
      </c>
      <c r="H1604" s="30" t="s">
        <v>575</v>
      </c>
    </row>
    <row r="1605" spans="1:8" ht="31.5" hidden="1" x14ac:dyDescent="0.25">
      <c r="A1605" s="26" t="s">
        <v>11</v>
      </c>
      <c r="B1605" s="27" t="s">
        <v>629</v>
      </c>
      <c r="C1605" s="27" t="s">
        <v>793</v>
      </c>
      <c r="D1605" s="28">
        <v>5715</v>
      </c>
      <c r="E1605" s="27" t="s">
        <v>321</v>
      </c>
      <c r="F1605" s="26" t="s">
        <v>16</v>
      </c>
      <c r="G1605" s="29">
        <v>1874073</v>
      </c>
      <c r="H1605" s="30" t="s">
        <v>575</v>
      </c>
    </row>
    <row r="1606" spans="1:8" ht="31.5" hidden="1" x14ac:dyDescent="0.25">
      <c r="A1606" s="26" t="s">
        <v>11</v>
      </c>
      <c r="B1606" s="27" t="s">
        <v>629</v>
      </c>
      <c r="C1606" s="27" t="s">
        <v>793</v>
      </c>
      <c r="D1606" s="28">
        <v>5717</v>
      </c>
      <c r="E1606" s="27" t="s">
        <v>322</v>
      </c>
      <c r="F1606" s="26" t="s">
        <v>16</v>
      </c>
      <c r="G1606" s="29">
        <v>2111841</v>
      </c>
      <c r="H1606" s="30" t="s">
        <v>575</v>
      </c>
    </row>
    <row r="1607" spans="1:8" ht="47.25" hidden="1" x14ac:dyDescent="0.25">
      <c r="A1607" s="26" t="s">
        <v>11</v>
      </c>
      <c r="B1607" s="27" t="s">
        <v>1119</v>
      </c>
      <c r="C1607" s="27" t="s">
        <v>1120</v>
      </c>
      <c r="D1607" s="28">
        <v>5727</v>
      </c>
      <c r="E1607" s="27" t="s">
        <v>1941</v>
      </c>
      <c r="F1607" s="26" t="s">
        <v>15</v>
      </c>
      <c r="G1607" s="29">
        <v>92898</v>
      </c>
      <c r="H1607" s="30" t="s">
        <v>575</v>
      </c>
    </row>
    <row r="1608" spans="1:8" ht="47.25" hidden="1" x14ac:dyDescent="0.25">
      <c r="A1608" s="26" t="s">
        <v>11</v>
      </c>
      <c r="B1608" s="27" t="s">
        <v>1119</v>
      </c>
      <c r="C1608" s="27" t="s">
        <v>1120</v>
      </c>
      <c r="D1608" s="28">
        <v>5728</v>
      </c>
      <c r="E1608" s="27" t="s">
        <v>1942</v>
      </c>
      <c r="F1608" s="26" t="s">
        <v>15</v>
      </c>
      <c r="G1608" s="29">
        <v>106538</v>
      </c>
      <c r="H1608" s="30" t="s">
        <v>575</v>
      </c>
    </row>
    <row r="1609" spans="1:8" ht="47.25" hidden="1" x14ac:dyDescent="0.25">
      <c r="A1609" s="26" t="s">
        <v>11</v>
      </c>
      <c r="B1609" s="27" t="s">
        <v>632</v>
      </c>
      <c r="C1609" s="27" t="s">
        <v>633</v>
      </c>
      <c r="D1609" s="28">
        <v>5729</v>
      </c>
      <c r="E1609" s="27" t="s">
        <v>323</v>
      </c>
      <c r="F1609" s="26" t="s">
        <v>16</v>
      </c>
      <c r="G1609" s="29">
        <v>998687</v>
      </c>
      <c r="H1609" s="30" t="s">
        <v>575</v>
      </c>
    </row>
    <row r="1610" spans="1:8" ht="78.75" hidden="1" x14ac:dyDescent="0.25">
      <c r="A1610" s="26" t="s">
        <v>11</v>
      </c>
      <c r="B1610" s="27" t="s">
        <v>632</v>
      </c>
      <c r="C1610" s="27" t="s">
        <v>633</v>
      </c>
      <c r="D1610" s="28">
        <v>5730</v>
      </c>
      <c r="E1610" s="27" t="s">
        <v>1943</v>
      </c>
      <c r="F1610" s="26" t="s">
        <v>15</v>
      </c>
      <c r="G1610" s="29">
        <v>4342</v>
      </c>
      <c r="H1610" s="30" t="s">
        <v>575</v>
      </c>
    </row>
    <row r="1611" spans="1:8" hidden="1" x14ac:dyDescent="0.25">
      <c r="A1611" s="26" t="s">
        <v>11</v>
      </c>
      <c r="B1611" s="27" t="s">
        <v>978</v>
      </c>
      <c r="C1611" s="27" t="s">
        <v>979</v>
      </c>
      <c r="D1611" s="28">
        <v>5731</v>
      </c>
      <c r="E1611" s="27" t="s">
        <v>324</v>
      </c>
      <c r="F1611" s="26" t="s">
        <v>19</v>
      </c>
      <c r="G1611" s="29">
        <v>203076</v>
      </c>
      <c r="H1611" s="30" t="s">
        <v>575</v>
      </c>
    </row>
    <row r="1612" spans="1:8" hidden="1" x14ac:dyDescent="0.25">
      <c r="A1612" s="26" t="s">
        <v>11</v>
      </c>
      <c r="B1612" s="27" t="s">
        <v>978</v>
      </c>
      <c r="C1612" s="27" t="s">
        <v>979</v>
      </c>
      <c r="D1612" s="28">
        <v>5732</v>
      </c>
      <c r="E1612" s="27" t="s">
        <v>325</v>
      </c>
      <c r="F1612" s="26" t="s">
        <v>19</v>
      </c>
      <c r="G1612" s="29">
        <v>270768</v>
      </c>
      <c r="H1612" s="30" t="s">
        <v>575</v>
      </c>
    </row>
    <row r="1613" spans="1:8" ht="63" hidden="1" x14ac:dyDescent="0.25">
      <c r="A1613" s="26" t="s">
        <v>11</v>
      </c>
      <c r="B1613" s="27" t="s">
        <v>632</v>
      </c>
      <c r="C1613" s="27" t="s">
        <v>633</v>
      </c>
      <c r="D1613" s="28">
        <v>5733</v>
      </c>
      <c r="E1613" s="27" t="s">
        <v>1944</v>
      </c>
      <c r="F1613" s="26" t="s">
        <v>13</v>
      </c>
      <c r="G1613" s="29">
        <v>37042</v>
      </c>
      <c r="H1613" s="30" t="s">
        <v>575</v>
      </c>
    </row>
    <row r="1614" spans="1:8" ht="47.25" hidden="1" x14ac:dyDescent="0.25">
      <c r="A1614" s="26" t="s">
        <v>11</v>
      </c>
      <c r="B1614" s="27" t="s">
        <v>632</v>
      </c>
      <c r="C1614" s="27" t="s">
        <v>633</v>
      </c>
      <c r="D1614" s="28">
        <v>5734</v>
      </c>
      <c r="E1614" s="27" t="s">
        <v>1945</v>
      </c>
      <c r="F1614" s="26" t="s">
        <v>13</v>
      </c>
      <c r="G1614" s="29">
        <v>39050</v>
      </c>
      <c r="H1614" s="30" t="s">
        <v>575</v>
      </c>
    </row>
    <row r="1615" spans="1:8" ht="47.25" hidden="1" x14ac:dyDescent="0.25">
      <c r="A1615" s="26" t="s">
        <v>11</v>
      </c>
      <c r="B1615" s="27" t="s">
        <v>632</v>
      </c>
      <c r="C1615" s="27" t="s">
        <v>633</v>
      </c>
      <c r="D1615" s="28">
        <v>5735</v>
      </c>
      <c r="E1615" s="27" t="s">
        <v>326</v>
      </c>
      <c r="F1615" s="26" t="s">
        <v>13</v>
      </c>
      <c r="G1615" s="29">
        <v>40028</v>
      </c>
      <c r="H1615" s="30" t="s">
        <v>575</v>
      </c>
    </row>
    <row r="1616" spans="1:8" ht="63" hidden="1" x14ac:dyDescent="0.25">
      <c r="A1616" s="26" t="s">
        <v>11</v>
      </c>
      <c r="B1616" s="27" t="s">
        <v>632</v>
      </c>
      <c r="C1616" s="27" t="s">
        <v>633</v>
      </c>
      <c r="D1616" s="28">
        <v>5736</v>
      </c>
      <c r="E1616" s="27" t="s">
        <v>1946</v>
      </c>
      <c r="F1616" s="26" t="s">
        <v>15</v>
      </c>
      <c r="G1616" s="29">
        <v>8164</v>
      </c>
      <c r="H1616" s="30" t="s">
        <v>575</v>
      </c>
    </row>
    <row r="1617" spans="1:8" ht="63" hidden="1" x14ac:dyDescent="0.25">
      <c r="A1617" s="26" t="s">
        <v>11</v>
      </c>
      <c r="B1617" s="27" t="s">
        <v>632</v>
      </c>
      <c r="C1617" s="27" t="s">
        <v>633</v>
      </c>
      <c r="D1617" s="28">
        <v>5737</v>
      </c>
      <c r="E1617" s="27" t="s">
        <v>1947</v>
      </c>
      <c r="F1617" s="26" t="s">
        <v>13</v>
      </c>
      <c r="G1617" s="29">
        <v>37488</v>
      </c>
      <c r="H1617" s="30" t="s">
        <v>575</v>
      </c>
    </row>
    <row r="1618" spans="1:8" ht="63" hidden="1" x14ac:dyDescent="0.25">
      <c r="A1618" s="26" t="s">
        <v>11</v>
      </c>
      <c r="B1618" s="27" t="s">
        <v>632</v>
      </c>
      <c r="C1618" s="27" t="s">
        <v>633</v>
      </c>
      <c r="D1618" s="28">
        <v>5738</v>
      </c>
      <c r="E1618" s="27" t="s">
        <v>1948</v>
      </c>
      <c r="F1618" s="26" t="s">
        <v>13</v>
      </c>
      <c r="G1618" s="29">
        <v>94027</v>
      </c>
      <c r="H1618" s="30" t="s">
        <v>575</v>
      </c>
    </row>
    <row r="1619" spans="1:8" ht="31.5" hidden="1" x14ac:dyDescent="0.25">
      <c r="A1619" s="26" t="s">
        <v>11</v>
      </c>
      <c r="B1619" s="27" t="s">
        <v>639</v>
      </c>
      <c r="C1619" s="27" t="s">
        <v>639</v>
      </c>
      <c r="D1619" s="28">
        <v>5746</v>
      </c>
      <c r="E1619" s="27" t="s">
        <v>327</v>
      </c>
      <c r="F1619" s="26" t="s">
        <v>16</v>
      </c>
      <c r="G1619" s="29">
        <v>62530</v>
      </c>
      <c r="H1619" s="30" t="s">
        <v>575</v>
      </c>
    </row>
    <row r="1620" spans="1:8" ht="78.75" hidden="1" x14ac:dyDescent="0.25">
      <c r="A1620" s="26" t="s">
        <v>11</v>
      </c>
      <c r="B1620" s="27" t="s">
        <v>639</v>
      </c>
      <c r="C1620" s="27" t="s">
        <v>639</v>
      </c>
      <c r="D1620" s="28">
        <v>5747</v>
      </c>
      <c r="E1620" s="27" t="s">
        <v>1949</v>
      </c>
      <c r="F1620" s="26" t="s">
        <v>16</v>
      </c>
      <c r="G1620" s="29">
        <v>4207305</v>
      </c>
      <c r="H1620" s="30" t="s">
        <v>575</v>
      </c>
    </row>
    <row r="1621" spans="1:8" ht="63" hidden="1" x14ac:dyDescent="0.25">
      <c r="A1621" s="26" t="s">
        <v>11</v>
      </c>
      <c r="B1621" s="27" t="s">
        <v>639</v>
      </c>
      <c r="C1621" s="27" t="s">
        <v>639</v>
      </c>
      <c r="D1621" s="28">
        <v>5748</v>
      </c>
      <c r="E1621" s="27" t="s">
        <v>1950</v>
      </c>
      <c r="F1621" s="26" t="s">
        <v>16</v>
      </c>
      <c r="G1621" s="29">
        <v>190592</v>
      </c>
      <c r="H1621" s="30" t="s">
        <v>575</v>
      </c>
    </row>
    <row r="1622" spans="1:8" ht="31.5" hidden="1" x14ac:dyDescent="0.25">
      <c r="A1622" s="26" t="s">
        <v>11</v>
      </c>
      <c r="B1622" s="27" t="s">
        <v>639</v>
      </c>
      <c r="C1622" s="27" t="s">
        <v>639</v>
      </c>
      <c r="D1622" s="28">
        <v>5749</v>
      </c>
      <c r="E1622" s="27" t="s">
        <v>1951</v>
      </c>
      <c r="F1622" s="26" t="s">
        <v>16</v>
      </c>
      <c r="G1622" s="29">
        <v>120428</v>
      </c>
      <c r="H1622" s="30" t="s">
        <v>575</v>
      </c>
    </row>
    <row r="1623" spans="1:8" ht="31.5" hidden="1" x14ac:dyDescent="0.25">
      <c r="A1623" s="26" t="s">
        <v>11</v>
      </c>
      <c r="B1623" s="27" t="s">
        <v>639</v>
      </c>
      <c r="C1623" s="27" t="s">
        <v>639</v>
      </c>
      <c r="D1623" s="28">
        <v>5750</v>
      </c>
      <c r="E1623" s="27" t="s">
        <v>1952</v>
      </c>
      <c r="F1623" s="26" t="s">
        <v>16</v>
      </c>
      <c r="G1623" s="29">
        <v>295686</v>
      </c>
      <c r="H1623" s="30" t="s">
        <v>575</v>
      </c>
    </row>
    <row r="1624" spans="1:8" ht="31.5" hidden="1" x14ac:dyDescent="0.25">
      <c r="A1624" s="26" t="s">
        <v>11</v>
      </c>
      <c r="B1624" s="27" t="s">
        <v>639</v>
      </c>
      <c r="C1624" s="27" t="s">
        <v>639</v>
      </c>
      <c r="D1624" s="28">
        <v>5751</v>
      </c>
      <c r="E1624" s="27" t="s">
        <v>1953</v>
      </c>
      <c r="F1624" s="26" t="s">
        <v>16</v>
      </c>
      <c r="G1624" s="29">
        <v>2076022</v>
      </c>
      <c r="H1624" s="30" t="s">
        <v>575</v>
      </c>
    </row>
    <row r="1625" spans="1:8" ht="63" hidden="1" x14ac:dyDescent="0.25">
      <c r="A1625" s="26" t="s">
        <v>11</v>
      </c>
      <c r="B1625" s="27" t="s">
        <v>629</v>
      </c>
      <c r="C1625" s="27" t="s">
        <v>793</v>
      </c>
      <c r="D1625" s="28">
        <v>5752</v>
      </c>
      <c r="E1625" s="27" t="s">
        <v>1954</v>
      </c>
      <c r="F1625" s="26" t="s">
        <v>16</v>
      </c>
      <c r="G1625" s="29">
        <v>519673</v>
      </c>
      <c r="H1625" s="30" t="s">
        <v>575</v>
      </c>
    </row>
    <row r="1626" spans="1:8" ht="63" hidden="1" x14ac:dyDescent="0.25">
      <c r="A1626" s="26" t="s">
        <v>11</v>
      </c>
      <c r="B1626" s="27" t="s">
        <v>629</v>
      </c>
      <c r="C1626" s="27" t="s">
        <v>793</v>
      </c>
      <c r="D1626" s="28">
        <v>5753</v>
      </c>
      <c r="E1626" s="27" t="s">
        <v>1955</v>
      </c>
      <c r="F1626" s="26" t="s">
        <v>16</v>
      </c>
      <c r="G1626" s="29">
        <v>271673</v>
      </c>
      <c r="H1626" s="30" t="s">
        <v>575</v>
      </c>
    </row>
    <row r="1627" spans="1:8" ht="63" hidden="1" x14ac:dyDescent="0.25">
      <c r="A1627" s="26" t="s">
        <v>11</v>
      </c>
      <c r="B1627" s="27" t="s">
        <v>629</v>
      </c>
      <c r="C1627" s="27" t="s">
        <v>793</v>
      </c>
      <c r="D1627" s="28">
        <v>5754</v>
      </c>
      <c r="E1627" s="27" t="s">
        <v>1956</v>
      </c>
      <c r="F1627" s="26" t="s">
        <v>16</v>
      </c>
      <c r="G1627" s="29">
        <v>468104</v>
      </c>
      <c r="H1627" s="30" t="s">
        <v>575</v>
      </c>
    </row>
    <row r="1628" spans="1:8" ht="47.25" hidden="1" x14ac:dyDescent="0.25">
      <c r="A1628" s="26" t="s">
        <v>11</v>
      </c>
      <c r="B1628" s="27" t="s">
        <v>582</v>
      </c>
      <c r="C1628" s="27" t="s">
        <v>583</v>
      </c>
      <c r="D1628" s="28">
        <v>5759</v>
      </c>
      <c r="E1628" s="27" t="s">
        <v>1957</v>
      </c>
      <c r="F1628" s="26" t="s">
        <v>16</v>
      </c>
      <c r="G1628" s="29">
        <v>10122</v>
      </c>
      <c r="H1628" s="30" t="s">
        <v>575</v>
      </c>
    </row>
    <row r="1629" spans="1:8" ht="47.25" hidden="1" x14ac:dyDescent="0.25">
      <c r="A1629" s="26" t="s">
        <v>11</v>
      </c>
      <c r="B1629" s="27" t="s">
        <v>582</v>
      </c>
      <c r="C1629" s="27" t="s">
        <v>583</v>
      </c>
      <c r="D1629" s="28">
        <v>5760</v>
      </c>
      <c r="E1629" s="27" t="s">
        <v>1958</v>
      </c>
      <c r="F1629" s="26" t="s">
        <v>15</v>
      </c>
      <c r="G1629" s="29">
        <v>12548</v>
      </c>
      <c r="H1629" s="30" t="s">
        <v>575</v>
      </c>
    </row>
    <row r="1630" spans="1:8" ht="31.5" hidden="1" x14ac:dyDescent="0.25">
      <c r="A1630" s="26" t="s">
        <v>11</v>
      </c>
      <c r="B1630" s="27" t="s">
        <v>582</v>
      </c>
      <c r="C1630" s="27" t="s">
        <v>583</v>
      </c>
      <c r="D1630" s="28">
        <v>5761</v>
      </c>
      <c r="E1630" s="27" t="s">
        <v>1959</v>
      </c>
      <c r="F1630" s="26" t="s">
        <v>15</v>
      </c>
      <c r="G1630" s="29">
        <v>4267</v>
      </c>
      <c r="H1630" s="30" t="s">
        <v>575</v>
      </c>
    </row>
    <row r="1631" spans="1:8" ht="47.25" hidden="1" x14ac:dyDescent="0.25">
      <c r="A1631" s="26" t="s">
        <v>11</v>
      </c>
      <c r="B1631" s="27" t="s">
        <v>582</v>
      </c>
      <c r="C1631" s="27" t="s">
        <v>583</v>
      </c>
      <c r="D1631" s="28">
        <v>5762</v>
      </c>
      <c r="E1631" s="27" t="s">
        <v>1960</v>
      </c>
      <c r="F1631" s="26" t="s">
        <v>16</v>
      </c>
      <c r="G1631" s="29">
        <v>24009</v>
      </c>
      <c r="H1631" s="30" t="s">
        <v>575</v>
      </c>
    </row>
    <row r="1632" spans="1:8" ht="31.5" hidden="1" x14ac:dyDescent="0.25">
      <c r="A1632" s="26" t="s">
        <v>11</v>
      </c>
      <c r="B1632" s="27" t="s">
        <v>582</v>
      </c>
      <c r="C1632" s="27" t="s">
        <v>583</v>
      </c>
      <c r="D1632" s="28">
        <v>5763</v>
      </c>
      <c r="E1632" s="27" t="s">
        <v>1961</v>
      </c>
      <c r="F1632" s="26" t="s">
        <v>15</v>
      </c>
      <c r="G1632" s="29">
        <v>13960</v>
      </c>
      <c r="H1632" s="30" t="s">
        <v>575</v>
      </c>
    </row>
    <row r="1633" spans="1:8" ht="31.5" hidden="1" x14ac:dyDescent="0.25">
      <c r="A1633" s="26" t="s">
        <v>11</v>
      </c>
      <c r="B1633" s="27" t="s">
        <v>582</v>
      </c>
      <c r="C1633" s="27" t="s">
        <v>583</v>
      </c>
      <c r="D1633" s="28">
        <v>5764</v>
      </c>
      <c r="E1633" s="27" t="s">
        <v>1962</v>
      </c>
      <c r="F1633" s="26" t="s">
        <v>15</v>
      </c>
      <c r="G1633" s="29">
        <v>3538</v>
      </c>
      <c r="H1633" s="30" t="s">
        <v>575</v>
      </c>
    </row>
    <row r="1634" spans="1:8" ht="31.5" hidden="1" x14ac:dyDescent="0.25">
      <c r="A1634" s="26" t="s">
        <v>11</v>
      </c>
      <c r="B1634" s="27" t="s">
        <v>582</v>
      </c>
      <c r="C1634" s="27" t="s">
        <v>583</v>
      </c>
      <c r="D1634" s="28">
        <v>5765</v>
      </c>
      <c r="E1634" s="27" t="s">
        <v>1963</v>
      </c>
      <c r="F1634" s="26" t="s">
        <v>15</v>
      </c>
      <c r="G1634" s="29">
        <v>3419</v>
      </c>
      <c r="H1634" s="30" t="s">
        <v>575</v>
      </c>
    </row>
    <row r="1635" spans="1:8" ht="47.25" hidden="1" x14ac:dyDescent="0.25">
      <c r="A1635" s="26" t="s">
        <v>11</v>
      </c>
      <c r="B1635" s="27" t="s">
        <v>582</v>
      </c>
      <c r="C1635" s="27" t="s">
        <v>583</v>
      </c>
      <c r="D1635" s="28">
        <v>5766</v>
      </c>
      <c r="E1635" s="27" t="s">
        <v>1964</v>
      </c>
      <c r="F1635" s="26" t="s">
        <v>16</v>
      </c>
      <c r="G1635" s="29">
        <v>10122</v>
      </c>
      <c r="H1635" s="30" t="s">
        <v>575</v>
      </c>
    </row>
    <row r="1636" spans="1:8" ht="31.5" hidden="1" x14ac:dyDescent="0.25">
      <c r="A1636" s="26" t="s">
        <v>11</v>
      </c>
      <c r="B1636" s="27" t="s">
        <v>582</v>
      </c>
      <c r="C1636" s="27" t="s">
        <v>583</v>
      </c>
      <c r="D1636" s="28">
        <v>5767</v>
      </c>
      <c r="E1636" s="27" t="s">
        <v>1965</v>
      </c>
      <c r="F1636" s="26" t="s">
        <v>15</v>
      </c>
      <c r="G1636" s="29">
        <v>9268</v>
      </c>
      <c r="H1636" s="30" t="s">
        <v>575</v>
      </c>
    </row>
    <row r="1637" spans="1:8" ht="63" hidden="1" x14ac:dyDescent="0.25">
      <c r="A1637" s="26" t="s">
        <v>11</v>
      </c>
      <c r="B1637" s="27" t="s">
        <v>582</v>
      </c>
      <c r="C1637" s="27" t="s">
        <v>583</v>
      </c>
      <c r="D1637" s="28">
        <v>5768</v>
      </c>
      <c r="E1637" s="27" t="s">
        <v>1966</v>
      </c>
      <c r="F1637" s="26" t="s">
        <v>16</v>
      </c>
      <c r="G1637" s="29">
        <v>20611</v>
      </c>
      <c r="H1637" s="30" t="s">
        <v>575</v>
      </c>
    </row>
    <row r="1638" spans="1:8" ht="63" hidden="1" x14ac:dyDescent="0.25">
      <c r="A1638" s="26" t="s">
        <v>11</v>
      </c>
      <c r="B1638" s="27" t="s">
        <v>582</v>
      </c>
      <c r="C1638" s="27" t="s">
        <v>583</v>
      </c>
      <c r="D1638" s="28">
        <v>5769</v>
      </c>
      <c r="E1638" s="27" t="s">
        <v>1967</v>
      </c>
      <c r="F1638" s="26" t="s">
        <v>16</v>
      </c>
      <c r="G1638" s="29">
        <v>10122</v>
      </c>
      <c r="H1638" s="30" t="s">
        <v>575</v>
      </c>
    </row>
    <row r="1639" spans="1:8" ht="47.25" hidden="1" x14ac:dyDescent="0.25">
      <c r="A1639" s="26" t="s">
        <v>11</v>
      </c>
      <c r="B1639" s="27" t="s">
        <v>582</v>
      </c>
      <c r="C1639" s="27" t="s">
        <v>583</v>
      </c>
      <c r="D1639" s="28">
        <v>5770</v>
      </c>
      <c r="E1639" s="27" t="s">
        <v>1968</v>
      </c>
      <c r="F1639" s="26" t="s">
        <v>16</v>
      </c>
      <c r="G1639" s="29">
        <v>20479</v>
      </c>
      <c r="H1639" s="30" t="s">
        <v>575</v>
      </c>
    </row>
    <row r="1640" spans="1:8" ht="31.5" hidden="1" x14ac:dyDescent="0.25">
      <c r="A1640" s="26" t="s">
        <v>11</v>
      </c>
      <c r="B1640" s="27" t="s">
        <v>582</v>
      </c>
      <c r="C1640" s="27" t="s">
        <v>583</v>
      </c>
      <c r="D1640" s="28">
        <v>5771</v>
      </c>
      <c r="E1640" s="27" t="s">
        <v>1969</v>
      </c>
      <c r="F1640" s="26" t="s">
        <v>15</v>
      </c>
      <c r="G1640" s="29">
        <v>6478</v>
      </c>
      <c r="H1640" s="30" t="s">
        <v>575</v>
      </c>
    </row>
    <row r="1641" spans="1:8" ht="47.25" hidden="1" x14ac:dyDescent="0.25">
      <c r="A1641" s="26" t="s">
        <v>11</v>
      </c>
      <c r="B1641" s="27" t="s">
        <v>582</v>
      </c>
      <c r="C1641" s="27" t="s">
        <v>583</v>
      </c>
      <c r="D1641" s="28">
        <v>5772</v>
      </c>
      <c r="E1641" s="27" t="s">
        <v>1970</v>
      </c>
      <c r="F1641" s="26" t="s">
        <v>16</v>
      </c>
      <c r="G1641" s="29">
        <v>10122</v>
      </c>
      <c r="H1641" s="30" t="s">
        <v>575</v>
      </c>
    </row>
    <row r="1642" spans="1:8" ht="78.75" hidden="1" x14ac:dyDescent="0.25">
      <c r="A1642" s="26" t="s">
        <v>11</v>
      </c>
      <c r="B1642" s="27" t="s">
        <v>582</v>
      </c>
      <c r="C1642" s="27" t="s">
        <v>583</v>
      </c>
      <c r="D1642" s="28">
        <v>5773</v>
      </c>
      <c r="E1642" s="27" t="s">
        <v>1971</v>
      </c>
      <c r="F1642" s="26" t="s">
        <v>16</v>
      </c>
      <c r="G1642" s="29">
        <v>32770</v>
      </c>
      <c r="H1642" s="30" t="s">
        <v>575</v>
      </c>
    </row>
    <row r="1643" spans="1:8" ht="31.5" hidden="1" x14ac:dyDescent="0.25">
      <c r="A1643" s="26" t="s">
        <v>11</v>
      </c>
      <c r="B1643" s="27" t="s">
        <v>582</v>
      </c>
      <c r="C1643" s="27" t="s">
        <v>583</v>
      </c>
      <c r="D1643" s="28">
        <v>5774</v>
      </c>
      <c r="E1643" s="27" t="s">
        <v>1972</v>
      </c>
      <c r="F1643" s="26" t="s">
        <v>15</v>
      </c>
      <c r="G1643" s="29">
        <v>7022</v>
      </c>
      <c r="H1643" s="30" t="s">
        <v>575</v>
      </c>
    </row>
    <row r="1644" spans="1:8" ht="47.25" hidden="1" x14ac:dyDescent="0.25">
      <c r="A1644" s="26" t="s">
        <v>11</v>
      </c>
      <c r="B1644" s="27" t="s">
        <v>582</v>
      </c>
      <c r="C1644" s="27" t="s">
        <v>583</v>
      </c>
      <c r="D1644" s="28">
        <v>5775</v>
      </c>
      <c r="E1644" s="27" t="s">
        <v>1973</v>
      </c>
      <c r="F1644" s="26" t="s">
        <v>16</v>
      </c>
      <c r="G1644" s="29">
        <v>17189</v>
      </c>
      <c r="H1644" s="30" t="s">
        <v>575</v>
      </c>
    </row>
    <row r="1645" spans="1:8" ht="31.5" hidden="1" x14ac:dyDescent="0.25">
      <c r="A1645" s="26" t="s">
        <v>11</v>
      </c>
      <c r="B1645" s="27" t="s">
        <v>582</v>
      </c>
      <c r="C1645" s="27" t="s">
        <v>583</v>
      </c>
      <c r="D1645" s="28">
        <v>5776</v>
      </c>
      <c r="E1645" s="27" t="s">
        <v>1974</v>
      </c>
      <c r="F1645" s="26" t="s">
        <v>15</v>
      </c>
      <c r="G1645" s="29">
        <v>5984</v>
      </c>
      <c r="H1645" s="30" t="s">
        <v>575</v>
      </c>
    </row>
    <row r="1646" spans="1:8" ht="63" hidden="1" x14ac:dyDescent="0.25">
      <c r="A1646" s="26" t="s">
        <v>11</v>
      </c>
      <c r="B1646" s="27" t="s">
        <v>582</v>
      </c>
      <c r="C1646" s="27" t="s">
        <v>583</v>
      </c>
      <c r="D1646" s="28">
        <v>5777</v>
      </c>
      <c r="E1646" s="27" t="s">
        <v>1975</v>
      </c>
      <c r="F1646" s="26" t="s">
        <v>16</v>
      </c>
      <c r="G1646" s="29">
        <v>15143</v>
      </c>
      <c r="H1646" s="30" t="s">
        <v>575</v>
      </c>
    </row>
    <row r="1647" spans="1:8" ht="47.25" hidden="1" x14ac:dyDescent="0.25">
      <c r="A1647" s="26" t="s">
        <v>11</v>
      </c>
      <c r="B1647" s="27" t="s">
        <v>582</v>
      </c>
      <c r="C1647" s="27" t="s">
        <v>583</v>
      </c>
      <c r="D1647" s="28">
        <v>5778</v>
      </c>
      <c r="E1647" s="27" t="s">
        <v>1976</v>
      </c>
      <c r="F1647" s="26" t="s">
        <v>16</v>
      </c>
      <c r="G1647" s="29">
        <v>251172</v>
      </c>
      <c r="H1647" s="30" t="s">
        <v>575</v>
      </c>
    </row>
    <row r="1648" spans="1:8" ht="31.5" hidden="1" x14ac:dyDescent="0.25">
      <c r="A1648" s="26" t="s">
        <v>11</v>
      </c>
      <c r="B1648" s="27" t="s">
        <v>582</v>
      </c>
      <c r="C1648" s="27" t="s">
        <v>583</v>
      </c>
      <c r="D1648" s="28">
        <v>5779</v>
      </c>
      <c r="E1648" s="27" t="s">
        <v>1977</v>
      </c>
      <c r="F1648" s="26" t="s">
        <v>15</v>
      </c>
      <c r="G1648" s="29">
        <v>62079</v>
      </c>
      <c r="H1648" s="30" t="s">
        <v>575</v>
      </c>
    </row>
    <row r="1649" spans="1:8" ht="63" hidden="1" x14ac:dyDescent="0.25">
      <c r="A1649" s="26" t="s">
        <v>11</v>
      </c>
      <c r="B1649" s="27" t="s">
        <v>582</v>
      </c>
      <c r="C1649" s="27" t="s">
        <v>583</v>
      </c>
      <c r="D1649" s="28">
        <v>5780</v>
      </c>
      <c r="E1649" s="27" t="s">
        <v>1978</v>
      </c>
      <c r="F1649" s="26" t="s">
        <v>15</v>
      </c>
      <c r="G1649" s="29">
        <v>47521</v>
      </c>
      <c r="H1649" s="30" t="s">
        <v>575</v>
      </c>
    </row>
    <row r="1650" spans="1:8" ht="63" hidden="1" x14ac:dyDescent="0.25">
      <c r="A1650" s="26" t="s">
        <v>11</v>
      </c>
      <c r="B1650" s="27" t="s">
        <v>582</v>
      </c>
      <c r="C1650" s="27" t="s">
        <v>583</v>
      </c>
      <c r="D1650" s="28">
        <v>5781</v>
      </c>
      <c r="E1650" s="27" t="s">
        <v>1979</v>
      </c>
      <c r="F1650" s="26" t="s">
        <v>15</v>
      </c>
      <c r="G1650" s="29">
        <v>27337</v>
      </c>
      <c r="H1650" s="30" t="s">
        <v>575</v>
      </c>
    </row>
    <row r="1651" spans="1:8" ht="63" hidden="1" x14ac:dyDescent="0.25">
      <c r="A1651" s="26" t="s">
        <v>11</v>
      </c>
      <c r="B1651" s="27" t="s">
        <v>582</v>
      </c>
      <c r="C1651" s="27" t="s">
        <v>583</v>
      </c>
      <c r="D1651" s="28">
        <v>5782</v>
      </c>
      <c r="E1651" s="27" t="s">
        <v>1980</v>
      </c>
      <c r="F1651" s="26" t="s">
        <v>15</v>
      </c>
      <c r="G1651" s="29">
        <v>26876</v>
      </c>
      <c r="H1651" s="30" t="s">
        <v>575</v>
      </c>
    </row>
    <row r="1652" spans="1:8" ht="63" hidden="1" x14ac:dyDescent="0.25">
      <c r="A1652" s="26" t="s">
        <v>11</v>
      </c>
      <c r="B1652" s="27" t="s">
        <v>582</v>
      </c>
      <c r="C1652" s="27" t="s">
        <v>583</v>
      </c>
      <c r="D1652" s="28">
        <v>5783</v>
      </c>
      <c r="E1652" s="27" t="s">
        <v>1981</v>
      </c>
      <c r="F1652" s="26" t="s">
        <v>15</v>
      </c>
      <c r="G1652" s="29">
        <v>19582</v>
      </c>
      <c r="H1652" s="30" t="s">
        <v>575</v>
      </c>
    </row>
    <row r="1653" spans="1:8" ht="63" hidden="1" x14ac:dyDescent="0.25">
      <c r="A1653" s="26" t="s">
        <v>11</v>
      </c>
      <c r="B1653" s="27" t="s">
        <v>582</v>
      </c>
      <c r="C1653" s="27" t="s">
        <v>583</v>
      </c>
      <c r="D1653" s="28">
        <v>5784</v>
      </c>
      <c r="E1653" s="27" t="s">
        <v>1982</v>
      </c>
      <c r="F1653" s="26" t="s">
        <v>15</v>
      </c>
      <c r="G1653" s="29">
        <v>22673</v>
      </c>
      <c r="H1653" s="30" t="s">
        <v>575</v>
      </c>
    </row>
    <row r="1654" spans="1:8" ht="31.5" hidden="1" x14ac:dyDescent="0.25">
      <c r="A1654" s="26" t="s">
        <v>11</v>
      </c>
      <c r="B1654" s="27" t="s">
        <v>582</v>
      </c>
      <c r="C1654" s="27" t="s">
        <v>583</v>
      </c>
      <c r="D1654" s="28">
        <v>5785</v>
      </c>
      <c r="E1654" s="27" t="s">
        <v>520</v>
      </c>
      <c r="F1654" s="26" t="s">
        <v>15</v>
      </c>
      <c r="G1654" s="29">
        <v>29191</v>
      </c>
      <c r="H1654" s="30" t="s">
        <v>575</v>
      </c>
    </row>
    <row r="1655" spans="1:8" ht="31.5" hidden="1" x14ac:dyDescent="0.25">
      <c r="A1655" s="26" t="s">
        <v>11</v>
      </c>
      <c r="B1655" s="27" t="s">
        <v>582</v>
      </c>
      <c r="C1655" s="27" t="s">
        <v>583</v>
      </c>
      <c r="D1655" s="28">
        <v>5786</v>
      </c>
      <c r="E1655" s="27" t="s">
        <v>521</v>
      </c>
      <c r="F1655" s="26" t="s">
        <v>15</v>
      </c>
      <c r="G1655" s="29">
        <v>65334</v>
      </c>
      <c r="H1655" s="30" t="s">
        <v>575</v>
      </c>
    </row>
    <row r="1656" spans="1:8" ht="47.25" hidden="1" x14ac:dyDescent="0.25">
      <c r="A1656" s="26" t="s">
        <v>11</v>
      </c>
      <c r="B1656" s="27" t="s">
        <v>582</v>
      </c>
      <c r="C1656" s="27" t="s">
        <v>583</v>
      </c>
      <c r="D1656" s="28">
        <v>5788</v>
      </c>
      <c r="E1656" s="27" t="s">
        <v>328</v>
      </c>
      <c r="F1656" s="26" t="s">
        <v>16</v>
      </c>
      <c r="G1656" s="29">
        <v>258700</v>
      </c>
      <c r="H1656" s="30" t="s">
        <v>575</v>
      </c>
    </row>
    <row r="1657" spans="1:8" ht="78.75" hidden="1" x14ac:dyDescent="0.25">
      <c r="A1657" s="26" t="s">
        <v>11</v>
      </c>
      <c r="B1657" s="27" t="s">
        <v>582</v>
      </c>
      <c r="C1657" s="27" t="s">
        <v>583</v>
      </c>
      <c r="D1657" s="28">
        <v>5789</v>
      </c>
      <c r="E1657" s="27" t="s">
        <v>329</v>
      </c>
      <c r="F1657" s="26" t="s">
        <v>16</v>
      </c>
      <c r="G1657" s="29">
        <v>299887</v>
      </c>
      <c r="H1657" s="30" t="s">
        <v>575</v>
      </c>
    </row>
    <row r="1658" spans="1:8" ht="78.75" hidden="1" x14ac:dyDescent="0.25">
      <c r="A1658" s="26" t="s">
        <v>11</v>
      </c>
      <c r="B1658" s="27" t="s">
        <v>582</v>
      </c>
      <c r="C1658" s="27" t="s">
        <v>583</v>
      </c>
      <c r="D1658" s="28">
        <v>5790</v>
      </c>
      <c r="E1658" s="27" t="s">
        <v>330</v>
      </c>
      <c r="F1658" s="26" t="s">
        <v>16</v>
      </c>
      <c r="G1658" s="29">
        <v>121987</v>
      </c>
      <c r="H1658" s="30" t="s">
        <v>575</v>
      </c>
    </row>
    <row r="1659" spans="1:8" ht="78.75" hidden="1" x14ac:dyDescent="0.25">
      <c r="A1659" s="26" t="s">
        <v>11</v>
      </c>
      <c r="B1659" s="27" t="s">
        <v>582</v>
      </c>
      <c r="C1659" s="27" t="s">
        <v>583</v>
      </c>
      <c r="D1659" s="28">
        <v>5791</v>
      </c>
      <c r="E1659" s="27" t="s">
        <v>1983</v>
      </c>
      <c r="F1659" s="26" t="s">
        <v>16</v>
      </c>
      <c r="G1659" s="29">
        <v>61616</v>
      </c>
      <c r="H1659" s="30" t="s">
        <v>575</v>
      </c>
    </row>
    <row r="1660" spans="1:8" ht="31.5" hidden="1" x14ac:dyDescent="0.25">
      <c r="A1660" s="26" t="s">
        <v>11</v>
      </c>
      <c r="B1660" s="27" t="s">
        <v>582</v>
      </c>
      <c r="C1660" s="27" t="s">
        <v>583</v>
      </c>
      <c r="D1660" s="28">
        <v>5792</v>
      </c>
      <c r="E1660" s="27" t="s">
        <v>331</v>
      </c>
      <c r="F1660" s="26" t="s">
        <v>15</v>
      </c>
      <c r="G1660" s="29">
        <v>30892</v>
      </c>
      <c r="H1660" s="30" t="s">
        <v>575</v>
      </c>
    </row>
    <row r="1661" spans="1:8" hidden="1" x14ac:dyDescent="0.25">
      <c r="A1661" s="26" t="s">
        <v>11</v>
      </c>
      <c r="B1661" s="27" t="s">
        <v>582</v>
      </c>
      <c r="C1661" s="27" t="s">
        <v>583</v>
      </c>
      <c r="D1661" s="28">
        <v>5793</v>
      </c>
      <c r="E1661" s="27" t="s">
        <v>332</v>
      </c>
      <c r="F1661" s="26" t="s">
        <v>15</v>
      </c>
      <c r="G1661" s="29">
        <v>51598</v>
      </c>
      <c r="H1661" s="30" t="s">
        <v>575</v>
      </c>
    </row>
    <row r="1662" spans="1:8" ht="63" hidden="1" x14ac:dyDescent="0.25">
      <c r="A1662" s="26" t="s">
        <v>11</v>
      </c>
      <c r="B1662" s="27" t="s">
        <v>582</v>
      </c>
      <c r="C1662" s="27" t="s">
        <v>583</v>
      </c>
      <c r="D1662" s="28">
        <v>5794</v>
      </c>
      <c r="E1662" s="27" t="s">
        <v>1984</v>
      </c>
      <c r="F1662" s="26" t="s">
        <v>15</v>
      </c>
      <c r="G1662" s="29">
        <v>78477</v>
      </c>
      <c r="H1662" s="30" t="s">
        <v>575</v>
      </c>
    </row>
    <row r="1663" spans="1:8" ht="31.5" hidden="1" x14ac:dyDescent="0.25">
      <c r="A1663" s="26" t="s">
        <v>1333</v>
      </c>
      <c r="B1663" s="27" t="s">
        <v>970</v>
      </c>
      <c r="C1663" s="27" t="s">
        <v>971</v>
      </c>
      <c r="D1663" s="28">
        <v>5798</v>
      </c>
      <c r="E1663" s="27" t="s">
        <v>1985</v>
      </c>
      <c r="F1663" s="26" t="s">
        <v>13</v>
      </c>
      <c r="G1663" s="29">
        <v>314709</v>
      </c>
      <c r="H1663" s="30" t="s">
        <v>575</v>
      </c>
    </row>
    <row r="1664" spans="1:8" ht="31.5" hidden="1" x14ac:dyDescent="0.25">
      <c r="A1664" s="26" t="s">
        <v>1333</v>
      </c>
      <c r="B1664" s="27" t="s">
        <v>970</v>
      </c>
      <c r="C1664" s="27" t="s">
        <v>1353</v>
      </c>
      <c r="D1664" s="28">
        <v>5799</v>
      </c>
      <c r="E1664" s="27" t="s">
        <v>333</v>
      </c>
      <c r="F1664" s="26" t="s">
        <v>13</v>
      </c>
      <c r="G1664" s="29">
        <v>76313</v>
      </c>
      <c r="H1664" s="30" t="s">
        <v>575</v>
      </c>
    </row>
    <row r="1665" spans="1:8" ht="31.5" hidden="1" x14ac:dyDescent="0.25">
      <c r="A1665" s="26" t="s">
        <v>1333</v>
      </c>
      <c r="B1665" s="27" t="s">
        <v>970</v>
      </c>
      <c r="C1665" s="27" t="s">
        <v>971</v>
      </c>
      <c r="D1665" s="28">
        <v>5800</v>
      </c>
      <c r="E1665" s="27" t="s">
        <v>1986</v>
      </c>
      <c r="F1665" s="26" t="s">
        <v>13</v>
      </c>
      <c r="G1665" s="29">
        <v>238288</v>
      </c>
      <c r="H1665" s="30" t="s">
        <v>575</v>
      </c>
    </row>
    <row r="1666" spans="1:8" ht="31.5" hidden="1" x14ac:dyDescent="0.25">
      <c r="A1666" s="26" t="s">
        <v>1333</v>
      </c>
      <c r="B1666" s="27" t="s">
        <v>970</v>
      </c>
      <c r="C1666" s="27" t="s">
        <v>1331</v>
      </c>
      <c r="D1666" s="28">
        <v>5801</v>
      </c>
      <c r="E1666" s="27" t="s">
        <v>1987</v>
      </c>
      <c r="F1666" s="26" t="s">
        <v>13</v>
      </c>
      <c r="G1666" s="29">
        <v>163329</v>
      </c>
      <c r="H1666" s="30" t="s">
        <v>575</v>
      </c>
    </row>
    <row r="1667" spans="1:8" ht="31.5" hidden="1" x14ac:dyDescent="0.25">
      <c r="A1667" s="26" t="s">
        <v>1333</v>
      </c>
      <c r="B1667" s="27" t="s">
        <v>970</v>
      </c>
      <c r="C1667" s="27" t="s">
        <v>1339</v>
      </c>
      <c r="D1667" s="28">
        <v>5802</v>
      </c>
      <c r="E1667" s="27" t="s">
        <v>1988</v>
      </c>
      <c r="F1667" s="26" t="s">
        <v>13</v>
      </c>
      <c r="G1667" s="29">
        <v>148262</v>
      </c>
      <c r="H1667" s="30" t="s">
        <v>575</v>
      </c>
    </row>
    <row r="1668" spans="1:8" ht="78.75" hidden="1" x14ac:dyDescent="0.25">
      <c r="A1668" s="26" t="s">
        <v>11</v>
      </c>
      <c r="B1668" s="27" t="s">
        <v>582</v>
      </c>
      <c r="C1668" s="27" t="s">
        <v>583</v>
      </c>
      <c r="D1668" s="28">
        <v>5825</v>
      </c>
      <c r="E1668" s="27" t="s">
        <v>1989</v>
      </c>
      <c r="F1668" s="26" t="s">
        <v>16</v>
      </c>
      <c r="G1668" s="29">
        <v>673982</v>
      </c>
      <c r="H1668" s="30" t="s">
        <v>575</v>
      </c>
    </row>
    <row r="1669" spans="1:8" ht="63" hidden="1" x14ac:dyDescent="0.25">
      <c r="A1669" s="26" t="s">
        <v>11</v>
      </c>
      <c r="B1669" s="27" t="s">
        <v>582</v>
      </c>
      <c r="C1669" s="27" t="s">
        <v>583</v>
      </c>
      <c r="D1669" s="28">
        <v>5826</v>
      </c>
      <c r="E1669" s="27" t="s">
        <v>1990</v>
      </c>
      <c r="F1669" s="26" t="s">
        <v>16</v>
      </c>
      <c r="G1669" s="29">
        <v>778055</v>
      </c>
      <c r="H1669" s="30" t="s">
        <v>575</v>
      </c>
    </row>
    <row r="1670" spans="1:8" ht="47.25" hidden="1" x14ac:dyDescent="0.25">
      <c r="A1670" s="26" t="s">
        <v>11</v>
      </c>
      <c r="B1670" s="27" t="s">
        <v>582</v>
      </c>
      <c r="C1670" s="27" t="s">
        <v>583</v>
      </c>
      <c r="D1670" s="28">
        <v>5827</v>
      </c>
      <c r="E1670" s="27" t="s">
        <v>1991</v>
      </c>
      <c r="F1670" s="26" t="s">
        <v>16</v>
      </c>
      <c r="G1670" s="29">
        <v>163920</v>
      </c>
      <c r="H1670" s="30" t="s">
        <v>575</v>
      </c>
    </row>
    <row r="1671" spans="1:8" ht="63" hidden="1" x14ac:dyDescent="0.25">
      <c r="A1671" s="26" t="s">
        <v>11</v>
      </c>
      <c r="B1671" s="27" t="s">
        <v>582</v>
      </c>
      <c r="C1671" s="27" t="s">
        <v>583</v>
      </c>
      <c r="D1671" s="28">
        <v>5830</v>
      </c>
      <c r="E1671" s="27" t="s">
        <v>334</v>
      </c>
      <c r="F1671" s="26" t="s">
        <v>16</v>
      </c>
      <c r="G1671" s="29">
        <v>271430</v>
      </c>
      <c r="H1671" s="30" t="s">
        <v>575</v>
      </c>
    </row>
    <row r="1672" spans="1:8" ht="31.5" hidden="1" x14ac:dyDescent="0.25">
      <c r="A1672" s="26" t="s">
        <v>11</v>
      </c>
      <c r="B1672" s="27" t="s">
        <v>582</v>
      </c>
      <c r="C1672" s="27" t="s">
        <v>583</v>
      </c>
      <c r="D1672" s="28">
        <v>5831</v>
      </c>
      <c r="E1672" s="27" t="s">
        <v>1992</v>
      </c>
      <c r="F1672" s="26" t="s">
        <v>15</v>
      </c>
      <c r="G1672" s="29">
        <v>20197</v>
      </c>
      <c r="H1672" s="30" t="s">
        <v>575</v>
      </c>
    </row>
    <row r="1673" spans="1:8" ht="63" hidden="1" x14ac:dyDescent="0.25">
      <c r="A1673" s="26" t="s">
        <v>11</v>
      </c>
      <c r="B1673" s="27" t="s">
        <v>582</v>
      </c>
      <c r="C1673" s="27" t="s">
        <v>583</v>
      </c>
      <c r="D1673" s="28">
        <v>5832</v>
      </c>
      <c r="E1673" s="27" t="s">
        <v>1993</v>
      </c>
      <c r="F1673" s="26" t="s">
        <v>15</v>
      </c>
      <c r="G1673" s="29">
        <v>24394</v>
      </c>
      <c r="H1673" s="30" t="s">
        <v>575</v>
      </c>
    </row>
    <row r="1674" spans="1:8" ht="63" hidden="1" x14ac:dyDescent="0.25">
      <c r="A1674" s="26" t="s">
        <v>11</v>
      </c>
      <c r="B1674" s="27" t="s">
        <v>582</v>
      </c>
      <c r="C1674" s="27" t="s">
        <v>583</v>
      </c>
      <c r="D1674" s="28">
        <v>5833</v>
      </c>
      <c r="E1674" s="27" t="s">
        <v>1994</v>
      </c>
      <c r="F1674" s="26" t="s">
        <v>15</v>
      </c>
      <c r="G1674" s="29">
        <v>43972</v>
      </c>
      <c r="H1674" s="30" t="s">
        <v>575</v>
      </c>
    </row>
    <row r="1675" spans="1:8" ht="63" hidden="1" x14ac:dyDescent="0.25">
      <c r="A1675" s="26" t="s">
        <v>11</v>
      </c>
      <c r="B1675" s="27" t="s">
        <v>582</v>
      </c>
      <c r="C1675" s="27" t="s">
        <v>583</v>
      </c>
      <c r="D1675" s="28">
        <v>5834</v>
      </c>
      <c r="E1675" s="27" t="s">
        <v>1995</v>
      </c>
      <c r="F1675" s="26" t="s">
        <v>15</v>
      </c>
      <c r="G1675" s="29">
        <v>18381</v>
      </c>
      <c r="H1675" s="30" t="s">
        <v>575</v>
      </c>
    </row>
    <row r="1676" spans="1:8" ht="78.75" hidden="1" x14ac:dyDescent="0.25">
      <c r="A1676" s="26" t="s">
        <v>11</v>
      </c>
      <c r="B1676" s="27" t="s">
        <v>582</v>
      </c>
      <c r="C1676" s="27" t="s">
        <v>583</v>
      </c>
      <c r="D1676" s="28">
        <v>5835</v>
      </c>
      <c r="E1676" s="27" t="s">
        <v>1996</v>
      </c>
      <c r="F1676" s="26" t="s">
        <v>15</v>
      </c>
      <c r="G1676" s="29">
        <v>34054</v>
      </c>
      <c r="H1676" s="30" t="s">
        <v>575</v>
      </c>
    </row>
    <row r="1677" spans="1:8" ht="63" hidden="1" x14ac:dyDescent="0.25">
      <c r="A1677" s="26" t="s">
        <v>11</v>
      </c>
      <c r="B1677" s="27" t="s">
        <v>582</v>
      </c>
      <c r="C1677" s="27" t="s">
        <v>583</v>
      </c>
      <c r="D1677" s="28">
        <v>5836</v>
      </c>
      <c r="E1677" s="27" t="s">
        <v>1997</v>
      </c>
      <c r="F1677" s="26" t="s">
        <v>15</v>
      </c>
      <c r="G1677" s="29">
        <v>48295</v>
      </c>
      <c r="H1677" s="30" t="s">
        <v>575</v>
      </c>
    </row>
    <row r="1678" spans="1:8" ht="63" hidden="1" x14ac:dyDescent="0.25">
      <c r="A1678" s="26" t="s">
        <v>11</v>
      </c>
      <c r="B1678" s="27" t="s">
        <v>582</v>
      </c>
      <c r="C1678" s="27" t="s">
        <v>583</v>
      </c>
      <c r="D1678" s="28">
        <v>5837</v>
      </c>
      <c r="E1678" s="27" t="s">
        <v>1998</v>
      </c>
      <c r="F1678" s="26" t="s">
        <v>15</v>
      </c>
      <c r="G1678" s="29">
        <v>35381</v>
      </c>
      <c r="H1678" s="30" t="s">
        <v>575</v>
      </c>
    </row>
    <row r="1679" spans="1:8" ht="63" hidden="1" x14ac:dyDescent="0.25">
      <c r="A1679" s="26" t="s">
        <v>11</v>
      </c>
      <c r="B1679" s="27" t="s">
        <v>582</v>
      </c>
      <c r="C1679" s="27" t="s">
        <v>583</v>
      </c>
      <c r="D1679" s="28">
        <v>5838</v>
      </c>
      <c r="E1679" s="27" t="s">
        <v>1999</v>
      </c>
      <c r="F1679" s="26" t="s">
        <v>15</v>
      </c>
      <c r="G1679" s="29">
        <v>95790</v>
      </c>
      <c r="H1679" s="30" t="s">
        <v>575</v>
      </c>
    </row>
    <row r="1680" spans="1:8" ht="63" hidden="1" x14ac:dyDescent="0.25">
      <c r="A1680" s="26" t="s">
        <v>11</v>
      </c>
      <c r="B1680" s="27" t="s">
        <v>582</v>
      </c>
      <c r="C1680" s="27" t="s">
        <v>583</v>
      </c>
      <c r="D1680" s="28">
        <v>5839</v>
      </c>
      <c r="E1680" s="27" t="s">
        <v>2000</v>
      </c>
      <c r="F1680" s="26" t="s">
        <v>15</v>
      </c>
      <c r="G1680" s="29">
        <v>80038</v>
      </c>
      <c r="H1680" s="30" t="s">
        <v>575</v>
      </c>
    </row>
    <row r="1681" spans="1:8" ht="31.5" hidden="1" x14ac:dyDescent="0.25">
      <c r="A1681" s="26" t="s">
        <v>11</v>
      </c>
      <c r="B1681" s="27" t="s">
        <v>582</v>
      </c>
      <c r="C1681" s="27" t="s">
        <v>583</v>
      </c>
      <c r="D1681" s="28">
        <v>5840</v>
      </c>
      <c r="E1681" s="27" t="s">
        <v>2001</v>
      </c>
      <c r="F1681" s="26" t="s">
        <v>15</v>
      </c>
      <c r="G1681" s="29">
        <v>14132</v>
      </c>
      <c r="H1681" s="30" t="s">
        <v>575</v>
      </c>
    </row>
    <row r="1682" spans="1:8" ht="63" hidden="1" x14ac:dyDescent="0.25">
      <c r="A1682" s="26" t="s">
        <v>11</v>
      </c>
      <c r="B1682" s="27" t="s">
        <v>582</v>
      </c>
      <c r="C1682" s="27" t="s">
        <v>583</v>
      </c>
      <c r="D1682" s="28">
        <v>5841</v>
      </c>
      <c r="E1682" s="27" t="s">
        <v>2002</v>
      </c>
      <c r="F1682" s="26" t="s">
        <v>15</v>
      </c>
      <c r="G1682" s="29">
        <v>104143</v>
      </c>
      <c r="H1682" s="30" t="s">
        <v>575</v>
      </c>
    </row>
    <row r="1683" spans="1:8" ht="47.25" hidden="1" x14ac:dyDescent="0.25">
      <c r="A1683" s="26" t="s">
        <v>11</v>
      </c>
      <c r="B1683" s="27" t="s">
        <v>573</v>
      </c>
      <c r="C1683" s="27" t="s">
        <v>574</v>
      </c>
      <c r="D1683" s="28">
        <v>5842</v>
      </c>
      <c r="E1683" s="27" t="s">
        <v>335</v>
      </c>
      <c r="F1683" s="26" t="s">
        <v>14</v>
      </c>
      <c r="G1683" s="29">
        <v>14855</v>
      </c>
      <c r="H1683" s="30" t="s">
        <v>575</v>
      </c>
    </row>
    <row r="1684" spans="1:8" ht="63" hidden="1" x14ac:dyDescent="0.25">
      <c r="A1684" s="26" t="s">
        <v>11</v>
      </c>
      <c r="B1684" s="27" t="s">
        <v>1119</v>
      </c>
      <c r="C1684" s="27" t="s">
        <v>1610</v>
      </c>
      <c r="D1684" s="28">
        <v>5843</v>
      </c>
      <c r="E1684" s="27" t="s">
        <v>2003</v>
      </c>
      <c r="F1684" s="26" t="s">
        <v>13</v>
      </c>
      <c r="G1684" s="29">
        <v>15305</v>
      </c>
      <c r="H1684" s="30" t="s">
        <v>575</v>
      </c>
    </row>
    <row r="1685" spans="1:8" ht="63" hidden="1" x14ac:dyDescent="0.25">
      <c r="A1685" s="26" t="s">
        <v>11</v>
      </c>
      <c r="B1685" s="27" t="s">
        <v>1119</v>
      </c>
      <c r="C1685" s="27" t="s">
        <v>1610</v>
      </c>
      <c r="D1685" s="28">
        <v>5844</v>
      </c>
      <c r="E1685" s="27" t="s">
        <v>2004</v>
      </c>
      <c r="F1685" s="26" t="s">
        <v>13</v>
      </c>
      <c r="G1685" s="29">
        <v>18370</v>
      </c>
      <c r="H1685" s="30" t="s">
        <v>575</v>
      </c>
    </row>
    <row r="1686" spans="1:8" ht="47.25" hidden="1" x14ac:dyDescent="0.25">
      <c r="A1686" s="26" t="s">
        <v>11</v>
      </c>
      <c r="B1686" s="27" t="s">
        <v>1119</v>
      </c>
      <c r="C1686" s="27" t="s">
        <v>1610</v>
      </c>
      <c r="D1686" s="28">
        <v>5845</v>
      </c>
      <c r="E1686" s="27" t="s">
        <v>2005</v>
      </c>
      <c r="F1686" s="26" t="s">
        <v>15</v>
      </c>
      <c r="G1686" s="29">
        <v>77953</v>
      </c>
      <c r="H1686" s="30" t="s">
        <v>575</v>
      </c>
    </row>
    <row r="1687" spans="1:8" ht="63" hidden="1" x14ac:dyDescent="0.25">
      <c r="A1687" s="26" t="s">
        <v>11</v>
      </c>
      <c r="B1687" s="27" t="s">
        <v>632</v>
      </c>
      <c r="C1687" s="27" t="s">
        <v>1711</v>
      </c>
      <c r="D1687" s="28">
        <v>5846</v>
      </c>
      <c r="E1687" s="27" t="s">
        <v>2006</v>
      </c>
      <c r="F1687" s="26" t="s">
        <v>16</v>
      </c>
      <c r="G1687" s="29">
        <v>113283</v>
      </c>
      <c r="H1687" s="30" t="s">
        <v>575</v>
      </c>
    </row>
    <row r="1688" spans="1:8" ht="63" hidden="1" x14ac:dyDescent="0.25">
      <c r="A1688" s="26" t="s">
        <v>11</v>
      </c>
      <c r="B1688" s="27" t="s">
        <v>632</v>
      </c>
      <c r="C1688" s="27" t="s">
        <v>1711</v>
      </c>
      <c r="D1688" s="28">
        <v>5847</v>
      </c>
      <c r="E1688" s="27" t="s">
        <v>2007</v>
      </c>
      <c r="F1688" s="26" t="s">
        <v>16</v>
      </c>
      <c r="G1688" s="29">
        <v>190633</v>
      </c>
      <c r="H1688" s="30" t="s">
        <v>575</v>
      </c>
    </row>
    <row r="1689" spans="1:8" ht="63" hidden="1" x14ac:dyDescent="0.25">
      <c r="A1689" s="26" t="s">
        <v>11</v>
      </c>
      <c r="B1689" s="27" t="s">
        <v>632</v>
      </c>
      <c r="C1689" s="27" t="s">
        <v>1711</v>
      </c>
      <c r="D1689" s="28">
        <v>5848</v>
      </c>
      <c r="E1689" s="27" t="s">
        <v>2008</v>
      </c>
      <c r="F1689" s="26" t="s">
        <v>16</v>
      </c>
      <c r="G1689" s="29">
        <v>49618</v>
      </c>
      <c r="H1689" s="30" t="s">
        <v>575</v>
      </c>
    </row>
    <row r="1690" spans="1:8" ht="63" hidden="1" x14ac:dyDescent="0.25">
      <c r="A1690" s="26" t="s">
        <v>11</v>
      </c>
      <c r="B1690" s="27" t="s">
        <v>632</v>
      </c>
      <c r="C1690" s="27" t="s">
        <v>633</v>
      </c>
      <c r="D1690" s="28">
        <v>5850</v>
      </c>
      <c r="E1690" s="27" t="s">
        <v>2009</v>
      </c>
      <c r="F1690" s="26" t="s">
        <v>16</v>
      </c>
      <c r="G1690" s="29">
        <v>146946</v>
      </c>
      <c r="H1690" s="30" t="s">
        <v>575</v>
      </c>
    </row>
    <row r="1691" spans="1:8" ht="63" hidden="1" x14ac:dyDescent="0.25">
      <c r="A1691" s="26" t="s">
        <v>11</v>
      </c>
      <c r="B1691" s="27" t="s">
        <v>632</v>
      </c>
      <c r="C1691" s="27" t="s">
        <v>633</v>
      </c>
      <c r="D1691" s="28">
        <v>5851</v>
      </c>
      <c r="E1691" s="27" t="s">
        <v>2010</v>
      </c>
      <c r="F1691" s="26" t="s">
        <v>16</v>
      </c>
      <c r="G1691" s="29">
        <v>394889</v>
      </c>
      <c r="H1691" s="30" t="s">
        <v>575</v>
      </c>
    </row>
    <row r="1692" spans="1:8" ht="63" hidden="1" x14ac:dyDescent="0.25">
      <c r="A1692" s="26" t="s">
        <v>11</v>
      </c>
      <c r="B1692" s="27" t="s">
        <v>632</v>
      </c>
      <c r="C1692" s="27" t="s">
        <v>633</v>
      </c>
      <c r="D1692" s="28">
        <v>5852</v>
      </c>
      <c r="E1692" s="27" t="s">
        <v>2011</v>
      </c>
      <c r="F1692" s="26" t="s">
        <v>16</v>
      </c>
      <c r="G1692" s="29">
        <v>304683</v>
      </c>
      <c r="H1692" s="30" t="s">
        <v>575</v>
      </c>
    </row>
    <row r="1693" spans="1:8" ht="47.25" hidden="1" x14ac:dyDescent="0.25">
      <c r="A1693" s="26" t="s">
        <v>11</v>
      </c>
      <c r="B1693" s="27" t="s">
        <v>632</v>
      </c>
      <c r="C1693" s="27" t="s">
        <v>633</v>
      </c>
      <c r="D1693" s="28">
        <v>5854</v>
      </c>
      <c r="E1693" s="27" t="s">
        <v>2012</v>
      </c>
      <c r="F1693" s="26" t="s">
        <v>16</v>
      </c>
      <c r="G1693" s="29">
        <v>140474</v>
      </c>
      <c r="H1693" s="30" t="s">
        <v>575</v>
      </c>
    </row>
    <row r="1694" spans="1:8" ht="47.25" hidden="1" x14ac:dyDescent="0.25">
      <c r="A1694" s="26" t="s">
        <v>11</v>
      </c>
      <c r="B1694" s="27" t="s">
        <v>632</v>
      </c>
      <c r="C1694" s="27" t="s">
        <v>633</v>
      </c>
      <c r="D1694" s="28">
        <v>5856</v>
      </c>
      <c r="E1694" s="27" t="s">
        <v>2013</v>
      </c>
      <c r="F1694" s="26" t="s">
        <v>13</v>
      </c>
      <c r="G1694" s="29">
        <v>100369</v>
      </c>
      <c r="H1694" s="30" t="s">
        <v>575</v>
      </c>
    </row>
    <row r="1695" spans="1:8" ht="47.25" hidden="1" x14ac:dyDescent="0.25">
      <c r="A1695" s="26" t="s">
        <v>11</v>
      </c>
      <c r="B1695" s="27" t="s">
        <v>632</v>
      </c>
      <c r="C1695" s="27" t="s">
        <v>633</v>
      </c>
      <c r="D1695" s="28">
        <v>5858</v>
      </c>
      <c r="E1695" s="27" t="s">
        <v>2014</v>
      </c>
      <c r="F1695" s="26" t="s">
        <v>15</v>
      </c>
      <c r="G1695" s="29">
        <v>59097</v>
      </c>
      <c r="H1695" s="30" t="s">
        <v>575</v>
      </c>
    </row>
    <row r="1696" spans="1:8" ht="47.25" hidden="1" x14ac:dyDescent="0.25">
      <c r="A1696" s="26" t="s">
        <v>11</v>
      </c>
      <c r="B1696" s="27" t="s">
        <v>632</v>
      </c>
      <c r="C1696" s="27" t="s">
        <v>633</v>
      </c>
      <c r="D1696" s="28">
        <v>5860</v>
      </c>
      <c r="E1696" s="27" t="s">
        <v>2015</v>
      </c>
      <c r="F1696" s="26" t="s">
        <v>13</v>
      </c>
      <c r="G1696" s="29">
        <v>63379</v>
      </c>
      <c r="H1696" s="30" t="s">
        <v>575</v>
      </c>
    </row>
    <row r="1697" spans="1:8" ht="47.25" hidden="1" x14ac:dyDescent="0.25">
      <c r="A1697" s="26" t="s">
        <v>11</v>
      </c>
      <c r="B1697" s="27" t="s">
        <v>632</v>
      </c>
      <c r="C1697" s="27" t="s">
        <v>633</v>
      </c>
      <c r="D1697" s="28">
        <v>5862</v>
      </c>
      <c r="E1697" s="27" t="s">
        <v>2016</v>
      </c>
      <c r="F1697" s="26" t="s">
        <v>15</v>
      </c>
      <c r="G1697" s="29">
        <v>31065</v>
      </c>
      <c r="H1697" s="30" t="s">
        <v>575</v>
      </c>
    </row>
    <row r="1698" spans="1:8" ht="47.25" hidden="1" x14ac:dyDescent="0.25">
      <c r="A1698" s="26" t="s">
        <v>11</v>
      </c>
      <c r="B1698" s="27" t="s">
        <v>632</v>
      </c>
      <c r="C1698" s="27" t="s">
        <v>633</v>
      </c>
      <c r="D1698" s="28">
        <v>5864</v>
      </c>
      <c r="E1698" s="27" t="s">
        <v>2017</v>
      </c>
      <c r="F1698" s="26" t="s">
        <v>15</v>
      </c>
      <c r="G1698" s="29">
        <v>31065</v>
      </c>
      <c r="H1698" s="30" t="s">
        <v>575</v>
      </c>
    </row>
    <row r="1699" spans="1:8" ht="47.25" hidden="1" x14ac:dyDescent="0.25">
      <c r="A1699" s="26" t="s">
        <v>11</v>
      </c>
      <c r="B1699" s="27" t="s">
        <v>632</v>
      </c>
      <c r="C1699" s="27" t="s">
        <v>633</v>
      </c>
      <c r="D1699" s="28">
        <v>5866</v>
      </c>
      <c r="E1699" s="27" t="s">
        <v>2018</v>
      </c>
      <c r="F1699" s="26" t="s">
        <v>16</v>
      </c>
      <c r="G1699" s="29">
        <v>547309</v>
      </c>
      <c r="H1699" s="30" t="s">
        <v>575</v>
      </c>
    </row>
    <row r="1700" spans="1:8" ht="47.25" hidden="1" x14ac:dyDescent="0.25">
      <c r="A1700" s="26" t="s">
        <v>11</v>
      </c>
      <c r="B1700" s="27" t="s">
        <v>632</v>
      </c>
      <c r="C1700" s="27" t="s">
        <v>633</v>
      </c>
      <c r="D1700" s="28">
        <v>5868</v>
      </c>
      <c r="E1700" s="27" t="s">
        <v>2019</v>
      </c>
      <c r="F1700" s="26" t="s">
        <v>13</v>
      </c>
      <c r="G1700" s="29">
        <v>95099</v>
      </c>
      <c r="H1700" s="30" t="s">
        <v>575</v>
      </c>
    </row>
    <row r="1701" spans="1:8" ht="47.25" hidden="1" x14ac:dyDescent="0.25">
      <c r="A1701" s="26" t="s">
        <v>11</v>
      </c>
      <c r="B1701" s="27" t="s">
        <v>632</v>
      </c>
      <c r="C1701" s="27" t="s">
        <v>633</v>
      </c>
      <c r="D1701" s="28">
        <v>5870</v>
      </c>
      <c r="E1701" s="27" t="s">
        <v>2020</v>
      </c>
      <c r="F1701" s="26" t="s">
        <v>16</v>
      </c>
      <c r="G1701" s="29">
        <v>32218</v>
      </c>
      <c r="H1701" s="30" t="s">
        <v>575</v>
      </c>
    </row>
    <row r="1702" spans="1:8" ht="63" hidden="1" x14ac:dyDescent="0.25">
      <c r="A1702" s="26" t="s">
        <v>11</v>
      </c>
      <c r="B1702" s="27" t="s">
        <v>646</v>
      </c>
      <c r="C1702" s="27" t="s">
        <v>647</v>
      </c>
      <c r="D1702" s="28">
        <v>5871</v>
      </c>
      <c r="E1702" s="27" t="s">
        <v>2021</v>
      </c>
      <c r="F1702" s="26" t="s">
        <v>16</v>
      </c>
      <c r="G1702" s="29">
        <v>358136</v>
      </c>
      <c r="H1702" s="30" t="s">
        <v>575</v>
      </c>
    </row>
    <row r="1703" spans="1:8" ht="63" hidden="1" x14ac:dyDescent="0.25">
      <c r="A1703" s="26" t="s">
        <v>11</v>
      </c>
      <c r="B1703" s="27" t="s">
        <v>646</v>
      </c>
      <c r="C1703" s="27" t="s">
        <v>647</v>
      </c>
      <c r="D1703" s="28">
        <v>5872</v>
      </c>
      <c r="E1703" s="27" t="s">
        <v>2022</v>
      </c>
      <c r="F1703" s="26" t="s">
        <v>16</v>
      </c>
      <c r="G1703" s="29">
        <v>374251</v>
      </c>
      <c r="H1703" s="30" t="s">
        <v>575</v>
      </c>
    </row>
    <row r="1704" spans="1:8" ht="31.5" hidden="1" x14ac:dyDescent="0.25">
      <c r="A1704" s="26" t="s">
        <v>11</v>
      </c>
      <c r="B1704" s="27" t="s">
        <v>608</v>
      </c>
      <c r="C1704" s="27" t="s">
        <v>609</v>
      </c>
      <c r="D1704" s="28">
        <v>5873</v>
      </c>
      <c r="E1704" s="27" t="s">
        <v>336</v>
      </c>
      <c r="F1704" s="26" t="s">
        <v>16</v>
      </c>
      <c r="G1704" s="29">
        <v>18936</v>
      </c>
      <c r="H1704" s="30" t="s">
        <v>575</v>
      </c>
    </row>
    <row r="1705" spans="1:8" ht="47.25" hidden="1" x14ac:dyDescent="0.25">
      <c r="A1705" s="26" t="s">
        <v>11</v>
      </c>
      <c r="B1705" s="27" t="s">
        <v>646</v>
      </c>
      <c r="C1705" s="27" t="s">
        <v>647</v>
      </c>
      <c r="D1705" s="28">
        <v>5874</v>
      </c>
      <c r="E1705" s="27" t="s">
        <v>2023</v>
      </c>
      <c r="F1705" s="26" t="s">
        <v>16</v>
      </c>
      <c r="G1705" s="29">
        <v>161351</v>
      </c>
      <c r="H1705" s="30" t="s">
        <v>575</v>
      </c>
    </row>
    <row r="1706" spans="1:8" hidden="1" x14ac:dyDescent="0.25">
      <c r="A1706" s="26" t="s">
        <v>11</v>
      </c>
      <c r="B1706" s="27" t="s">
        <v>608</v>
      </c>
      <c r="C1706" s="27" t="s">
        <v>609</v>
      </c>
      <c r="D1706" s="28">
        <v>5875</v>
      </c>
      <c r="E1706" s="27" t="s">
        <v>2024</v>
      </c>
      <c r="F1706" s="26" t="s">
        <v>16</v>
      </c>
      <c r="G1706" s="29">
        <v>199793</v>
      </c>
      <c r="H1706" s="30" t="s">
        <v>575</v>
      </c>
    </row>
    <row r="1707" spans="1:8" ht="31.5" hidden="1" x14ac:dyDescent="0.25">
      <c r="A1707" s="26" t="s">
        <v>11</v>
      </c>
      <c r="B1707" s="27" t="s">
        <v>608</v>
      </c>
      <c r="C1707" s="27" t="s">
        <v>609</v>
      </c>
      <c r="D1707" s="28">
        <v>5876</v>
      </c>
      <c r="E1707" s="27" t="s">
        <v>2025</v>
      </c>
      <c r="F1707" s="26" t="s">
        <v>16</v>
      </c>
      <c r="G1707" s="29">
        <v>327089</v>
      </c>
      <c r="H1707" s="30" t="s">
        <v>575</v>
      </c>
    </row>
    <row r="1708" spans="1:8" hidden="1" x14ac:dyDescent="0.25">
      <c r="A1708" s="26" t="s">
        <v>11</v>
      </c>
      <c r="B1708" s="27" t="s">
        <v>608</v>
      </c>
      <c r="C1708" s="27" t="s">
        <v>609</v>
      </c>
      <c r="D1708" s="28">
        <v>5877</v>
      </c>
      <c r="E1708" s="27" t="s">
        <v>337</v>
      </c>
      <c r="F1708" s="26" t="s">
        <v>16</v>
      </c>
      <c r="G1708" s="29">
        <v>54904</v>
      </c>
      <c r="H1708" s="30" t="s">
        <v>575</v>
      </c>
    </row>
    <row r="1709" spans="1:8" ht="31.5" hidden="1" x14ac:dyDescent="0.25">
      <c r="A1709" s="26" t="s">
        <v>11</v>
      </c>
      <c r="B1709" s="27" t="s">
        <v>608</v>
      </c>
      <c r="C1709" s="27" t="s">
        <v>609</v>
      </c>
      <c r="D1709" s="28">
        <v>5878</v>
      </c>
      <c r="E1709" s="27" t="s">
        <v>2026</v>
      </c>
      <c r="F1709" s="26" t="s">
        <v>16</v>
      </c>
      <c r="G1709" s="29">
        <v>2537213</v>
      </c>
      <c r="H1709" s="30" t="s">
        <v>575</v>
      </c>
    </row>
    <row r="1710" spans="1:8" ht="31.5" hidden="1" x14ac:dyDescent="0.25">
      <c r="A1710" s="26" t="s">
        <v>11</v>
      </c>
      <c r="B1710" s="27" t="s">
        <v>608</v>
      </c>
      <c r="C1710" s="27" t="s">
        <v>609</v>
      </c>
      <c r="D1710" s="28">
        <v>5879</v>
      </c>
      <c r="E1710" s="27" t="s">
        <v>338</v>
      </c>
      <c r="F1710" s="26" t="s">
        <v>16</v>
      </c>
      <c r="G1710" s="29">
        <v>339117</v>
      </c>
      <c r="H1710" s="30" t="s">
        <v>575</v>
      </c>
    </row>
    <row r="1711" spans="1:8" ht="31.5" hidden="1" x14ac:dyDescent="0.25">
      <c r="A1711" s="26" t="s">
        <v>11</v>
      </c>
      <c r="B1711" s="27" t="s">
        <v>608</v>
      </c>
      <c r="C1711" s="27" t="s">
        <v>609</v>
      </c>
      <c r="D1711" s="28">
        <v>5880</v>
      </c>
      <c r="E1711" s="27" t="s">
        <v>339</v>
      </c>
      <c r="F1711" s="26" t="s">
        <v>16</v>
      </c>
      <c r="G1711" s="29">
        <v>423894</v>
      </c>
      <c r="H1711" s="30" t="s">
        <v>575</v>
      </c>
    </row>
    <row r="1712" spans="1:8" ht="31.5" hidden="1" x14ac:dyDescent="0.25">
      <c r="A1712" s="26" t="s">
        <v>11</v>
      </c>
      <c r="B1712" s="27" t="s">
        <v>608</v>
      </c>
      <c r="C1712" s="27" t="s">
        <v>609</v>
      </c>
      <c r="D1712" s="28">
        <v>5881</v>
      </c>
      <c r="E1712" s="27" t="s">
        <v>340</v>
      </c>
      <c r="F1712" s="26" t="s">
        <v>16</v>
      </c>
      <c r="G1712" s="29">
        <v>2483</v>
      </c>
      <c r="H1712" s="30" t="s">
        <v>575</v>
      </c>
    </row>
    <row r="1713" spans="1:8" ht="63" hidden="1" x14ac:dyDescent="0.25">
      <c r="A1713" s="26" t="s">
        <v>11</v>
      </c>
      <c r="B1713" s="27" t="s">
        <v>646</v>
      </c>
      <c r="C1713" s="27" t="s">
        <v>1705</v>
      </c>
      <c r="D1713" s="28">
        <v>5882</v>
      </c>
      <c r="E1713" s="27" t="s">
        <v>2027</v>
      </c>
      <c r="F1713" s="26" t="s">
        <v>16</v>
      </c>
      <c r="G1713" s="29">
        <v>88917</v>
      </c>
      <c r="H1713" s="30" t="s">
        <v>575</v>
      </c>
    </row>
    <row r="1714" spans="1:8" ht="31.5" hidden="1" x14ac:dyDescent="0.25">
      <c r="A1714" s="26" t="s">
        <v>11</v>
      </c>
      <c r="B1714" s="27" t="s">
        <v>608</v>
      </c>
      <c r="C1714" s="27" t="s">
        <v>609</v>
      </c>
      <c r="D1714" s="28">
        <v>5883</v>
      </c>
      <c r="E1714" s="27" t="s">
        <v>341</v>
      </c>
      <c r="F1714" s="26" t="s">
        <v>16</v>
      </c>
      <c r="G1714" s="29">
        <v>7742</v>
      </c>
      <c r="H1714" s="30" t="s">
        <v>575</v>
      </c>
    </row>
    <row r="1715" spans="1:8" ht="31.5" hidden="1" x14ac:dyDescent="0.25">
      <c r="A1715" s="26" t="s">
        <v>11</v>
      </c>
      <c r="B1715" s="27" t="s">
        <v>646</v>
      </c>
      <c r="C1715" s="27" t="s">
        <v>993</v>
      </c>
      <c r="D1715" s="28">
        <v>5884</v>
      </c>
      <c r="E1715" s="27" t="s">
        <v>342</v>
      </c>
      <c r="F1715" s="26" t="s">
        <v>16</v>
      </c>
      <c r="G1715" s="29">
        <v>63836</v>
      </c>
      <c r="H1715" s="30" t="s">
        <v>575</v>
      </c>
    </row>
    <row r="1716" spans="1:8" ht="31.5" hidden="1" x14ac:dyDescent="0.25">
      <c r="A1716" s="26" t="s">
        <v>11</v>
      </c>
      <c r="B1716" s="27" t="s">
        <v>646</v>
      </c>
      <c r="C1716" s="27" t="s">
        <v>993</v>
      </c>
      <c r="D1716" s="28">
        <v>5885</v>
      </c>
      <c r="E1716" s="27" t="s">
        <v>2028</v>
      </c>
      <c r="F1716" s="26" t="s">
        <v>16</v>
      </c>
      <c r="G1716" s="29">
        <v>70159</v>
      </c>
      <c r="H1716" s="30" t="s">
        <v>575</v>
      </c>
    </row>
    <row r="1717" spans="1:8" ht="31.5" hidden="1" x14ac:dyDescent="0.25">
      <c r="A1717" s="26" t="s">
        <v>11</v>
      </c>
      <c r="B1717" s="27" t="s">
        <v>597</v>
      </c>
      <c r="C1717" s="27" t="s">
        <v>597</v>
      </c>
      <c r="D1717" s="28">
        <v>5886</v>
      </c>
      <c r="E1717" s="27" t="s">
        <v>343</v>
      </c>
      <c r="F1717" s="26" t="s">
        <v>15</v>
      </c>
      <c r="G1717" s="29">
        <v>242549</v>
      </c>
      <c r="H1717" s="30" t="s">
        <v>575</v>
      </c>
    </row>
    <row r="1718" spans="1:8" ht="31.5" hidden="1" x14ac:dyDescent="0.25">
      <c r="A1718" s="26" t="s">
        <v>11</v>
      </c>
      <c r="B1718" s="27" t="s">
        <v>597</v>
      </c>
      <c r="C1718" s="27" t="s">
        <v>597</v>
      </c>
      <c r="D1718" s="28">
        <v>5887</v>
      </c>
      <c r="E1718" s="27" t="s">
        <v>344</v>
      </c>
      <c r="F1718" s="26" t="s">
        <v>15</v>
      </c>
      <c r="G1718" s="29">
        <v>441025</v>
      </c>
      <c r="H1718" s="30" t="s">
        <v>575</v>
      </c>
    </row>
    <row r="1719" spans="1:8" ht="31.5" hidden="1" x14ac:dyDescent="0.25">
      <c r="A1719" s="26" t="s">
        <v>11</v>
      </c>
      <c r="B1719" s="27" t="s">
        <v>597</v>
      </c>
      <c r="C1719" s="27" t="s">
        <v>597</v>
      </c>
      <c r="D1719" s="28">
        <v>5888</v>
      </c>
      <c r="E1719" s="27" t="s">
        <v>345</v>
      </c>
      <c r="F1719" s="26" t="s">
        <v>15</v>
      </c>
      <c r="G1719" s="29">
        <v>529449</v>
      </c>
      <c r="H1719" s="30" t="s">
        <v>575</v>
      </c>
    </row>
    <row r="1720" spans="1:8" ht="31.5" hidden="1" x14ac:dyDescent="0.25">
      <c r="A1720" s="26" t="s">
        <v>11</v>
      </c>
      <c r="B1720" s="27" t="s">
        <v>597</v>
      </c>
      <c r="C1720" s="27" t="s">
        <v>597</v>
      </c>
      <c r="D1720" s="28">
        <v>5889</v>
      </c>
      <c r="E1720" s="27" t="s">
        <v>346</v>
      </c>
      <c r="F1720" s="26" t="s">
        <v>15</v>
      </c>
      <c r="G1720" s="29">
        <v>611778</v>
      </c>
      <c r="H1720" s="30" t="s">
        <v>575</v>
      </c>
    </row>
    <row r="1721" spans="1:8" ht="47.25" hidden="1" x14ac:dyDescent="0.25">
      <c r="A1721" s="26" t="s">
        <v>11</v>
      </c>
      <c r="B1721" s="27" t="s">
        <v>573</v>
      </c>
      <c r="C1721" s="27" t="s">
        <v>1622</v>
      </c>
      <c r="D1721" s="28">
        <v>5890</v>
      </c>
      <c r="E1721" s="27" t="s">
        <v>2029</v>
      </c>
      <c r="F1721" s="26" t="s">
        <v>13</v>
      </c>
      <c r="G1721" s="29">
        <v>26587</v>
      </c>
      <c r="H1721" s="30" t="s">
        <v>575</v>
      </c>
    </row>
    <row r="1722" spans="1:8" ht="31.5" hidden="1" x14ac:dyDescent="0.25">
      <c r="A1722" s="26" t="s">
        <v>11</v>
      </c>
      <c r="B1722" s="27" t="s">
        <v>573</v>
      </c>
      <c r="C1722" s="27" t="s">
        <v>576</v>
      </c>
      <c r="D1722" s="28">
        <v>5891</v>
      </c>
      <c r="E1722" s="27" t="s">
        <v>2030</v>
      </c>
      <c r="F1722" s="26" t="s">
        <v>14</v>
      </c>
      <c r="G1722" s="29">
        <v>3772</v>
      </c>
      <c r="H1722" s="30" t="s">
        <v>575</v>
      </c>
    </row>
    <row r="1723" spans="1:8" ht="63" x14ac:dyDescent="0.25">
      <c r="A1723" s="26" t="s">
        <v>11</v>
      </c>
      <c r="B1723" s="27" t="s">
        <v>597</v>
      </c>
      <c r="C1723" s="27" t="s">
        <v>597</v>
      </c>
      <c r="D1723" s="28">
        <v>5892</v>
      </c>
      <c r="E1723" s="27" t="s">
        <v>2031</v>
      </c>
      <c r="F1723" s="26" t="s">
        <v>16</v>
      </c>
      <c r="G1723" s="29">
        <v>249824</v>
      </c>
      <c r="H1723" s="30" t="s">
        <v>575</v>
      </c>
    </row>
    <row r="1724" spans="1:8" ht="63" x14ac:dyDescent="0.25">
      <c r="A1724" s="26" t="s">
        <v>11</v>
      </c>
      <c r="B1724" s="27" t="s">
        <v>597</v>
      </c>
      <c r="C1724" s="27" t="s">
        <v>597</v>
      </c>
      <c r="D1724" s="28">
        <v>5893</v>
      </c>
      <c r="E1724" s="27" t="s">
        <v>2032</v>
      </c>
      <c r="F1724" s="26" t="s">
        <v>16</v>
      </c>
      <c r="G1724" s="29">
        <v>295557</v>
      </c>
      <c r="H1724" s="30" t="s">
        <v>575</v>
      </c>
    </row>
    <row r="1725" spans="1:8" ht="63" x14ac:dyDescent="0.25">
      <c r="A1725" s="26" t="s">
        <v>11</v>
      </c>
      <c r="B1725" s="27" t="s">
        <v>597</v>
      </c>
      <c r="C1725" s="27" t="s">
        <v>597</v>
      </c>
      <c r="D1725" s="28">
        <v>5894</v>
      </c>
      <c r="E1725" s="27" t="s">
        <v>2033</v>
      </c>
      <c r="F1725" s="26" t="s">
        <v>16</v>
      </c>
      <c r="G1725" s="29">
        <v>1500178</v>
      </c>
      <c r="H1725" s="30" t="s">
        <v>575</v>
      </c>
    </row>
    <row r="1726" spans="1:8" ht="47.25" hidden="1" x14ac:dyDescent="0.25">
      <c r="A1726" s="26" t="s">
        <v>11</v>
      </c>
      <c r="B1726" s="27" t="s">
        <v>629</v>
      </c>
      <c r="C1726" s="27" t="s">
        <v>630</v>
      </c>
      <c r="D1726" s="28">
        <v>5895</v>
      </c>
      <c r="E1726" s="27" t="s">
        <v>2034</v>
      </c>
      <c r="F1726" s="26" t="s">
        <v>16</v>
      </c>
      <c r="G1726" s="29">
        <v>988385</v>
      </c>
      <c r="H1726" s="30" t="s">
        <v>575</v>
      </c>
    </row>
    <row r="1727" spans="1:8" ht="47.25" hidden="1" x14ac:dyDescent="0.25">
      <c r="A1727" s="26" t="s">
        <v>11</v>
      </c>
      <c r="B1727" s="27" t="s">
        <v>629</v>
      </c>
      <c r="C1727" s="27" t="s">
        <v>630</v>
      </c>
      <c r="D1727" s="28">
        <v>5896</v>
      </c>
      <c r="E1727" s="27" t="s">
        <v>2035</v>
      </c>
      <c r="F1727" s="26" t="s">
        <v>16</v>
      </c>
      <c r="G1727" s="29">
        <v>1033812</v>
      </c>
      <c r="H1727" s="30" t="s">
        <v>575</v>
      </c>
    </row>
    <row r="1728" spans="1:8" ht="47.25" hidden="1" x14ac:dyDescent="0.25">
      <c r="A1728" s="26" t="s">
        <v>11</v>
      </c>
      <c r="B1728" s="27" t="s">
        <v>629</v>
      </c>
      <c r="C1728" s="27" t="s">
        <v>630</v>
      </c>
      <c r="D1728" s="28">
        <v>5897</v>
      </c>
      <c r="E1728" s="27" t="s">
        <v>2036</v>
      </c>
      <c r="F1728" s="26" t="s">
        <v>16</v>
      </c>
      <c r="G1728" s="29">
        <v>1079238</v>
      </c>
      <c r="H1728" s="30" t="s">
        <v>575</v>
      </c>
    </row>
    <row r="1729" spans="1:8" ht="47.25" hidden="1" x14ac:dyDescent="0.25">
      <c r="A1729" s="26" t="s">
        <v>11</v>
      </c>
      <c r="B1729" s="27" t="s">
        <v>629</v>
      </c>
      <c r="C1729" s="27" t="s">
        <v>630</v>
      </c>
      <c r="D1729" s="28">
        <v>5898</v>
      </c>
      <c r="E1729" s="27" t="s">
        <v>2037</v>
      </c>
      <c r="F1729" s="26" t="s">
        <v>16</v>
      </c>
      <c r="G1729" s="29">
        <v>1124664</v>
      </c>
      <c r="H1729" s="30" t="s">
        <v>575</v>
      </c>
    </row>
    <row r="1730" spans="1:8" ht="47.25" hidden="1" x14ac:dyDescent="0.25">
      <c r="A1730" s="26" t="s">
        <v>11</v>
      </c>
      <c r="B1730" s="27" t="s">
        <v>629</v>
      </c>
      <c r="C1730" s="27" t="s">
        <v>630</v>
      </c>
      <c r="D1730" s="28">
        <v>5899</v>
      </c>
      <c r="E1730" s="27" t="s">
        <v>2038</v>
      </c>
      <c r="F1730" s="26" t="s">
        <v>16</v>
      </c>
      <c r="G1730" s="29">
        <v>107924</v>
      </c>
      <c r="H1730" s="30" t="s">
        <v>575</v>
      </c>
    </row>
    <row r="1731" spans="1:8" ht="47.25" hidden="1" x14ac:dyDescent="0.25">
      <c r="A1731" s="26" t="s">
        <v>11</v>
      </c>
      <c r="B1731" s="27" t="s">
        <v>629</v>
      </c>
      <c r="C1731" s="27" t="s">
        <v>630</v>
      </c>
      <c r="D1731" s="28">
        <v>5900</v>
      </c>
      <c r="E1731" s="27" t="s">
        <v>2039</v>
      </c>
      <c r="F1731" s="26" t="s">
        <v>16</v>
      </c>
      <c r="G1731" s="29">
        <v>171961</v>
      </c>
      <c r="H1731" s="30" t="s">
        <v>575</v>
      </c>
    </row>
    <row r="1732" spans="1:8" ht="47.25" hidden="1" x14ac:dyDescent="0.25">
      <c r="A1732" s="26" t="s">
        <v>11</v>
      </c>
      <c r="B1732" s="27" t="s">
        <v>629</v>
      </c>
      <c r="C1732" s="27" t="s">
        <v>630</v>
      </c>
      <c r="D1732" s="28">
        <v>5901</v>
      </c>
      <c r="E1732" s="27" t="s">
        <v>2040</v>
      </c>
      <c r="F1732" s="26" t="s">
        <v>16</v>
      </c>
      <c r="G1732" s="29">
        <v>98839</v>
      </c>
      <c r="H1732" s="30" t="s">
        <v>575</v>
      </c>
    </row>
    <row r="1733" spans="1:8" ht="47.25" hidden="1" x14ac:dyDescent="0.25">
      <c r="A1733" s="26" t="s">
        <v>11</v>
      </c>
      <c r="B1733" s="27" t="s">
        <v>629</v>
      </c>
      <c r="C1733" s="27" t="s">
        <v>630</v>
      </c>
      <c r="D1733" s="28">
        <v>5902</v>
      </c>
      <c r="E1733" s="27" t="s">
        <v>2041</v>
      </c>
      <c r="F1733" s="26" t="s">
        <v>16</v>
      </c>
      <c r="G1733" s="29">
        <v>158070</v>
      </c>
      <c r="H1733" s="30" t="s">
        <v>575</v>
      </c>
    </row>
    <row r="1734" spans="1:8" ht="47.25" hidden="1" x14ac:dyDescent="0.25">
      <c r="A1734" s="26" t="s">
        <v>11</v>
      </c>
      <c r="B1734" s="27" t="s">
        <v>629</v>
      </c>
      <c r="C1734" s="27" t="s">
        <v>630</v>
      </c>
      <c r="D1734" s="28">
        <v>5903</v>
      </c>
      <c r="E1734" s="27" t="s">
        <v>2042</v>
      </c>
      <c r="F1734" s="26" t="s">
        <v>16</v>
      </c>
      <c r="G1734" s="29">
        <v>83584</v>
      </c>
      <c r="H1734" s="30" t="s">
        <v>575</v>
      </c>
    </row>
    <row r="1735" spans="1:8" ht="47.25" hidden="1" x14ac:dyDescent="0.25">
      <c r="A1735" s="26" t="s">
        <v>11</v>
      </c>
      <c r="B1735" s="27" t="s">
        <v>629</v>
      </c>
      <c r="C1735" s="27" t="s">
        <v>630</v>
      </c>
      <c r="D1735" s="28">
        <v>5904</v>
      </c>
      <c r="E1735" s="27" t="s">
        <v>2043</v>
      </c>
      <c r="F1735" s="26" t="s">
        <v>16</v>
      </c>
      <c r="G1735" s="29">
        <v>176254</v>
      </c>
      <c r="H1735" s="30" t="s">
        <v>575</v>
      </c>
    </row>
    <row r="1736" spans="1:8" ht="47.25" hidden="1" x14ac:dyDescent="0.25">
      <c r="A1736" s="26" t="s">
        <v>11</v>
      </c>
      <c r="B1736" s="27" t="s">
        <v>629</v>
      </c>
      <c r="C1736" s="27" t="s">
        <v>630</v>
      </c>
      <c r="D1736" s="28">
        <v>5905</v>
      </c>
      <c r="E1736" s="27" t="s">
        <v>2044</v>
      </c>
      <c r="F1736" s="26" t="s">
        <v>16</v>
      </c>
      <c r="G1736" s="29">
        <v>114474</v>
      </c>
      <c r="H1736" s="30" t="s">
        <v>575</v>
      </c>
    </row>
    <row r="1737" spans="1:8" ht="47.25" hidden="1" x14ac:dyDescent="0.25">
      <c r="A1737" s="26" t="s">
        <v>11</v>
      </c>
      <c r="B1737" s="27" t="s">
        <v>629</v>
      </c>
      <c r="C1737" s="27" t="s">
        <v>630</v>
      </c>
      <c r="D1737" s="28">
        <v>5906</v>
      </c>
      <c r="E1737" s="27" t="s">
        <v>2045</v>
      </c>
      <c r="F1737" s="26" t="s">
        <v>16</v>
      </c>
      <c r="G1737" s="29">
        <v>237125</v>
      </c>
      <c r="H1737" s="30" t="s">
        <v>575</v>
      </c>
    </row>
    <row r="1738" spans="1:8" ht="47.25" hidden="1" x14ac:dyDescent="0.25">
      <c r="A1738" s="26" t="s">
        <v>11</v>
      </c>
      <c r="B1738" s="27" t="s">
        <v>629</v>
      </c>
      <c r="C1738" s="27" t="s">
        <v>630</v>
      </c>
      <c r="D1738" s="28">
        <v>5907</v>
      </c>
      <c r="E1738" s="27" t="s">
        <v>2046</v>
      </c>
      <c r="F1738" s="26" t="s">
        <v>16</v>
      </c>
      <c r="G1738" s="29">
        <v>145364</v>
      </c>
      <c r="H1738" s="30" t="s">
        <v>575</v>
      </c>
    </row>
    <row r="1739" spans="1:8" ht="47.25" hidden="1" x14ac:dyDescent="0.25">
      <c r="A1739" s="26" t="s">
        <v>11</v>
      </c>
      <c r="B1739" s="27" t="s">
        <v>629</v>
      </c>
      <c r="C1739" s="27" t="s">
        <v>630</v>
      </c>
      <c r="D1739" s="28">
        <v>5908</v>
      </c>
      <c r="E1739" s="27" t="s">
        <v>2047</v>
      </c>
      <c r="F1739" s="26" t="s">
        <v>16</v>
      </c>
      <c r="G1739" s="29">
        <v>298905</v>
      </c>
      <c r="H1739" s="30" t="s">
        <v>575</v>
      </c>
    </row>
    <row r="1740" spans="1:8" ht="47.25" hidden="1" x14ac:dyDescent="0.25">
      <c r="A1740" s="26" t="s">
        <v>11</v>
      </c>
      <c r="B1740" s="27" t="s">
        <v>629</v>
      </c>
      <c r="C1740" s="27" t="s">
        <v>630</v>
      </c>
      <c r="D1740" s="28">
        <v>5909</v>
      </c>
      <c r="E1740" s="27" t="s">
        <v>2048</v>
      </c>
      <c r="F1740" s="26" t="s">
        <v>16</v>
      </c>
      <c r="G1740" s="29">
        <v>176254</v>
      </c>
      <c r="H1740" s="30" t="s">
        <v>575</v>
      </c>
    </row>
    <row r="1741" spans="1:8" ht="47.25" hidden="1" x14ac:dyDescent="0.25">
      <c r="A1741" s="26" t="s">
        <v>11</v>
      </c>
      <c r="B1741" s="27" t="s">
        <v>629</v>
      </c>
      <c r="C1741" s="27" t="s">
        <v>630</v>
      </c>
      <c r="D1741" s="28">
        <v>5910</v>
      </c>
      <c r="E1741" s="27" t="s">
        <v>2049</v>
      </c>
      <c r="F1741" s="26" t="s">
        <v>16</v>
      </c>
      <c r="G1741" s="29">
        <v>360685</v>
      </c>
      <c r="H1741" s="30" t="s">
        <v>575</v>
      </c>
    </row>
    <row r="1742" spans="1:8" ht="47.25" hidden="1" x14ac:dyDescent="0.25">
      <c r="A1742" s="26" t="s">
        <v>11</v>
      </c>
      <c r="B1742" s="27" t="s">
        <v>629</v>
      </c>
      <c r="C1742" s="27" t="s">
        <v>630</v>
      </c>
      <c r="D1742" s="28">
        <v>5911</v>
      </c>
      <c r="E1742" s="27" t="s">
        <v>2050</v>
      </c>
      <c r="F1742" s="26" t="s">
        <v>16</v>
      </c>
      <c r="G1742" s="29">
        <v>237125</v>
      </c>
      <c r="H1742" s="30" t="s">
        <v>575</v>
      </c>
    </row>
    <row r="1743" spans="1:8" ht="47.25" hidden="1" x14ac:dyDescent="0.25">
      <c r="A1743" s="26" t="s">
        <v>11</v>
      </c>
      <c r="B1743" s="27" t="s">
        <v>629</v>
      </c>
      <c r="C1743" s="27" t="s">
        <v>630</v>
      </c>
      <c r="D1743" s="28">
        <v>5912</v>
      </c>
      <c r="E1743" s="27" t="s">
        <v>2051</v>
      </c>
      <c r="F1743" s="26" t="s">
        <v>16</v>
      </c>
      <c r="G1743" s="29">
        <v>483336</v>
      </c>
      <c r="H1743" s="30" t="s">
        <v>575</v>
      </c>
    </row>
    <row r="1744" spans="1:8" ht="47.25" hidden="1" x14ac:dyDescent="0.25">
      <c r="A1744" s="26" t="s">
        <v>11</v>
      </c>
      <c r="B1744" s="27" t="s">
        <v>629</v>
      </c>
      <c r="C1744" s="27" t="s">
        <v>630</v>
      </c>
      <c r="D1744" s="28">
        <v>5913</v>
      </c>
      <c r="E1744" s="27" t="s">
        <v>2052</v>
      </c>
      <c r="F1744" s="26" t="s">
        <v>16</v>
      </c>
      <c r="G1744" s="29">
        <v>351600</v>
      </c>
      <c r="H1744" s="30" t="s">
        <v>575</v>
      </c>
    </row>
    <row r="1745" spans="1:8" ht="47.25" hidden="1" x14ac:dyDescent="0.25">
      <c r="A1745" s="26" t="s">
        <v>11</v>
      </c>
      <c r="B1745" s="27" t="s">
        <v>629</v>
      </c>
      <c r="C1745" s="27" t="s">
        <v>630</v>
      </c>
      <c r="D1745" s="28">
        <v>5914</v>
      </c>
      <c r="E1745" s="27" t="s">
        <v>2053</v>
      </c>
      <c r="F1745" s="26" t="s">
        <v>16</v>
      </c>
      <c r="G1745" s="29">
        <v>605987</v>
      </c>
      <c r="H1745" s="30" t="s">
        <v>575</v>
      </c>
    </row>
    <row r="1746" spans="1:8" ht="47.25" hidden="1" x14ac:dyDescent="0.25">
      <c r="A1746" s="26" t="s">
        <v>11</v>
      </c>
      <c r="B1746" s="27" t="s">
        <v>629</v>
      </c>
      <c r="C1746" s="27" t="s">
        <v>630</v>
      </c>
      <c r="D1746" s="28">
        <v>5915</v>
      </c>
      <c r="E1746" s="27" t="s">
        <v>2054</v>
      </c>
      <c r="F1746" s="26" t="s">
        <v>16</v>
      </c>
      <c r="G1746" s="29">
        <v>466074</v>
      </c>
      <c r="H1746" s="30" t="s">
        <v>575</v>
      </c>
    </row>
    <row r="1747" spans="1:8" ht="47.25" hidden="1" x14ac:dyDescent="0.25">
      <c r="A1747" s="26" t="s">
        <v>11</v>
      </c>
      <c r="B1747" s="27" t="s">
        <v>629</v>
      </c>
      <c r="C1747" s="27" t="s">
        <v>630</v>
      </c>
      <c r="D1747" s="28">
        <v>5916</v>
      </c>
      <c r="E1747" s="27" t="s">
        <v>2055</v>
      </c>
      <c r="F1747" s="26" t="s">
        <v>16</v>
      </c>
      <c r="G1747" s="29">
        <v>913977</v>
      </c>
      <c r="H1747" s="30" t="s">
        <v>575</v>
      </c>
    </row>
    <row r="1748" spans="1:8" ht="47.25" hidden="1" x14ac:dyDescent="0.25">
      <c r="A1748" s="26" t="s">
        <v>11</v>
      </c>
      <c r="B1748" s="27" t="s">
        <v>629</v>
      </c>
      <c r="C1748" s="27" t="s">
        <v>630</v>
      </c>
      <c r="D1748" s="28">
        <v>5917</v>
      </c>
      <c r="E1748" s="27" t="s">
        <v>2056</v>
      </c>
      <c r="F1748" s="26" t="s">
        <v>16</v>
      </c>
      <c r="G1748" s="29">
        <v>774064</v>
      </c>
      <c r="H1748" s="30" t="s">
        <v>575</v>
      </c>
    </row>
    <row r="1749" spans="1:8" ht="47.25" hidden="1" x14ac:dyDescent="0.25">
      <c r="A1749" s="26" t="s">
        <v>11</v>
      </c>
      <c r="B1749" s="27" t="s">
        <v>629</v>
      </c>
      <c r="C1749" s="27" t="s">
        <v>630</v>
      </c>
      <c r="D1749" s="28">
        <v>5918</v>
      </c>
      <c r="E1749" s="27" t="s">
        <v>2057</v>
      </c>
      <c r="F1749" s="26" t="s">
        <v>16</v>
      </c>
      <c r="G1749" s="29">
        <v>1757998</v>
      </c>
      <c r="H1749" s="30" t="s">
        <v>575</v>
      </c>
    </row>
    <row r="1750" spans="1:8" ht="47.25" hidden="1" x14ac:dyDescent="0.25">
      <c r="A1750" s="26" t="s">
        <v>11</v>
      </c>
      <c r="B1750" s="27" t="s">
        <v>629</v>
      </c>
      <c r="C1750" s="27" t="s">
        <v>630</v>
      </c>
      <c r="D1750" s="28">
        <v>5919</v>
      </c>
      <c r="E1750" s="27" t="s">
        <v>2058</v>
      </c>
      <c r="F1750" s="26" t="s">
        <v>16</v>
      </c>
      <c r="G1750" s="29">
        <v>958495</v>
      </c>
      <c r="H1750" s="30" t="s">
        <v>575</v>
      </c>
    </row>
    <row r="1751" spans="1:8" ht="47.25" hidden="1" x14ac:dyDescent="0.25">
      <c r="A1751" s="26" t="s">
        <v>11</v>
      </c>
      <c r="B1751" s="27" t="s">
        <v>629</v>
      </c>
      <c r="C1751" s="27" t="s">
        <v>630</v>
      </c>
      <c r="D1751" s="28">
        <v>5920</v>
      </c>
      <c r="E1751" s="27" t="s">
        <v>2059</v>
      </c>
      <c r="F1751" s="26" t="s">
        <v>16</v>
      </c>
      <c r="G1751" s="29">
        <v>2065080</v>
      </c>
      <c r="H1751" s="30" t="s">
        <v>575</v>
      </c>
    </row>
    <row r="1752" spans="1:8" ht="31.5" hidden="1" x14ac:dyDescent="0.25">
      <c r="A1752" s="26" t="s">
        <v>11</v>
      </c>
      <c r="B1752" s="27" t="s">
        <v>629</v>
      </c>
      <c r="C1752" s="27" t="s">
        <v>793</v>
      </c>
      <c r="D1752" s="28">
        <v>5921</v>
      </c>
      <c r="E1752" s="27" t="s">
        <v>347</v>
      </c>
      <c r="F1752" s="26" t="s">
        <v>16</v>
      </c>
      <c r="G1752" s="29">
        <v>394799</v>
      </c>
      <c r="H1752" s="30" t="s">
        <v>575</v>
      </c>
    </row>
    <row r="1753" spans="1:8" ht="47.25" hidden="1" x14ac:dyDescent="0.25">
      <c r="A1753" s="26" t="s">
        <v>11</v>
      </c>
      <c r="B1753" s="27" t="s">
        <v>629</v>
      </c>
      <c r="C1753" s="27" t="s">
        <v>793</v>
      </c>
      <c r="D1753" s="28">
        <v>5922</v>
      </c>
      <c r="E1753" s="27" t="s">
        <v>2060</v>
      </c>
      <c r="F1753" s="26" t="s">
        <v>16</v>
      </c>
      <c r="G1753" s="29">
        <v>64855</v>
      </c>
      <c r="H1753" s="30" t="s">
        <v>575</v>
      </c>
    </row>
    <row r="1754" spans="1:8" ht="47.25" hidden="1" x14ac:dyDescent="0.25">
      <c r="A1754" s="26" t="s">
        <v>11</v>
      </c>
      <c r="B1754" s="27" t="s">
        <v>629</v>
      </c>
      <c r="C1754" s="27" t="s">
        <v>793</v>
      </c>
      <c r="D1754" s="28">
        <v>5923</v>
      </c>
      <c r="E1754" s="27" t="s">
        <v>348</v>
      </c>
      <c r="F1754" s="26" t="s">
        <v>16</v>
      </c>
      <c r="G1754" s="29">
        <v>74718</v>
      </c>
      <c r="H1754" s="30" t="s">
        <v>575</v>
      </c>
    </row>
    <row r="1755" spans="1:8" ht="47.25" hidden="1" x14ac:dyDescent="0.25">
      <c r="A1755" s="26" t="s">
        <v>11</v>
      </c>
      <c r="B1755" s="27" t="s">
        <v>629</v>
      </c>
      <c r="C1755" s="27" t="s">
        <v>793</v>
      </c>
      <c r="D1755" s="28">
        <v>5924</v>
      </c>
      <c r="E1755" s="27" t="s">
        <v>349</v>
      </c>
      <c r="F1755" s="26" t="s">
        <v>16</v>
      </c>
      <c r="G1755" s="29">
        <v>17628</v>
      </c>
      <c r="H1755" s="30" t="s">
        <v>575</v>
      </c>
    </row>
    <row r="1756" spans="1:8" ht="63" hidden="1" x14ac:dyDescent="0.25">
      <c r="A1756" s="26" t="s">
        <v>11</v>
      </c>
      <c r="B1756" s="27" t="s">
        <v>1594</v>
      </c>
      <c r="C1756" s="27" t="s">
        <v>1594</v>
      </c>
      <c r="D1756" s="28">
        <v>5927</v>
      </c>
      <c r="E1756" s="27" t="s">
        <v>2061</v>
      </c>
      <c r="F1756" s="26" t="s">
        <v>16</v>
      </c>
      <c r="G1756" s="29">
        <v>739330</v>
      </c>
      <c r="H1756" s="30" t="s">
        <v>575</v>
      </c>
    </row>
    <row r="1757" spans="1:8" ht="47.25" hidden="1" x14ac:dyDescent="0.25">
      <c r="A1757" s="26" t="s">
        <v>11</v>
      </c>
      <c r="B1757" s="27" t="s">
        <v>1594</v>
      </c>
      <c r="C1757" s="27" t="s">
        <v>1594</v>
      </c>
      <c r="D1757" s="28">
        <v>5928</v>
      </c>
      <c r="E1757" s="27" t="s">
        <v>350</v>
      </c>
      <c r="F1757" s="26" t="s">
        <v>351</v>
      </c>
      <c r="G1757" s="29">
        <v>15972</v>
      </c>
      <c r="H1757" s="30" t="s">
        <v>575</v>
      </c>
    </row>
    <row r="1758" spans="1:8" ht="78.75" hidden="1" x14ac:dyDescent="0.25">
      <c r="A1758" s="26" t="s">
        <v>11</v>
      </c>
      <c r="B1758" s="27" t="s">
        <v>1655</v>
      </c>
      <c r="C1758" s="27" t="s">
        <v>1838</v>
      </c>
      <c r="D1758" s="28">
        <v>5933</v>
      </c>
      <c r="E1758" s="27" t="s">
        <v>2062</v>
      </c>
      <c r="F1758" s="26" t="s">
        <v>13</v>
      </c>
      <c r="G1758" s="29">
        <v>151382</v>
      </c>
      <c r="H1758" s="30" t="s">
        <v>575</v>
      </c>
    </row>
    <row r="1759" spans="1:8" ht="63" hidden="1" x14ac:dyDescent="0.25">
      <c r="A1759" s="26" t="s">
        <v>11</v>
      </c>
      <c r="B1759" s="27" t="s">
        <v>1655</v>
      </c>
      <c r="C1759" s="27" t="s">
        <v>1838</v>
      </c>
      <c r="D1759" s="28">
        <v>5935</v>
      </c>
      <c r="E1759" s="27" t="s">
        <v>2063</v>
      </c>
      <c r="F1759" s="26" t="s">
        <v>13</v>
      </c>
      <c r="G1759" s="29">
        <v>218952</v>
      </c>
      <c r="H1759" s="30" t="s">
        <v>575</v>
      </c>
    </row>
    <row r="1760" spans="1:8" ht="63" hidden="1" x14ac:dyDescent="0.25">
      <c r="A1760" s="26" t="s">
        <v>11</v>
      </c>
      <c r="B1760" s="27" t="s">
        <v>1655</v>
      </c>
      <c r="C1760" s="27" t="s">
        <v>1838</v>
      </c>
      <c r="D1760" s="28">
        <v>5936</v>
      </c>
      <c r="E1760" s="27" t="s">
        <v>2064</v>
      </c>
      <c r="F1760" s="26" t="s">
        <v>13</v>
      </c>
      <c r="G1760" s="29">
        <v>226344</v>
      </c>
      <c r="H1760" s="30" t="s">
        <v>575</v>
      </c>
    </row>
    <row r="1761" spans="1:8" ht="63" hidden="1" x14ac:dyDescent="0.25">
      <c r="A1761" s="26" t="s">
        <v>11</v>
      </c>
      <c r="B1761" s="27" t="s">
        <v>646</v>
      </c>
      <c r="C1761" s="27" t="s">
        <v>647</v>
      </c>
      <c r="D1761" s="28">
        <v>5939</v>
      </c>
      <c r="E1761" s="27" t="s">
        <v>2065</v>
      </c>
      <c r="F1761" s="26" t="s">
        <v>15</v>
      </c>
      <c r="G1761" s="29">
        <v>289459</v>
      </c>
      <c r="H1761" s="30" t="s">
        <v>575</v>
      </c>
    </row>
    <row r="1762" spans="1:8" ht="47.25" hidden="1" x14ac:dyDescent="0.25">
      <c r="A1762" s="26" t="s">
        <v>11</v>
      </c>
      <c r="B1762" s="27" t="s">
        <v>646</v>
      </c>
      <c r="C1762" s="27" t="s">
        <v>647</v>
      </c>
      <c r="D1762" s="28">
        <v>5940</v>
      </c>
      <c r="E1762" s="27" t="s">
        <v>2066</v>
      </c>
      <c r="F1762" s="26" t="s">
        <v>14</v>
      </c>
      <c r="G1762" s="29">
        <v>638962</v>
      </c>
      <c r="H1762" s="30" t="s">
        <v>575</v>
      </c>
    </row>
    <row r="1763" spans="1:8" ht="63" hidden="1" x14ac:dyDescent="0.25">
      <c r="A1763" s="26" t="s">
        <v>11</v>
      </c>
      <c r="B1763" s="27" t="s">
        <v>646</v>
      </c>
      <c r="C1763" s="27" t="s">
        <v>647</v>
      </c>
      <c r="D1763" s="28">
        <v>5941</v>
      </c>
      <c r="E1763" s="27" t="s">
        <v>2067</v>
      </c>
      <c r="F1763" s="26" t="s">
        <v>14</v>
      </c>
      <c r="G1763" s="29">
        <v>641104</v>
      </c>
      <c r="H1763" s="30" t="s">
        <v>575</v>
      </c>
    </row>
    <row r="1764" spans="1:8" ht="47.25" hidden="1" x14ac:dyDescent="0.25">
      <c r="A1764" s="26" t="s">
        <v>11</v>
      </c>
      <c r="B1764" s="27" t="s">
        <v>646</v>
      </c>
      <c r="C1764" s="27" t="s">
        <v>647</v>
      </c>
      <c r="D1764" s="28">
        <v>5944</v>
      </c>
      <c r="E1764" s="27" t="s">
        <v>2068</v>
      </c>
      <c r="F1764" s="26" t="s">
        <v>14</v>
      </c>
      <c r="G1764" s="29">
        <v>648419</v>
      </c>
      <c r="H1764" s="30" t="s">
        <v>575</v>
      </c>
    </row>
    <row r="1765" spans="1:8" ht="47.25" hidden="1" x14ac:dyDescent="0.25">
      <c r="A1765" s="26" t="s">
        <v>11</v>
      </c>
      <c r="B1765" s="27" t="s">
        <v>646</v>
      </c>
      <c r="C1765" s="27" t="s">
        <v>647</v>
      </c>
      <c r="D1765" s="28">
        <v>5945</v>
      </c>
      <c r="E1765" s="27" t="s">
        <v>2069</v>
      </c>
      <c r="F1765" s="26" t="s">
        <v>14</v>
      </c>
      <c r="G1765" s="29">
        <v>596332</v>
      </c>
      <c r="H1765" s="30" t="s">
        <v>575</v>
      </c>
    </row>
    <row r="1766" spans="1:8" ht="47.25" hidden="1" x14ac:dyDescent="0.25">
      <c r="A1766" s="26" t="s">
        <v>11</v>
      </c>
      <c r="B1766" s="27" t="s">
        <v>646</v>
      </c>
      <c r="C1766" s="27" t="s">
        <v>647</v>
      </c>
      <c r="D1766" s="28">
        <v>5946</v>
      </c>
      <c r="E1766" s="27" t="s">
        <v>2070</v>
      </c>
      <c r="F1766" s="26" t="s">
        <v>14</v>
      </c>
      <c r="G1766" s="29">
        <v>796347</v>
      </c>
      <c r="H1766" s="30" t="s">
        <v>575</v>
      </c>
    </row>
    <row r="1767" spans="1:8" ht="63" hidden="1" x14ac:dyDescent="0.25">
      <c r="A1767" s="26" t="s">
        <v>11</v>
      </c>
      <c r="B1767" s="27" t="s">
        <v>646</v>
      </c>
      <c r="C1767" s="27" t="s">
        <v>647</v>
      </c>
      <c r="D1767" s="28">
        <v>5947</v>
      </c>
      <c r="E1767" s="27" t="s">
        <v>2071</v>
      </c>
      <c r="F1767" s="26" t="s">
        <v>14</v>
      </c>
      <c r="G1767" s="29">
        <v>664463</v>
      </c>
      <c r="H1767" s="30" t="s">
        <v>575</v>
      </c>
    </row>
    <row r="1768" spans="1:8" ht="63" hidden="1" x14ac:dyDescent="0.25">
      <c r="A1768" s="26" t="s">
        <v>11</v>
      </c>
      <c r="B1768" s="27" t="s">
        <v>646</v>
      </c>
      <c r="C1768" s="27" t="s">
        <v>647</v>
      </c>
      <c r="D1768" s="28">
        <v>5948</v>
      </c>
      <c r="E1768" s="27" t="s">
        <v>2072</v>
      </c>
      <c r="F1768" s="26" t="s">
        <v>14</v>
      </c>
      <c r="G1768" s="29">
        <v>692114</v>
      </c>
      <c r="H1768" s="30" t="s">
        <v>575</v>
      </c>
    </row>
    <row r="1769" spans="1:8" ht="47.25" hidden="1" x14ac:dyDescent="0.25">
      <c r="A1769" s="26" t="s">
        <v>11</v>
      </c>
      <c r="B1769" s="27" t="s">
        <v>646</v>
      </c>
      <c r="C1769" s="27" t="s">
        <v>647</v>
      </c>
      <c r="D1769" s="28">
        <v>5949</v>
      </c>
      <c r="E1769" s="27" t="s">
        <v>2073</v>
      </c>
      <c r="F1769" s="26" t="s">
        <v>14</v>
      </c>
      <c r="G1769" s="29">
        <v>651458</v>
      </c>
      <c r="H1769" s="30" t="s">
        <v>575</v>
      </c>
    </row>
    <row r="1770" spans="1:8" ht="78.75" hidden="1" x14ac:dyDescent="0.25">
      <c r="A1770" s="26" t="s">
        <v>11</v>
      </c>
      <c r="B1770" s="27" t="s">
        <v>646</v>
      </c>
      <c r="C1770" s="27" t="s">
        <v>647</v>
      </c>
      <c r="D1770" s="28">
        <v>5950</v>
      </c>
      <c r="E1770" s="27" t="s">
        <v>2074</v>
      </c>
      <c r="F1770" s="26" t="s">
        <v>14</v>
      </c>
      <c r="G1770" s="29">
        <v>2091346</v>
      </c>
      <c r="H1770" s="30" t="s">
        <v>575</v>
      </c>
    </row>
    <row r="1771" spans="1:8" ht="31.5" hidden="1" x14ac:dyDescent="0.25">
      <c r="A1771" s="26" t="s">
        <v>11</v>
      </c>
      <c r="B1771" s="27" t="s">
        <v>646</v>
      </c>
      <c r="C1771" s="27" t="s">
        <v>1705</v>
      </c>
      <c r="D1771" s="28">
        <v>5952</v>
      </c>
      <c r="E1771" s="27" t="s">
        <v>2075</v>
      </c>
      <c r="F1771" s="26" t="s">
        <v>15</v>
      </c>
      <c r="G1771" s="29">
        <v>297500</v>
      </c>
      <c r="H1771" s="30" t="s">
        <v>575</v>
      </c>
    </row>
    <row r="1772" spans="1:8" hidden="1" x14ac:dyDescent="0.25">
      <c r="A1772" s="26" t="s">
        <v>11</v>
      </c>
      <c r="B1772" s="27" t="s">
        <v>639</v>
      </c>
      <c r="C1772" s="27" t="s">
        <v>639</v>
      </c>
      <c r="D1772" s="28">
        <v>5953</v>
      </c>
      <c r="E1772" s="27" t="s">
        <v>352</v>
      </c>
      <c r="F1772" s="26" t="s">
        <v>15</v>
      </c>
      <c r="G1772" s="29">
        <v>543152</v>
      </c>
      <c r="H1772" s="30" t="s">
        <v>575</v>
      </c>
    </row>
    <row r="1773" spans="1:8" ht="31.5" hidden="1" x14ac:dyDescent="0.25">
      <c r="A1773" s="26" t="s">
        <v>11</v>
      </c>
      <c r="B1773" s="27" t="s">
        <v>582</v>
      </c>
      <c r="C1773" s="27" t="s">
        <v>1284</v>
      </c>
      <c r="D1773" s="28">
        <v>5954</v>
      </c>
      <c r="E1773" s="27" t="s">
        <v>353</v>
      </c>
      <c r="F1773" s="26" t="s">
        <v>15</v>
      </c>
      <c r="G1773" s="29">
        <v>782537</v>
      </c>
      <c r="H1773" s="30" t="s">
        <v>575</v>
      </c>
    </row>
    <row r="1774" spans="1:8" ht="63" hidden="1" x14ac:dyDescent="0.25">
      <c r="A1774" s="26" t="s">
        <v>11</v>
      </c>
      <c r="B1774" s="27" t="s">
        <v>632</v>
      </c>
      <c r="C1774" s="27" t="s">
        <v>811</v>
      </c>
      <c r="D1774" s="28">
        <v>5955</v>
      </c>
      <c r="E1774" s="27" t="s">
        <v>2076</v>
      </c>
      <c r="F1774" s="26" t="s">
        <v>16</v>
      </c>
      <c r="G1774" s="29">
        <v>257760</v>
      </c>
      <c r="H1774" s="30" t="s">
        <v>575</v>
      </c>
    </row>
    <row r="1775" spans="1:8" ht="47.25" hidden="1" x14ac:dyDescent="0.25">
      <c r="A1775" s="26" t="s">
        <v>1333</v>
      </c>
      <c r="B1775" s="27" t="s">
        <v>978</v>
      </c>
      <c r="C1775" s="27" t="s">
        <v>1390</v>
      </c>
      <c r="D1775" s="28">
        <v>5966</v>
      </c>
      <c r="E1775" s="27" t="s">
        <v>354</v>
      </c>
      <c r="F1775" s="26" t="s">
        <v>13</v>
      </c>
      <c r="G1775" s="29">
        <v>2709</v>
      </c>
      <c r="H1775" s="30" t="s">
        <v>575</v>
      </c>
    </row>
    <row r="1776" spans="1:8" ht="47.25" hidden="1" x14ac:dyDescent="0.25">
      <c r="A1776" s="26" t="s">
        <v>1333</v>
      </c>
      <c r="B1776" s="27" t="s">
        <v>978</v>
      </c>
      <c r="C1776" s="27" t="s">
        <v>1390</v>
      </c>
      <c r="D1776" s="28">
        <v>5967</v>
      </c>
      <c r="E1776" s="27" t="s">
        <v>355</v>
      </c>
      <c r="F1776" s="26" t="s">
        <v>13</v>
      </c>
      <c r="G1776" s="29">
        <v>18365</v>
      </c>
      <c r="H1776" s="30" t="s">
        <v>575</v>
      </c>
    </row>
    <row r="1777" spans="1:8" ht="47.25" hidden="1" x14ac:dyDescent="0.25">
      <c r="A1777" s="26" t="s">
        <v>1333</v>
      </c>
      <c r="B1777" s="27" t="s">
        <v>978</v>
      </c>
      <c r="C1777" s="27" t="s">
        <v>1390</v>
      </c>
      <c r="D1777" s="28">
        <v>5968</v>
      </c>
      <c r="E1777" s="27" t="s">
        <v>356</v>
      </c>
      <c r="F1777" s="26" t="s">
        <v>13</v>
      </c>
      <c r="G1777" s="29">
        <v>59842</v>
      </c>
      <c r="H1777" s="30" t="s">
        <v>575</v>
      </c>
    </row>
    <row r="1778" spans="1:8" ht="47.25" hidden="1" x14ac:dyDescent="0.25">
      <c r="A1778" s="26" t="s">
        <v>1333</v>
      </c>
      <c r="B1778" s="27" t="s">
        <v>978</v>
      </c>
      <c r="C1778" s="27" t="s">
        <v>1390</v>
      </c>
      <c r="D1778" s="28">
        <v>5969</v>
      </c>
      <c r="E1778" s="27" t="s">
        <v>357</v>
      </c>
      <c r="F1778" s="26" t="s">
        <v>13</v>
      </c>
      <c r="G1778" s="29">
        <v>59123</v>
      </c>
      <c r="H1778" s="30" t="s">
        <v>575</v>
      </c>
    </row>
    <row r="1779" spans="1:8" ht="47.25" hidden="1" x14ac:dyDescent="0.25">
      <c r="A1779" s="26" t="s">
        <v>1333</v>
      </c>
      <c r="B1779" s="27" t="s">
        <v>978</v>
      </c>
      <c r="C1779" s="27" t="s">
        <v>1390</v>
      </c>
      <c r="D1779" s="28">
        <v>5970</v>
      </c>
      <c r="E1779" s="27" t="s">
        <v>358</v>
      </c>
      <c r="F1779" s="26" t="s">
        <v>13</v>
      </c>
      <c r="G1779" s="29">
        <v>219385</v>
      </c>
      <c r="H1779" s="30" t="s">
        <v>575</v>
      </c>
    </row>
    <row r="1780" spans="1:8" ht="110.25" hidden="1" x14ac:dyDescent="0.25">
      <c r="A1780" s="26" t="s">
        <v>1333</v>
      </c>
      <c r="B1780" s="27" t="s">
        <v>978</v>
      </c>
      <c r="C1780" s="27" t="s">
        <v>1390</v>
      </c>
      <c r="D1780" s="28">
        <v>5971</v>
      </c>
      <c r="E1780" s="27" t="s">
        <v>2077</v>
      </c>
      <c r="F1780" s="26" t="s">
        <v>13</v>
      </c>
      <c r="G1780" s="29">
        <v>256949</v>
      </c>
      <c r="H1780" s="30" t="s">
        <v>575</v>
      </c>
    </row>
    <row r="1781" spans="1:8" ht="47.25" hidden="1" x14ac:dyDescent="0.25">
      <c r="A1781" s="26" t="s">
        <v>1333</v>
      </c>
      <c r="B1781" s="27" t="s">
        <v>978</v>
      </c>
      <c r="C1781" s="27" t="s">
        <v>1390</v>
      </c>
      <c r="D1781" s="28">
        <v>5972</v>
      </c>
      <c r="E1781" s="27" t="s">
        <v>359</v>
      </c>
      <c r="F1781" s="26" t="s">
        <v>13</v>
      </c>
      <c r="G1781" s="29">
        <v>248532</v>
      </c>
      <c r="H1781" s="30" t="s">
        <v>575</v>
      </c>
    </row>
    <row r="1782" spans="1:8" hidden="1" x14ac:dyDescent="0.25">
      <c r="A1782" s="26" t="s">
        <v>11</v>
      </c>
      <c r="B1782" s="27" t="s">
        <v>978</v>
      </c>
      <c r="C1782" s="27" t="s">
        <v>979</v>
      </c>
      <c r="D1782" s="28">
        <v>5975</v>
      </c>
      <c r="E1782" s="27" t="s">
        <v>2078</v>
      </c>
      <c r="F1782" s="26" t="s">
        <v>27</v>
      </c>
      <c r="G1782" s="29">
        <v>22915</v>
      </c>
      <c r="H1782" s="30" t="s">
        <v>575</v>
      </c>
    </row>
    <row r="1783" spans="1:8" ht="31.5" hidden="1" x14ac:dyDescent="0.25">
      <c r="A1783" s="26" t="s">
        <v>11</v>
      </c>
      <c r="B1783" s="27" t="s">
        <v>646</v>
      </c>
      <c r="C1783" s="27" t="s">
        <v>1705</v>
      </c>
      <c r="D1783" s="28">
        <v>5976</v>
      </c>
      <c r="E1783" s="27" t="s">
        <v>360</v>
      </c>
      <c r="F1783" s="26" t="s">
        <v>15</v>
      </c>
      <c r="G1783" s="29">
        <v>15649</v>
      </c>
      <c r="H1783" s="30" t="s">
        <v>575</v>
      </c>
    </row>
    <row r="1784" spans="1:8" ht="31.5" hidden="1" x14ac:dyDescent="0.25">
      <c r="A1784" s="26" t="s">
        <v>11</v>
      </c>
      <c r="B1784" s="27" t="s">
        <v>597</v>
      </c>
      <c r="C1784" s="27" t="s">
        <v>597</v>
      </c>
      <c r="D1784" s="28">
        <v>5992</v>
      </c>
      <c r="E1784" s="27" t="s">
        <v>361</v>
      </c>
      <c r="F1784" s="26" t="s">
        <v>15</v>
      </c>
      <c r="G1784" s="29">
        <v>752200</v>
      </c>
      <c r="H1784" s="30" t="s">
        <v>575</v>
      </c>
    </row>
    <row r="1785" spans="1:8" ht="31.5" hidden="1" x14ac:dyDescent="0.25">
      <c r="A1785" s="26" t="s">
        <v>11</v>
      </c>
      <c r="B1785" s="27" t="s">
        <v>632</v>
      </c>
      <c r="C1785" s="27" t="s">
        <v>1711</v>
      </c>
      <c r="D1785" s="28">
        <v>5993</v>
      </c>
      <c r="E1785" s="27" t="s">
        <v>362</v>
      </c>
      <c r="F1785" s="26" t="s">
        <v>219</v>
      </c>
      <c r="G1785" s="29">
        <v>5552180</v>
      </c>
      <c r="H1785" s="30" t="s">
        <v>575</v>
      </c>
    </row>
    <row r="1786" spans="1:8" ht="47.25" hidden="1" x14ac:dyDescent="0.25">
      <c r="A1786" s="26" t="s">
        <v>11</v>
      </c>
      <c r="B1786" s="27" t="s">
        <v>597</v>
      </c>
      <c r="C1786" s="27" t="s">
        <v>597</v>
      </c>
      <c r="D1786" s="28">
        <v>5994</v>
      </c>
      <c r="E1786" s="27" t="s">
        <v>363</v>
      </c>
      <c r="F1786" s="26" t="s">
        <v>15</v>
      </c>
      <c r="G1786" s="29">
        <v>181033</v>
      </c>
      <c r="H1786" s="30" t="s">
        <v>575</v>
      </c>
    </row>
    <row r="1787" spans="1:8" ht="47.25" hidden="1" x14ac:dyDescent="0.25">
      <c r="A1787" s="26" t="s">
        <v>11</v>
      </c>
      <c r="B1787" s="27" t="s">
        <v>597</v>
      </c>
      <c r="C1787" s="27" t="s">
        <v>597</v>
      </c>
      <c r="D1787" s="28">
        <v>5995</v>
      </c>
      <c r="E1787" s="27" t="s">
        <v>364</v>
      </c>
      <c r="F1787" s="26" t="s">
        <v>15</v>
      </c>
      <c r="G1787" s="29">
        <v>372768</v>
      </c>
      <c r="H1787" s="30" t="s">
        <v>575</v>
      </c>
    </row>
    <row r="1788" spans="1:8" ht="47.25" hidden="1" x14ac:dyDescent="0.25">
      <c r="A1788" s="26" t="s">
        <v>11</v>
      </c>
      <c r="B1788" s="27" t="s">
        <v>650</v>
      </c>
      <c r="C1788" s="27" t="s">
        <v>991</v>
      </c>
      <c r="D1788" s="28">
        <v>5996</v>
      </c>
      <c r="E1788" s="27" t="s">
        <v>2079</v>
      </c>
      <c r="F1788" s="26" t="s">
        <v>15</v>
      </c>
      <c r="G1788" s="29">
        <v>26429</v>
      </c>
      <c r="H1788" s="30" t="s">
        <v>575</v>
      </c>
    </row>
    <row r="1789" spans="1:8" ht="31.5" hidden="1" x14ac:dyDescent="0.25">
      <c r="A1789" s="26" t="s">
        <v>11</v>
      </c>
      <c r="B1789" s="27" t="s">
        <v>587</v>
      </c>
      <c r="C1789" s="27" t="s">
        <v>592</v>
      </c>
      <c r="D1789" s="28">
        <v>5997</v>
      </c>
      <c r="E1789" s="27" t="s">
        <v>2080</v>
      </c>
      <c r="F1789" s="26" t="s">
        <v>13</v>
      </c>
      <c r="G1789" s="29">
        <v>66020</v>
      </c>
      <c r="H1789" s="30" t="s">
        <v>575</v>
      </c>
    </row>
    <row r="1790" spans="1:8" hidden="1" x14ac:dyDescent="0.25">
      <c r="A1790" s="26" t="s">
        <v>11</v>
      </c>
      <c r="B1790" s="27" t="s">
        <v>639</v>
      </c>
      <c r="C1790" s="27" t="s">
        <v>639</v>
      </c>
      <c r="D1790" s="28">
        <v>5998</v>
      </c>
      <c r="E1790" s="27" t="s">
        <v>365</v>
      </c>
      <c r="F1790" s="26" t="s">
        <v>16</v>
      </c>
      <c r="G1790" s="29">
        <v>68907</v>
      </c>
      <c r="H1790" s="30" t="s">
        <v>575</v>
      </c>
    </row>
    <row r="1791" spans="1:8" ht="47.25" hidden="1" x14ac:dyDescent="0.25">
      <c r="A1791" s="26" t="s">
        <v>11</v>
      </c>
      <c r="B1791" s="27" t="s">
        <v>639</v>
      </c>
      <c r="C1791" s="27" t="s">
        <v>639</v>
      </c>
      <c r="D1791" s="28">
        <v>5999</v>
      </c>
      <c r="E1791" s="27" t="s">
        <v>2081</v>
      </c>
      <c r="F1791" s="26" t="s">
        <v>16</v>
      </c>
      <c r="G1791" s="29">
        <v>1479170</v>
      </c>
      <c r="H1791" s="30" t="s">
        <v>575</v>
      </c>
    </row>
    <row r="1792" spans="1:8" ht="409.5" hidden="1" x14ac:dyDescent="0.25">
      <c r="A1792" s="26" t="s">
        <v>11</v>
      </c>
      <c r="B1792" s="27" t="s">
        <v>608</v>
      </c>
      <c r="C1792" s="27" t="s">
        <v>609</v>
      </c>
      <c r="D1792" s="28">
        <v>6001</v>
      </c>
      <c r="E1792" s="27" t="s">
        <v>2082</v>
      </c>
      <c r="F1792" s="26" t="s">
        <v>16</v>
      </c>
      <c r="G1792" s="29">
        <v>114835714</v>
      </c>
      <c r="H1792" s="30" t="s">
        <v>575</v>
      </c>
    </row>
    <row r="1793" spans="1:8" ht="409.5" hidden="1" x14ac:dyDescent="0.25">
      <c r="A1793" s="26" t="s">
        <v>11</v>
      </c>
      <c r="B1793" s="27" t="s">
        <v>608</v>
      </c>
      <c r="C1793" s="27" t="s">
        <v>609</v>
      </c>
      <c r="D1793" s="28">
        <v>6002</v>
      </c>
      <c r="E1793" s="27" t="s">
        <v>2083</v>
      </c>
      <c r="F1793" s="26" t="s">
        <v>16</v>
      </c>
      <c r="G1793" s="29">
        <v>120356600</v>
      </c>
      <c r="H1793" s="30" t="s">
        <v>575</v>
      </c>
    </row>
    <row r="1794" spans="1:8" ht="409.5" hidden="1" x14ac:dyDescent="0.25">
      <c r="A1794" s="26" t="s">
        <v>11</v>
      </c>
      <c r="B1794" s="27" t="s">
        <v>608</v>
      </c>
      <c r="C1794" s="27" t="s">
        <v>609</v>
      </c>
      <c r="D1794" s="28">
        <v>6003</v>
      </c>
      <c r="E1794" s="27" t="s">
        <v>2084</v>
      </c>
      <c r="F1794" s="26" t="s">
        <v>16</v>
      </c>
      <c r="G1794" s="29">
        <v>146422360</v>
      </c>
      <c r="H1794" s="30" t="s">
        <v>575</v>
      </c>
    </row>
    <row r="1795" spans="1:8" ht="31.5" hidden="1" x14ac:dyDescent="0.25">
      <c r="A1795" s="26" t="s">
        <v>11</v>
      </c>
      <c r="B1795" s="27" t="s">
        <v>608</v>
      </c>
      <c r="C1795" s="27" t="s">
        <v>609</v>
      </c>
      <c r="D1795" s="28">
        <v>6004</v>
      </c>
      <c r="E1795" s="27" t="s">
        <v>366</v>
      </c>
      <c r="F1795" s="26" t="s">
        <v>16</v>
      </c>
      <c r="G1795" s="29">
        <v>9854390</v>
      </c>
      <c r="H1795" s="30" t="s">
        <v>575</v>
      </c>
    </row>
    <row r="1796" spans="1:8" ht="63" hidden="1" x14ac:dyDescent="0.25">
      <c r="A1796" s="26" t="s">
        <v>11</v>
      </c>
      <c r="B1796" s="27" t="s">
        <v>608</v>
      </c>
      <c r="C1796" s="27" t="s">
        <v>609</v>
      </c>
      <c r="D1796" s="28">
        <v>6006</v>
      </c>
      <c r="E1796" s="27" t="s">
        <v>2085</v>
      </c>
      <c r="F1796" s="26" t="s">
        <v>16</v>
      </c>
      <c r="G1796" s="29">
        <v>1407564</v>
      </c>
      <c r="H1796" s="30" t="s">
        <v>575</v>
      </c>
    </row>
    <row r="1797" spans="1:8" ht="94.5" hidden="1" x14ac:dyDescent="0.25">
      <c r="A1797" s="26" t="s">
        <v>11</v>
      </c>
      <c r="B1797" s="27" t="s">
        <v>646</v>
      </c>
      <c r="C1797" s="27" t="s">
        <v>647</v>
      </c>
      <c r="D1797" s="28">
        <v>6007</v>
      </c>
      <c r="E1797" s="27" t="s">
        <v>2086</v>
      </c>
      <c r="F1797" s="26" t="s">
        <v>14</v>
      </c>
      <c r="G1797" s="29">
        <v>1475200</v>
      </c>
      <c r="H1797" s="30" t="s">
        <v>575</v>
      </c>
    </row>
    <row r="1798" spans="1:8" ht="31.5" hidden="1" x14ac:dyDescent="0.25">
      <c r="A1798" s="26" t="s">
        <v>11</v>
      </c>
      <c r="B1798" s="27" t="s">
        <v>1655</v>
      </c>
      <c r="C1798" s="27" t="s">
        <v>1927</v>
      </c>
      <c r="D1798" s="28">
        <v>6008</v>
      </c>
      <c r="E1798" s="27" t="s">
        <v>367</v>
      </c>
      <c r="F1798" s="26" t="s">
        <v>13</v>
      </c>
      <c r="G1798" s="29">
        <v>1647</v>
      </c>
      <c r="H1798" s="30" t="s">
        <v>575</v>
      </c>
    </row>
    <row r="1799" spans="1:8" ht="31.5" hidden="1" x14ac:dyDescent="0.25">
      <c r="A1799" s="26" t="s">
        <v>11</v>
      </c>
      <c r="B1799" s="27" t="s">
        <v>1655</v>
      </c>
      <c r="C1799" s="27" t="s">
        <v>1927</v>
      </c>
      <c r="D1799" s="28">
        <v>6009</v>
      </c>
      <c r="E1799" s="27" t="s">
        <v>368</v>
      </c>
      <c r="F1799" s="26" t="s">
        <v>13</v>
      </c>
      <c r="G1799" s="29">
        <v>1878</v>
      </c>
      <c r="H1799" s="30" t="s">
        <v>575</v>
      </c>
    </row>
    <row r="1800" spans="1:8" ht="47.25" hidden="1" x14ac:dyDescent="0.25">
      <c r="A1800" s="26" t="s">
        <v>11</v>
      </c>
      <c r="B1800" s="27" t="s">
        <v>578</v>
      </c>
      <c r="C1800" s="27" t="s">
        <v>578</v>
      </c>
      <c r="D1800" s="28">
        <v>6010</v>
      </c>
      <c r="E1800" s="27" t="s">
        <v>2087</v>
      </c>
      <c r="F1800" s="26" t="s">
        <v>15</v>
      </c>
      <c r="G1800" s="29">
        <v>26369</v>
      </c>
      <c r="H1800" s="30" t="s">
        <v>575</v>
      </c>
    </row>
    <row r="1801" spans="1:8" ht="78.75" hidden="1" x14ac:dyDescent="0.25">
      <c r="A1801" s="26" t="s">
        <v>11</v>
      </c>
      <c r="B1801" s="27" t="s">
        <v>650</v>
      </c>
      <c r="C1801" s="27" t="s">
        <v>996</v>
      </c>
      <c r="D1801" s="28">
        <v>6011</v>
      </c>
      <c r="E1801" s="27" t="s">
        <v>2088</v>
      </c>
      <c r="F1801" s="26" t="s">
        <v>16</v>
      </c>
      <c r="G1801" s="29">
        <v>95622</v>
      </c>
      <c r="H1801" s="30" t="s">
        <v>575</v>
      </c>
    </row>
    <row r="1802" spans="1:8" ht="31.5" hidden="1" x14ac:dyDescent="0.25">
      <c r="A1802" s="26" t="s">
        <v>11</v>
      </c>
      <c r="B1802" s="27" t="s">
        <v>573</v>
      </c>
      <c r="C1802" s="27" t="s">
        <v>1622</v>
      </c>
      <c r="D1802" s="28">
        <v>6015</v>
      </c>
      <c r="E1802" s="27" t="s">
        <v>369</v>
      </c>
      <c r="F1802" s="26" t="s">
        <v>13</v>
      </c>
      <c r="G1802" s="29">
        <v>55753</v>
      </c>
      <c r="H1802" s="30" t="s">
        <v>575</v>
      </c>
    </row>
    <row r="1803" spans="1:8" ht="47.25" hidden="1" x14ac:dyDescent="0.25">
      <c r="A1803" s="26" t="s">
        <v>11</v>
      </c>
      <c r="B1803" s="27" t="s">
        <v>587</v>
      </c>
      <c r="C1803" s="27" t="s">
        <v>820</v>
      </c>
      <c r="D1803" s="28">
        <v>6016</v>
      </c>
      <c r="E1803" s="27" t="s">
        <v>370</v>
      </c>
      <c r="F1803" s="26" t="s">
        <v>14</v>
      </c>
      <c r="G1803" s="29">
        <v>105182</v>
      </c>
      <c r="H1803" s="30" t="s">
        <v>575</v>
      </c>
    </row>
    <row r="1804" spans="1:8" ht="47.25" hidden="1" x14ac:dyDescent="0.25">
      <c r="A1804" s="26" t="s">
        <v>11</v>
      </c>
      <c r="B1804" s="27" t="s">
        <v>587</v>
      </c>
      <c r="C1804" s="27" t="s">
        <v>592</v>
      </c>
      <c r="D1804" s="28">
        <v>6020</v>
      </c>
      <c r="E1804" s="27" t="s">
        <v>2089</v>
      </c>
      <c r="F1804" s="26" t="s">
        <v>14</v>
      </c>
      <c r="G1804" s="29">
        <v>25919</v>
      </c>
      <c r="H1804" s="30" t="s">
        <v>575</v>
      </c>
    </row>
    <row r="1805" spans="1:8" ht="78.75" hidden="1" x14ac:dyDescent="0.25">
      <c r="A1805" s="26" t="s">
        <v>11</v>
      </c>
      <c r="B1805" s="27" t="s">
        <v>646</v>
      </c>
      <c r="C1805" s="27" t="s">
        <v>647</v>
      </c>
      <c r="D1805" s="28">
        <v>6021</v>
      </c>
      <c r="E1805" s="27" t="s">
        <v>2090</v>
      </c>
      <c r="F1805" s="26" t="s">
        <v>14</v>
      </c>
      <c r="G1805" s="29">
        <v>482669</v>
      </c>
      <c r="H1805" s="30" t="s">
        <v>575</v>
      </c>
    </row>
    <row r="1806" spans="1:8" ht="31.5" hidden="1" x14ac:dyDescent="0.25">
      <c r="A1806" s="26" t="s">
        <v>11</v>
      </c>
      <c r="B1806" s="27" t="s">
        <v>632</v>
      </c>
      <c r="C1806" s="27" t="s">
        <v>811</v>
      </c>
      <c r="D1806" s="28">
        <v>6029</v>
      </c>
      <c r="E1806" s="27" t="s">
        <v>2091</v>
      </c>
      <c r="F1806" s="26" t="s">
        <v>16</v>
      </c>
      <c r="G1806" s="29">
        <v>340447</v>
      </c>
      <c r="H1806" s="30" t="s">
        <v>575</v>
      </c>
    </row>
    <row r="1807" spans="1:8" ht="31.5" hidden="1" x14ac:dyDescent="0.25">
      <c r="A1807" s="26" t="s">
        <v>11</v>
      </c>
      <c r="B1807" s="27" t="s">
        <v>632</v>
      </c>
      <c r="C1807" s="27" t="s">
        <v>811</v>
      </c>
      <c r="D1807" s="28">
        <v>6030</v>
      </c>
      <c r="E1807" s="27" t="s">
        <v>2092</v>
      </c>
      <c r="F1807" s="26" t="s">
        <v>16</v>
      </c>
      <c r="G1807" s="29">
        <v>340447</v>
      </c>
      <c r="H1807" s="30" t="s">
        <v>575</v>
      </c>
    </row>
    <row r="1808" spans="1:8" ht="47.25" hidden="1" x14ac:dyDescent="0.25">
      <c r="A1808" s="26" t="s">
        <v>11</v>
      </c>
      <c r="B1808" s="27" t="s">
        <v>632</v>
      </c>
      <c r="C1808" s="27" t="s">
        <v>811</v>
      </c>
      <c r="D1808" s="28">
        <v>6031</v>
      </c>
      <c r="E1808" s="27" t="s">
        <v>2093</v>
      </c>
      <c r="F1808" s="26" t="s">
        <v>16</v>
      </c>
      <c r="G1808" s="29">
        <v>340447</v>
      </c>
      <c r="H1808" s="30" t="s">
        <v>575</v>
      </c>
    </row>
    <row r="1809" spans="1:8" ht="47.25" hidden="1" x14ac:dyDescent="0.25">
      <c r="A1809" s="26" t="s">
        <v>11</v>
      </c>
      <c r="B1809" s="27" t="s">
        <v>632</v>
      </c>
      <c r="C1809" s="27" t="s">
        <v>811</v>
      </c>
      <c r="D1809" s="28">
        <v>6032</v>
      </c>
      <c r="E1809" s="27" t="s">
        <v>2094</v>
      </c>
      <c r="F1809" s="26" t="s">
        <v>16</v>
      </c>
      <c r="G1809" s="29">
        <v>340447</v>
      </c>
      <c r="H1809" s="30" t="s">
        <v>575</v>
      </c>
    </row>
    <row r="1810" spans="1:8" ht="47.25" hidden="1" x14ac:dyDescent="0.25">
      <c r="A1810" s="26" t="s">
        <v>11</v>
      </c>
      <c r="B1810" s="27" t="s">
        <v>632</v>
      </c>
      <c r="C1810" s="27" t="s">
        <v>811</v>
      </c>
      <c r="D1810" s="28">
        <v>6033</v>
      </c>
      <c r="E1810" s="27" t="s">
        <v>2095</v>
      </c>
      <c r="F1810" s="26" t="s">
        <v>16</v>
      </c>
      <c r="G1810" s="29">
        <v>340447</v>
      </c>
      <c r="H1810" s="30" t="s">
        <v>575</v>
      </c>
    </row>
    <row r="1811" spans="1:8" ht="31.5" hidden="1" x14ac:dyDescent="0.25">
      <c r="A1811" s="26" t="s">
        <v>11</v>
      </c>
      <c r="B1811" s="27" t="s">
        <v>632</v>
      </c>
      <c r="C1811" s="27" t="s">
        <v>811</v>
      </c>
      <c r="D1811" s="28">
        <v>6034</v>
      </c>
      <c r="E1811" s="27" t="s">
        <v>2096</v>
      </c>
      <c r="F1811" s="26" t="s">
        <v>16</v>
      </c>
      <c r="G1811" s="29">
        <v>280947</v>
      </c>
      <c r="H1811" s="30" t="s">
        <v>575</v>
      </c>
    </row>
    <row r="1812" spans="1:8" ht="47.25" hidden="1" x14ac:dyDescent="0.25">
      <c r="A1812" s="26" t="s">
        <v>11</v>
      </c>
      <c r="B1812" s="27" t="s">
        <v>582</v>
      </c>
      <c r="C1812" s="27" t="s">
        <v>583</v>
      </c>
      <c r="D1812" s="28">
        <v>6036</v>
      </c>
      <c r="E1812" s="27" t="s">
        <v>2097</v>
      </c>
      <c r="F1812" s="26" t="s">
        <v>16</v>
      </c>
      <c r="G1812" s="29">
        <v>2270397</v>
      </c>
      <c r="H1812" s="30" t="s">
        <v>575</v>
      </c>
    </row>
    <row r="1813" spans="1:8" ht="31.5" hidden="1" x14ac:dyDescent="0.25">
      <c r="A1813" s="26" t="s">
        <v>11</v>
      </c>
      <c r="B1813" s="27" t="s">
        <v>582</v>
      </c>
      <c r="C1813" s="27" t="s">
        <v>583</v>
      </c>
      <c r="D1813" s="28">
        <v>6037</v>
      </c>
      <c r="E1813" s="27" t="s">
        <v>2098</v>
      </c>
      <c r="F1813" s="26" t="s">
        <v>16</v>
      </c>
      <c r="G1813" s="29">
        <v>2382852</v>
      </c>
      <c r="H1813" s="30" t="s">
        <v>575</v>
      </c>
    </row>
    <row r="1814" spans="1:8" ht="31.5" hidden="1" x14ac:dyDescent="0.25">
      <c r="A1814" s="26" t="s">
        <v>11</v>
      </c>
      <c r="B1814" s="27" t="s">
        <v>582</v>
      </c>
      <c r="C1814" s="27" t="s">
        <v>583</v>
      </c>
      <c r="D1814" s="28">
        <v>6038</v>
      </c>
      <c r="E1814" s="27" t="s">
        <v>2099</v>
      </c>
      <c r="F1814" s="26" t="s">
        <v>16</v>
      </c>
      <c r="G1814" s="29">
        <v>3309081</v>
      </c>
      <c r="H1814" s="30" t="s">
        <v>575</v>
      </c>
    </row>
    <row r="1815" spans="1:8" ht="31.5" hidden="1" x14ac:dyDescent="0.25">
      <c r="A1815" s="26" t="s">
        <v>11</v>
      </c>
      <c r="B1815" s="27" t="s">
        <v>582</v>
      </c>
      <c r="C1815" s="27" t="s">
        <v>583</v>
      </c>
      <c r="D1815" s="28">
        <v>6039</v>
      </c>
      <c r="E1815" s="27" t="s">
        <v>2100</v>
      </c>
      <c r="F1815" s="26" t="s">
        <v>16</v>
      </c>
      <c r="G1815" s="29">
        <v>3601583</v>
      </c>
      <c r="H1815" s="30" t="s">
        <v>575</v>
      </c>
    </row>
    <row r="1816" spans="1:8" ht="31.5" hidden="1" x14ac:dyDescent="0.25">
      <c r="A1816" s="26" t="s">
        <v>11</v>
      </c>
      <c r="B1816" s="27" t="s">
        <v>582</v>
      </c>
      <c r="C1816" s="27" t="s">
        <v>583</v>
      </c>
      <c r="D1816" s="28">
        <v>6040</v>
      </c>
      <c r="E1816" s="27" t="s">
        <v>2101</v>
      </c>
      <c r="F1816" s="26" t="s">
        <v>16</v>
      </c>
      <c r="G1816" s="29">
        <v>3963700</v>
      </c>
      <c r="H1816" s="30" t="s">
        <v>575</v>
      </c>
    </row>
    <row r="1817" spans="1:8" ht="47.25" hidden="1" x14ac:dyDescent="0.25">
      <c r="A1817" s="26" t="s">
        <v>11</v>
      </c>
      <c r="B1817" s="27" t="s">
        <v>608</v>
      </c>
      <c r="C1817" s="27" t="s">
        <v>609</v>
      </c>
      <c r="D1817" s="28">
        <v>6041</v>
      </c>
      <c r="E1817" s="27" t="s">
        <v>2102</v>
      </c>
      <c r="F1817" s="26" t="s">
        <v>16</v>
      </c>
      <c r="G1817" s="29">
        <v>3413867</v>
      </c>
      <c r="H1817" s="30" t="s">
        <v>575</v>
      </c>
    </row>
    <row r="1818" spans="1:8" ht="47.25" hidden="1" x14ac:dyDescent="0.25">
      <c r="A1818" s="26" t="s">
        <v>11</v>
      </c>
      <c r="B1818" s="27" t="s">
        <v>608</v>
      </c>
      <c r="C1818" s="27" t="s">
        <v>609</v>
      </c>
      <c r="D1818" s="28">
        <v>6042</v>
      </c>
      <c r="E1818" s="27" t="s">
        <v>2103</v>
      </c>
      <c r="F1818" s="26" t="s">
        <v>16</v>
      </c>
      <c r="G1818" s="29">
        <v>3699467</v>
      </c>
      <c r="H1818" s="30" t="s">
        <v>575</v>
      </c>
    </row>
    <row r="1819" spans="1:8" ht="63" hidden="1" x14ac:dyDescent="0.25">
      <c r="A1819" s="26" t="s">
        <v>11</v>
      </c>
      <c r="B1819" s="27" t="s">
        <v>608</v>
      </c>
      <c r="C1819" s="27" t="s">
        <v>609</v>
      </c>
      <c r="D1819" s="28">
        <v>6043</v>
      </c>
      <c r="E1819" s="27" t="s">
        <v>2104</v>
      </c>
      <c r="F1819" s="26" t="s">
        <v>16</v>
      </c>
      <c r="G1819" s="29">
        <v>3628067</v>
      </c>
      <c r="H1819" s="30" t="s">
        <v>575</v>
      </c>
    </row>
    <row r="1820" spans="1:8" ht="63" hidden="1" x14ac:dyDescent="0.25">
      <c r="A1820" s="26" t="s">
        <v>11</v>
      </c>
      <c r="B1820" s="27" t="s">
        <v>608</v>
      </c>
      <c r="C1820" s="27" t="s">
        <v>609</v>
      </c>
      <c r="D1820" s="28">
        <v>6044</v>
      </c>
      <c r="E1820" s="27" t="s">
        <v>2105</v>
      </c>
      <c r="F1820" s="26" t="s">
        <v>16</v>
      </c>
      <c r="G1820" s="29">
        <v>3342467</v>
      </c>
      <c r="H1820" s="30" t="s">
        <v>575</v>
      </c>
    </row>
    <row r="1821" spans="1:8" ht="31.5" hidden="1" x14ac:dyDescent="0.25">
      <c r="A1821" s="26" t="s">
        <v>11</v>
      </c>
      <c r="B1821" s="27" t="s">
        <v>608</v>
      </c>
      <c r="C1821" s="27" t="s">
        <v>609</v>
      </c>
      <c r="D1821" s="28">
        <v>6045</v>
      </c>
      <c r="E1821" s="27" t="s">
        <v>371</v>
      </c>
      <c r="F1821" s="26" t="s">
        <v>16</v>
      </c>
      <c r="G1821" s="29">
        <v>4658959</v>
      </c>
      <c r="H1821" s="30" t="s">
        <v>575</v>
      </c>
    </row>
    <row r="1822" spans="1:8" ht="63" hidden="1" x14ac:dyDescent="0.25">
      <c r="A1822" s="26" t="s">
        <v>11</v>
      </c>
      <c r="B1822" s="27" t="s">
        <v>632</v>
      </c>
      <c r="C1822" s="27" t="s">
        <v>633</v>
      </c>
      <c r="D1822" s="28">
        <v>6046</v>
      </c>
      <c r="E1822" s="27" t="s">
        <v>2106</v>
      </c>
      <c r="F1822" s="26" t="s">
        <v>16</v>
      </c>
      <c r="G1822" s="29">
        <v>397776</v>
      </c>
      <c r="H1822" s="30" t="s">
        <v>575</v>
      </c>
    </row>
    <row r="1823" spans="1:8" ht="78.75" hidden="1" x14ac:dyDescent="0.25">
      <c r="A1823" s="26" t="s">
        <v>11</v>
      </c>
      <c r="B1823" s="27" t="s">
        <v>650</v>
      </c>
      <c r="C1823" s="27" t="s">
        <v>651</v>
      </c>
      <c r="D1823" s="28">
        <v>6047</v>
      </c>
      <c r="E1823" s="27" t="s">
        <v>2107</v>
      </c>
      <c r="F1823" s="26" t="s">
        <v>13</v>
      </c>
      <c r="G1823" s="29">
        <v>203861</v>
      </c>
      <c r="H1823" s="30" t="s">
        <v>575</v>
      </c>
    </row>
    <row r="1824" spans="1:8" ht="47.25" hidden="1" x14ac:dyDescent="0.25">
      <c r="A1824" s="26" t="s">
        <v>11</v>
      </c>
      <c r="B1824" s="27" t="s">
        <v>978</v>
      </c>
      <c r="C1824" s="27" t="s">
        <v>1390</v>
      </c>
      <c r="D1824" s="28">
        <v>6053</v>
      </c>
      <c r="E1824" s="27" t="s">
        <v>372</v>
      </c>
      <c r="F1824" s="26" t="s">
        <v>14</v>
      </c>
      <c r="G1824" s="29">
        <v>87966</v>
      </c>
      <c r="H1824" s="30" t="s">
        <v>575</v>
      </c>
    </row>
    <row r="1825" spans="1:8" ht="63" hidden="1" x14ac:dyDescent="0.25">
      <c r="A1825" s="26" t="s">
        <v>11</v>
      </c>
      <c r="B1825" s="27" t="s">
        <v>608</v>
      </c>
      <c r="C1825" s="27" t="s">
        <v>609</v>
      </c>
      <c r="D1825" s="28">
        <v>6057</v>
      </c>
      <c r="E1825" s="27" t="s">
        <v>2108</v>
      </c>
      <c r="F1825" s="26" t="s">
        <v>219</v>
      </c>
      <c r="G1825" s="29">
        <v>144266</v>
      </c>
      <c r="H1825" s="30" t="s">
        <v>575</v>
      </c>
    </row>
    <row r="1826" spans="1:8" ht="63" hidden="1" x14ac:dyDescent="0.25">
      <c r="A1826" s="26" t="s">
        <v>11</v>
      </c>
      <c r="B1826" s="27" t="s">
        <v>608</v>
      </c>
      <c r="C1826" s="27" t="s">
        <v>609</v>
      </c>
      <c r="D1826" s="28">
        <v>6058</v>
      </c>
      <c r="E1826" s="27" t="s">
        <v>2109</v>
      </c>
      <c r="F1826" s="26" t="s">
        <v>219</v>
      </c>
      <c r="G1826" s="29">
        <v>107296</v>
      </c>
      <c r="H1826" s="30" t="s">
        <v>575</v>
      </c>
    </row>
    <row r="1827" spans="1:8" ht="63" hidden="1" x14ac:dyDescent="0.25">
      <c r="A1827" s="26" t="s">
        <v>11</v>
      </c>
      <c r="B1827" s="27" t="s">
        <v>632</v>
      </c>
      <c r="C1827" s="27" t="s">
        <v>811</v>
      </c>
      <c r="D1827" s="28">
        <v>6059</v>
      </c>
      <c r="E1827" s="27" t="s">
        <v>2110</v>
      </c>
      <c r="F1827" s="26" t="s">
        <v>219</v>
      </c>
      <c r="G1827" s="29">
        <v>42065</v>
      </c>
      <c r="H1827" s="30" t="s">
        <v>575</v>
      </c>
    </row>
    <row r="1828" spans="1:8" ht="31.5" hidden="1" x14ac:dyDescent="0.25">
      <c r="A1828" s="26" t="s">
        <v>11</v>
      </c>
      <c r="B1828" s="27" t="s">
        <v>585</v>
      </c>
      <c r="C1828" s="27" t="s">
        <v>2111</v>
      </c>
      <c r="D1828" s="28">
        <v>6060</v>
      </c>
      <c r="E1828" s="27" t="s">
        <v>373</v>
      </c>
      <c r="F1828" s="26" t="s">
        <v>219</v>
      </c>
      <c r="G1828" s="29">
        <v>1124550</v>
      </c>
      <c r="H1828" s="30" t="s">
        <v>575</v>
      </c>
    </row>
    <row r="1829" spans="1:8" ht="47.25" hidden="1" x14ac:dyDescent="0.25">
      <c r="A1829" s="26" t="s">
        <v>11</v>
      </c>
      <c r="B1829" s="27" t="s">
        <v>1594</v>
      </c>
      <c r="C1829" s="27" t="s">
        <v>1594</v>
      </c>
      <c r="D1829" s="28">
        <v>6061</v>
      </c>
      <c r="E1829" s="27" t="s">
        <v>2112</v>
      </c>
      <c r="F1829" s="26" t="s">
        <v>16</v>
      </c>
      <c r="G1829" s="29">
        <v>293683</v>
      </c>
      <c r="H1829" s="30" t="s">
        <v>575</v>
      </c>
    </row>
    <row r="1830" spans="1:8" ht="78.75" hidden="1" x14ac:dyDescent="0.25">
      <c r="A1830" s="26" t="s">
        <v>11</v>
      </c>
      <c r="B1830" s="27" t="s">
        <v>646</v>
      </c>
      <c r="C1830" s="27" t="s">
        <v>647</v>
      </c>
      <c r="D1830" s="28">
        <v>6062</v>
      </c>
      <c r="E1830" s="27" t="s">
        <v>2113</v>
      </c>
      <c r="F1830" s="26" t="s">
        <v>14</v>
      </c>
      <c r="G1830" s="29">
        <v>548432</v>
      </c>
      <c r="H1830" s="30" t="s">
        <v>575</v>
      </c>
    </row>
    <row r="1831" spans="1:8" ht="47.25" hidden="1" x14ac:dyDescent="0.25">
      <c r="A1831" s="26" t="s">
        <v>11</v>
      </c>
      <c r="B1831" s="27" t="s">
        <v>646</v>
      </c>
      <c r="C1831" s="27" t="s">
        <v>1705</v>
      </c>
      <c r="D1831" s="28">
        <v>6065</v>
      </c>
      <c r="E1831" s="27" t="s">
        <v>374</v>
      </c>
      <c r="F1831" s="26" t="s">
        <v>16</v>
      </c>
      <c r="G1831" s="29">
        <v>625921</v>
      </c>
      <c r="H1831" s="30" t="s">
        <v>575</v>
      </c>
    </row>
    <row r="1832" spans="1:8" ht="31.5" hidden="1" x14ac:dyDescent="0.25">
      <c r="A1832" s="26" t="s">
        <v>11</v>
      </c>
      <c r="B1832" s="27" t="s">
        <v>1655</v>
      </c>
      <c r="C1832" s="27" t="s">
        <v>1656</v>
      </c>
      <c r="D1832" s="28">
        <v>6070</v>
      </c>
      <c r="E1832" s="27" t="s">
        <v>375</v>
      </c>
      <c r="F1832" s="26" t="s">
        <v>13</v>
      </c>
      <c r="G1832" s="29">
        <v>69546</v>
      </c>
      <c r="H1832" s="30" t="s">
        <v>575</v>
      </c>
    </row>
    <row r="1833" spans="1:8" ht="63" hidden="1" x14ac:dyDescent="0.25">
      <c r="A1833" s="26" t="s">
        <v>11</v>
      </c>
      <c r="B1833" s="27" t="s">
        <v>1655</v>
      </c>
      <c r="C1833" s="27" t="s">
        <v>1656</v>
      </c>
      <c r="D1833" s="28">
        <v>6073</v>
      </c>
      <c r="E1833" s="27" t="s">
        <v>2114</v>
      </c>
      <c r="F1833" s="26" t="s">
        <v>16</v>
      </c>
      <c r="G1833" s="29">
        <v>3565616</v>
      </c>
      <c r="H1833" s="30" t="s">
        <v>575</v>
      </c>
    </row>
    <row r="1834" spans="1:8" ht="63" hidden="1" x14ac:dyDescent="0.25">
      <c r="A1834" s="26" t="s">
        <v>11</v>
      </c>
      <c r="B1834" s="27" t="s">
        <v>1655</v>
      </c>
      <c r="C1834" s="27" t="s">
        <v>1656</v>
      </c>
      <c r="D1834" s="28">
        <v>6074</v>
      </c>
      <c r="E1834" s="27" t="s">
        <v>2115</v>
      </c>
      <c r="F1834" s="26" t="s">
        <v>16</v>
      </c>
      <c r="G1834" s="29">
        <v>1743983</v>
      </c>
      <c r="H1834" s="30" t="s">
        <v>575</v>
      </c>
    </row>
    <row r="1835" spans="1:8" ht="47.25" hidden="1" x14ac:dyDescent="0.25">
      <c r="A1835" s="26" t="s">
        <v>11</v>
      </c>
      <c r="B1835" s="27" t="s">
        <v>1655</v>
      </c>
      <c r="C1835" s="27" t="s">
        <v>1655</v>
      </c>
      <c r="D1835" s="28">
        <v>6078</v>
      </c>
      <c r="E1835" s="27" t="s">
        <v>376</v>
      </c>
      <c r="F1835" s="26" t="s">
        <v>13</v>
      </c>
      <c r="G1835" s="29">
        <v>117823</v>
      </c>
      <c r="H1835" s="30" t="s">
        <v>575</v>
      </c>
    </row>
    <row r="1836" spans="1:8" ht="31.5" hidden="1" x14ac:dyDescent="0.25">
      <c r="A1836" s="26" t="s">
        <v>11</v>
      </c>
      <c r="B1836" s="27" t="s">
        <v>1655</v>
      </c>
      <c r="C1836" s="27" t="s">
        <v>1655</v>
      </c>
      <c r="D1836" s="28">
        <v>6079</v>
      </c>
      <c r="E1836" s="27" t="s">
        <v>377</v>
      </c>
      <c r="F1836" s="26" t="s">
        <v>13</v>
      </c>
      <c r="G1836" s="29">
        <v>93110</v>
      </c>
      <c r="H1836" s="30" t="s">
        <v>575</v>
      </c>
    </row>
    <row r="1837" spans="1:8" ht="409.5" hidden="1" x14ac:dyDescent="0.25">
      <c r="A1837" s="26" t="s">
        <v>11</v>
      </c>
      <c r="B1837" s="27" t="s">
        <v>608</v>
      </c>
      <c r="C1837" s="27" t="s">
        <v>609</v>
      </c>
      <c r="D1837" s="28">
        <v>6080</v>
      </c>
      <c r="E1837" s="27" t="s">
        <v>2116</v>
      </c>
      <c r="F1837" s="26" t="s">
        <v>16</v>
      </c>
      <c r="G1837" s="29">
        <v>757734</v>
      </c>
      <c r="H1837" s="30" t="s">
        <v>575</v>
      </c>
    </row>
    <row r="1838" spans="1:8" ht="31.5" hidden="1" x14ac:dyDescent="0.25">
      <c r="A1838" s="26" t="s">
        <v>11</v>
      </c>
      <c r="B1838" s="27" t="s">
        <v>1655</v>
      </c>
      <c r="C1838" s="27" t="s">
        <v>1655</v>
      </c>
      <c r="D1838" s="28">
        <v>6082</v>
      </c>
      <c r="E1838" s="27" t="s">
        <v>2117</v>
      </c>
      <c r="F1838" s="26" t="s">
        <v>13</v>
      </c>
      <c r="G1838" s="29">
        <v>41830</v>
      </c>
      <c r="H1838" s="30" t="s">
        <v>575</v>
      </c>
    </row>
    <row r="1839" spans="1:8" ht="47.25" hidden="1" x14ac:dyDescent="0.25">
      <c r="A1839" s="26" t="s">
        <v>1333</v>
      </c>
      <c r="B1839" s="27" t="s">
        <v>978</v>
      </c>
      <c r="C1839" s="27" t="s">
        <v>1390</v>
      </c>
      <c r="D1839" s="28">
        <v>6083</v>
      </c>
      <c r="E1839" s="27" t="s">
        <v>378</v>
      </c>
      <c r="F1839" s="26" t="s">
        <v>13</v>
      </c>
      <c r="G1839" s="29">
        <v>161830</v>
      </c>
      <c r="H1839" s="30" t="s">
        <v>575</v>
      </c>
    </row>
    <row r="1840" spans="1:8" ht="47.25" hidden="1" x14ac:dyDescent="0.25">
      <c r="A1840" s="26" t="s">
        <v>11</v>
      </c>
      <c r="B1840" s="27" t="s">
        <v>1594</v>
      </c>
      <c r="C1840" s="27" t="s">
        <v>1594</v>
      </c>
      <c r="D1840" s="28">
        <v>6084</v>
      </c>
      <c r="E1840" s="27" t="s">
        <v>2118</v>
      </c>
      <c r="F1840" s="26" t="s">
        <v>16</v>
      </c>
      <c r="G1840" s="29">
        <v>542</v>
      </c>
      <c r="H1840" s="30" t="s">
        <v>575</v>
      </c>
    </row>
    <row r="1841" spans="1:8" ht="47.25" hidden="1" x14ac:dyDescent="0.25">
      <c r="A1841" s="26" t="s">
        <v>11</v>
      </c>
      <c r="B1841" s="27" t="s">
        <v>1594</v>
      </c>
      <c r="C1841" s="27" t="s">
        <v>1594</v>
      </c>
      <c r="D1841" s="28">
        <v>6085</v>
      </c>
      <c r="E1841" s="27" t="s">
        <v>2119</v>
      </c>
      <c r="F1841" s="26" t="s">
        <v>379</v>
      </c>
      <c r="G1841" s="29">
        <v>28653</v>
      </c>
      <c r="H1841" s="30" t="s">
        <v>575</v>
      </c>
    </row>
    <row r="1842" spans="1:8" ht="47.25" hidden="1" x14ac:dyDescent="0.25">
      <c r="A1842" s="26" t="s">
        <v>11</v>
      </c>
      <c r="B1842" s="27" t="s">
        <v>1597</v>
      </c>
      <c r="C1842" s="27" t="s">
        <v>1597</v>
      </c>
      <c r="D1842" s="28">
        <v>6086</v>
      </c>
      <c r="E1842" s="27" t="s">
        <v>380</v>
      </c>
      <c r="F1842" s="26" t="s">
        <v>16</v>
      </c>
      <c r="G1842" s="29">
        <v>11173</v>
      </c>
      <c r="H1842" s="30" t="s">
        <v>575</v>
      </c>
    </row>
    <row r="1843" spans="1:8" ht="47.25" hidden="1" x14ac:dyDescent="0.25">
      <c r="A1843" s="26" t="s">
        <v>11</v>
      </c>
      <c r="B1843" s="27" t="s">
        <v>1597</v>
      </c>
      <c r="C1843" s="27" t="s">
        <v>1597</v>
      </c>
      <c r="D1843" s="28">
        <v>6087</v>
      </c>
      <c r="E1843" s="27" t="s">
        <v>381</v>
      </c>
      <c r="F1843" s="26" t="s">
        <v>16</v>
      </c>
      <c r="G1843" s="29">
        <v>10345</v>
      </c>
      <c r="H1843" s="30" t="s">
        <v>575</v>
      </c>
    </row>
    <row r="1844" spans="1:8" ht="31.5" hidden="1" x14ac:dyDescent="0.25">
      <c r="A1844" s="26" t="s">
        <v>11</v>
      </c>
      <c r="B1844" s="27" t="s">
        <v>1597</v>
      </c>
      <c r="C1844" s="27" t="s">
        <v>1597</v>
      </c>
      <c r="D1844" s="28">
        <v>6088</v>
      </c>
      <c r="E1844" s="27" t="s">
        <v>382</v>
      </c>
      <c r="F1844" s="26" t="s">
        <v>2120</v>
      </c>
      <c r="G1844" s="29">
        <v>16716</v>
      </c>
      <c r="H1844" s="30" t="s">
        <v>575</v>
      </c>
    </row>
    <row r="1845" spans="1:8" ht="94.5" hidden="1" x14ac:dyDescent="0.25">
      <c r="A1845" s="26" t="s">
        <v>11</v>
      </c>
      <c r="B1845" s="27" t="s">
        <v>608</v>
      </c>
      <c r="C1845" s="27" t="s">
        <v>609</v>
      </c>
      <c r="D1845" s="28">
        <v>6089</v>
      </c>
      <c r="E1845" s="27" t="s">
        <v>2121</v>
      </c>
      <c r="F1845" s="26" t="s">
        <v>16</v>
      </c>
      <c r="G1845" s="29">
        <v>2045705</v>
      </c>
      <c r="H1845" s="30" t="s">
        <v>575</v>
      </c>
    </row>
    <row r="1846" spans="1:8" ht="94.5" hidden="1" x14ac:dyDescent="0.25">
      <c r="A1846" s="26" t="s">
        <v>11</v>
      </c>
      <c r="B1846" s="27" t="s">
        <v>608</v>
      </c>
      <c r="C1846" s="27" t="s">
        <v>609</v>
      </c>
      <c r="D1846" s="28">
        <v>6090</v>
      </c>
      <c r="E1846" s="27" t="s">
        <v>2122</v>
      </c>
      <c r="F1846" s="26" t="s">
        <v>16</v>
      </c>
      <c r="G1846" s="29">
        <v>2174999</v>
      </c>
      <c r="H1846" s="30" t="s">
        <v>575</v>
      </c>
    </row>
    <row r="1847" spans="1:8" ht="94.5" hidden="1" x14ac:dyDescent="0.25">
      <c r="A1847" s="26" t="s">
        <v>11</v>
      </c>
      <c r="B1847" s="27" t="s">
        <v>608</v>
      </c>
      <c r="C1847" s="27" t="s">
        <v>609</v>
      </c>
      <c r="D1847" s="28">
        <v>6091</v>
      </c>
      <c r="E1847" s="27" t="s">
        <v>2123</v>
      </c>
      <c r="F1847" s="26" t="s">
        <v>16</v>
      </c>
      <c r="G1847" s="29">
        <v>991580</v>
      </c>
      <c r="H1847" s="30" t="s">
        <v>575</v>
      </c>
    </row>
    <row r="1848" spans="1:8" ht="94.5" hidden="1" x14ac:dyDescent="0.25">
      <c r="A1848" s="26" t="s">
        <v>11</v>
      </c>
      <c r="B1848" s="27" t="s">
        <v>639</v>
      </c>
      <c r="C1848" s="27" t="s">
        <v>639</v>
      </c>
      <c r="D1848" s="28">
        <v>6092</v>
      </c>
      <c r="E1848" s="27" t="s">
        <v>2124</v>
      </c>
      <c r="F1848" s="26" t="s">
        <v>16</v>
      </c>
      <c r="G1848" s="29">
        <v>257489</v>
      </c>
      <c r="H1848" s="30" t="s">
        <v>575</v>
      </c>
    </row>
    <row r="1849" spans="1:8" ht="94.5" hidden="1" x14ac:dyDescent="0.25">
      <c r="A1849" s="26" t="s">
        <v>11</v>
      </c>
      <c r="B1849" s="27" t="s">
        <v>639</v>
      </c>
      <c r="C1849" s="27" t="s">
        <v>639</v>
      </c>
      <c r="D1849" s="28">
        <v>6093</v>
      </c>
      <c r="E1849" s="27" t="s">
        <v>2125</v>
      </c>
      <c r="F1849" s="26" t="s">
        <v>16</v>
      </c>
      <c r="G1849" s="29">
        <v>265269</v>
      </c>
      <c r="H1849" s="30" t="s">
        <v>575</v>
      </c>
    </row>
    <row r="1850" spans="1:8" ht="94.5" hidden="1" x14ac:dyDescent="0.25">
      <c r="A1850" s="26" t="s">
        <v>11</v>
      </c>
      <c r="B1850" s="27" t="s">
        <v>639</v>
      </c>
      <c r="C1850" s="27" t="s">
        <v>639</v>
      </c>
      <c r="D1850" s="28">
        <v>6094</v>
      </c>
      <c r="E1850" s="27" t="s">
        <v>2126</v>
      </c>
      <c r="F1850" s="26" t="s">
        <v>16</v>
      </c>
      <c r="G1850" s="29">
        <v>262057</v>
      </c>
      <c r="H1850" s="30" t="s">
        <v>575</v>
      </c>
    </row>
    <row r="1851" spans="1:8" ht="78.75" hidden="1" x14ac:dyDescent="0.25">
      <c r="A1851" s="26" t="s">
        <v>11</v>
      </c>
      <c r="B1851" s="27" t="s">
        <v>650</v>
      </c>
      <c r="C1851" s="27" t="s">
        <v>651</v>
      </c>
      <c r="D1851" s="28">
        <v>6095</v>
      </c>
      <c r="E1851" s="27" t="s">
        <v>2127</v>
      </c>
      <c r="F1851" s="26" t="s">
        <v>13</v>
      </c>
      <c r="G1851" s="29">
        <v>278735</v>
      </c>
      <c r="H1851" s="30" t="s">
        <v>575</v>
      </c>
    </row>
    <row r="1852" spans="1:8" ht="78.75" hidden="1" x14ac:dyDescent="0.25">
      <c r="A1852" s="26" t="s">
        <v>11</v>
      </c>
      <c r="B1852" s="27" t="s">
        <v>650</v>
      </c>
      <c r="C1852" s="27" t="s">
        <v>651</v>
      </c>
      <c r="D1852" s="28">
        <v>6096</v>
      </c>
      <c r="E1852" s="27" t="s">
        <v>2128</v>
      </c>
      <c r="F1852" s="26" t="s">
        <v>13</v>
      </c>
      <c r="G1852" s="29">
        <v>253516</v>
      </c>
      <c r="H1852" s="30" t="s">
        <v>575</v>
      </c>
    </row>
    <row r="1853" spans="1:8" ht="31.5" hidden="1" x14ac:dyDescent="0.25">
      <c r="A1853" s="26" t="s">
        <v>11</v>
      </c>
      <c r="B1853" s="27" t="s">
        <v>650</v>
      </c>
      <c r="C1853" s="27" t="s">
        <v>1165</v>
      </c>
      <c r="D1853" s="28">
        <v>6098</v>
      </c>
      <c r="E1853" s="27" t="s">
        <v>2129</v>
      </c>
      <c r="F1853" s="26" t="s">
        <v>13</v>
      </c>
      <c r="G1853" s="29">
        <v>72035</v>
      </c>
      <c r="H1853" s="30" t="s">
        <v>575</v>
      </c>
    </row>
    <row r="1854" spans="1:8" ht="78.75" hidden="1" x14ac:dyDescent="0.25">
      <c r="A1854" s="26" t="s">
        <v>11</v>
      </c>
      <c r="B1854" s="27" t="s">
        <v>594</v>
      </c>
      <c r="C1854" s="27" t="s">
        <v>615</v>
      </c>
      <c r="D1854" s="28">
        <v>6099</v>
      </c>
      <c r="E1854" s="27" t="s">
        <v>383</v>
      </c>
      <c r="F1854" s="26" t="s">
        <v>13</v>
      </c>
      <c r="G1854" s="29">
        <v>36369</v>
      </c>
      <c r="H1854" s="30" t="s">
        <v>575</v>
      </c>
    </row>
    <row r="1855" spans="1:8" ht="47.25" hidden="1" x14ac:dyDescent="0.25">
      <c r="A1855" s="26" t="s">
        <v>11</v>
      </c>
      <c r="B1855" s="27" t="s">
        <v>594</v>
      </c>
      <c r="C1855" s="27" t="s">
        <v>615</v>
      </c>
      <c r="D1855" s="28">
        <v>6100</v>
      </c>
      <c r="E1855" s="27" t="s">
        <v>2130</v>
      </c>
      <c r="F1855" s="26" t="s">
        <v>15</v>
      </c>
      <c r="G1855" s="29">
        <v>7740</v>
      </c>
      <c r="H1855" s="30" t="s">
        <v>575</v>
      </c>
    </row>
    <row r="1856" spans="1:8" ht="63" hidden="1" x14ac:dyDescent="0.25">
      <c r="A1856" s="26" t="s">
        <v>11</v>
      </c>
      <c r="B1856" s="27" t="s">
        <v>594</v>
      </c>
      <c r="C1856" s="27" t="s">
        <v>615</v>
      </c>
      <c r="D1856" s="28">
        <v>6101</v>
      </c>
      <c r="E1856" s="27" t="s">
        <v>2131</v>
      </c>
      <c r="F1856" s="26" t="s">
        <v>15</v>
      </c>
      <c r="G1856" s="29">
        <v>9285</v>
      </c>
      <c r="H1856" s="30" t="s">
        <v>575</v>
      </c>
    </row>
    <row r="1857" spans="1:8" ht="63" hidden="1" x14ac:dyDescent="0.25">
      <c r="A1857" s="26" t="s">
        <v>11</v>
      </c>
      <c r="B1857" s="27" t="s">
        <v>594</v>
      </c>
      <c r="C1857" s="27" t="s">
        <v>615</v>
      </c>
      <c r="D1857" s="28">
        <v>6102</v>
      </c>
      <c r="E1857" s="27" t="s">
        <v>2132</v>
      </c>
      <c r="F1857" s="26" t="s">
        <v>15</v>
      </c>
      <c r="G1857" s="29">
        <v>22346</v>
      </c>
      <c r="H1857" s="30" t="s">
        <v>575</v>
      </c>
    </row>
    <row r="1858" spans="1:8" ht="94.5" hidden="1" x14ac:dyDescent="0.25">
      <c r="A1858" s="26" t="s">
        <v>11</v>
      </c>
      <c r="B1858" s="27" t="s">
        <v>597</v>
      </c>
      <c r="C1858" s="27" t="s">
        <v>597</v>
      </c>
      <c r="D1858" s="28">
        <v>6103</v>
      </c>
      <c r="E1858" s="27" t="s">
        <v>2133</v>
      </c>
      <c r="F1858" s="26" t="s">
        <v>15</v>
      </c>
      <c r="G1858" s="29">
        <v>101399</v>
      </c>
      <c r="H1858" s="30" t="s">
        <v>575</v>
      </c>
    </row>
    <row r="1859" spans="1:8" ht="110.25" hidden="1" x14ac:dyDescent="0.25">
      <c r="A1859" s="26" t="s">
        <v>11</v>
      </c>
      <c r="B1859" s="27" t="s">
        <v>1655</v>
      </c>
      <c r="C1859" s="27" t="s">
        <v>1840</v>
      </c>
      <c r="D1859" s="28">
        <v>6104</v>
      </c>
      <c r="E1859" s="27" t="s">
        <v>2134</v>
      </c>
      <c r="F1859" s="26" t="s">
        <v>13</v>
      </c>
      <c r="G1859" s="29">
        <v>79424</v>
      </c>
      <c r="H1859" s="30" t="s">
        <v>575</v>
      </c>
    </row>
    <row r="1860" spans="1:8" ht="63" hidden="1" x14ac:dyDescent="0.25">
      <c r="A1860" s="26" t="s">
        <v>11</v>
      </c>
      <c r="B1860" s="27" t="s">
        <v>629</v>
      </c>
      <c r="C1860" s="27" t="s">
        <v>2135</v>
      </c>
      <c r="D1860" s="28">
        <v>6105</v>
      </c>
      <c r="E1860" s="27" t="s">
        <v>384</v>
      </c>
      <c r="F1860" s="26" t="s">
        <v>15</v>
      </c>
      <c r="G1860" s="29">
        <v>1262045</v>
      </c>
      <c r="H1860" s="30" t="s">
        <v>575</v>
      </c>
    </row>
    <row r="1861" spans="1:8" ht="78.75" hidden="1" x14ac:dyDescent="0.25">
      <c r="A1861" s="26" t="s">
        <v>11</v>
      </c>
      <c r="B1861" s="27" t="s">
        <v>629</v>
      </c>
      <c r="C1861" s="27" t="s">
        <v>2135</v>
      </c>
      <c r="D1861" s="28">
        <v>6106</v>
      </c>
      <c r="E1861" s="27" t="s">
        <v>385</v>
      </c>
      <c r="F1861" s="26" t="s">
        <v>16</v>
      </c>
      <c r="G1861" s="29">
        <v>3874488</v>
      </c>
      <c r="H1861" s="30" t="s">
        <v>575</v>
      </c>
    </row>
    <row r="1862" spans="1:8" ht="63" hidden="1" x14ac:dyDescent="0.25">
      <c r="A1862" s="26" t="s">
        <v>11</v>
      </c>
      <c r="B1862" s="27" t="s">
        <v>629</v>
      </c>
      <c r="C1862" s="27" t="s">
        <v>2135</v>
      </c>
      <c r="D1862" s="28">
        <v>6107</v>
      </c>
      <c r="E1862" s="27" t="s">
        <v>386</v>
      </c>
      <c r="F1862" s="26" t="s">
        <v>387</v>
      </c>
      <c r="G1862" s="29">
        <v>2289524</v>
      </c>
      <c r="H1862" s="30" t="s">
        <v>575</v>
      </c>
    </row>
    <row r="1863" spans="1:8" ht="47.25" hidden="1" x14ac:dyDescent="0.25">
      <c r="A1863" s="26" t="s">
        <v>11</v>
      </c>
      <c r="B1863" s="27" t="s">
        <v>629</v>
      </c>
      <c r="C1863" s="27" t="s">
        <v>2135</v>
      </c>
      <c r="D1863" s="28">
        <v>6110</v>
      </c>
      <c r="E1863" s="27" t="s">
        <v>388</v>
      </c>
      <c r="F1863" s="26" t="s">
        <v>16</v>
      </c>
      <c r="G1863" s="29">
        <v>3409427</v>
      </c>
      <c r="H1863" s="30" t="s">
        <v>575</v>
      </c>
    </row>
    <row r="1864" spans="1:8" ht="31.5" hidden="1" x14ac:dyDescent="0.25">
      <c r="A1864" s="26" t="s">
        <v>11</v>
      </c>
      <c r="B1864" s="27" t="s">
        <v>597</v>
      </c>
      <c r="C1864" s="27" t="s">
        <v>597</v>
      </c>
      <c r="D1864" s="28">
        <v>6115</v>
      </c>
      <c r="E1864" s="27" t="s">
        <v>2136</v>
      </c>
      <c r="F1864" s="26" t="s">
        <v>15</v>
      </c>
      <c r="G1864" s="29">
        <v>591746</v>
      </c>
      <c r="H1864" s="30" t="s">
        <v>575</v>
      </c>
    </row>
    <row r="1865" spans="1:8" ht="31.5" hidden="1" x14ac:dyDescent="0.25">
      <c r="A1865" s="26" t="s">
        <v>11</v>
      </c>
      <c r="B1865" s="27" t="s">
        <v>597</v>
      </c>
      <c r="C1865" s="27" t="s">
        <v>597</v>
      </c>
      <c r="D1865" s="28">
        <v>6116</v>
      </c>
      <c r="E1865" s="27" t="s">
        <v>2137</v>
      </c>
      <c r="F1865" s="26" t="s">
        <v>15</v>
      </c>
      <c r="G1865" s="29">
        <v>788933</v>
      </c>
      <c r="H1865" s="30" t="s">
        <v>575</v>
      </c>
    </row>
    <row r="1866" spans="1:8" ht="31.5" hidden="1" x14ac:dyDescent="0.25">
      <c r="A1866" s="26" t="s">
        <v>11</v>
      </c>
      <c r="B1866" s="27" t="s">
        <v>597</v>
      </c>
      <c r="C1866" s="27" t="s">
        <v>597</v>
      </c>
      <c r="D1866" s="28">
        <v>6118</v>
      </c>
      <c r="E1866" s="27" t="s">
        <v>2138</v>
      </c>
      <c r="F1866" s="26" t="s">
        <v>15</v>
      </c>
      <c r="G1866" s="29">
        <v>1528281</v>
      </c>
      <c r="H1866" s="30" t="s">
        <v>575</v>
      </c>
    </row>
    <row r="1867" spans="1:8" ht="31.5" hidden="1" x14ac:dyDescent="0.25">
      <c r="A1867" s="26" t="s">
        <v>11</v>
      </c>
      <c r="B1867" s="27" t="s">
        <v>646</v>
      </c>
      <c r="C1867" s="27" t="s">
        <v>1705</v>
      </c>
      <c r="D1867" s="28">
        <v>6120</v>
      </c>
      <c r="E1867" s="27" t="s">
        <v>389</v>
      </c>
      <c r="F1867" s="26" t="s">
        <v>15</v>
      </c>
      <c r="G1867" s="29">
        <v>181422</v>
      </c>
      <c r="H1867" s="30" t="s">
        <v>575</v>
      </c>
    </row>
    <row r="1868" spans="1:8" ht="31.5" hidden="1" x14ac:dyDescent="0.25">
      <c r="A1868" s="26" t="s">
        <v>11</v>
      </c>
      <c r="B1868" s="27" t="s">
        <v>639</v>
      </c>
      <c r="C1868" s="27" t="s">
        <v>639</v>
      </c>
      <c r="D1868" s="28">
        <v>6121</v>
      </c>
      <c r="E1868" s="27" t="s">
        <v>2139</v>
      </c>
      <c r="F1868" s="26" t="s">
        <v>16</v>
      </c>
      <c r="G1868" s="29">
        <v>2376459</v>
      </c>
      <c r="H1868" s="30" t="s">
        <v>575</v>
      </c>
    </row>
    <row r="1869" spans="1:8" ht="63" hidden="1" x14ac:dyDescent="0.25">
      <c r="A1869" s="26" t="s">
        <v>11</v>
      </c>
      <c r="B1869" s="27" t="s">
        <v>1655</v>
      </c>
      <c r="C1869" s="27" t="s">
        <v>1655</v>
      </c>
      <c r="D1869" s="28">
        <v>6122</v>
      </c>
      <c r="E1869" s="27" t="s">
        <v>390</v>
      </c>
      <c r="F1869" s="26" t="s">
        <v>13</v>
      </c>
      <c r="G1869" s="29">
        <v>148325</v>
      </c>
      <c r="H1869" s="30" t="s">
        <v>575</v>
      </c>
    </row>
    <row r="1870" spans="1:8" hidden="1" x14ac:dyDescent="0.25">
      <c r="A1870" s="26" t="s">
        <v>11</v>
      </c>
      <c r="B1870" s="27" t="s">
        <v>978</v>
      </c>
      <c r="C1870" s="27" t="s">
        <v>979</v>
      </c>
      <c r="D1870" s="28">
        <v>6126</v>
      </c>
      <c r="E1870" s="27" t="s">
        <v>391</v>
      </c>
      <c r="F1870" s="26" t="s">
        <v>19</v>
      </c>
      <c r="G1870" s="29">
        <v>244409</v>
      </c>
      <c r="H1870" s="30" t="s">
        <v>575</v>
      </c>
    </row>
    <row r="1871" spans="1:8" hidden="1" x14ac:dyDescent="0.25">
      <c r="A1871" s="26" t="s">
        <v>11</v>
      </c>
      <c r="B1871" s="27" t="s">
        <v>582</v>
      </c>
      <c r="C1871" s="27" t="s">
        <v>583</v>
      </c>
      <c r="D1871" s="28">
        <v>6127</v>
      </c>
      <c r="E1871" s="27" t="s">
        <v>2140</v>
      </c>
      <c r="F1871" s="26" t="s">
        <v>16</v>
      </c>
      <c r="G1871" s="29">
        <v>54234</v>
      </c>
      <c r="H1871" s="30" t="s">
        <v>575</v>
      </c>
    </row>
    <row r="1872" spans="1:8" ht="47.25" hidden="1" x14ac:dyDescent="0.25">
      <c r="A1872" s="26" t="s">
        <v>11</v>
      </c>
      <c r="B1872" s="27" t="s">
        <v>646</v>
      </c>
      <c r="C1872" s="27" t="s">
        <v>647</v>
      </c>
      <c r="D1872" s="28">
        <v>6135</v>
      </c>
      <c r="E1872" s="27" t="s">
        <v>2141</v>
      </c>
      <c r="F1872" s="26" t="s">
        <v>14</v>
      </c>
      <c r="G1872" s="29">
        <v>763557</v>
      </c>
      <c r="H1872" s="30" t="s">
        <v>575</v>
      </c>
    </row>
    <row r="1873" spans="1:8" ht="47.25" hidden="1" x14ac:dyDescent="0.25">
      <c r="A1873" s="26" t="s">
        <v>11</v>
      </c>
      <c r="B1873" s="27" t="s">
        <v>629</v>
      </c>
      <c r="C1873" s="27" t="s">
        <v>793</v>
      </c>
      <c r="D1873" s="28">
        <v>6136</v>
      </c>
      <c r="E1873" s="27" t="s">
        <v>392</v>
      </c>
      <c r="F1873" s="26" t="s">
        <v>16</v>
      </c>
      <c r="G1873" s="29">
        <v>207081</v>
      </c>
      <c r="H1873" s="30" t="s">
        <v>575</v>
      </c>
    </row>
    <row r="1874" spans="1:8" ht="78.75" hidden="1" x14ac:dyDescent="0.25">
      <c r="A1874" s="26" t="s">
        <v>11</v>
      </c>
      <c r="B1874" s="27" t="s">
        <v>650</v>
      </c>
      <c r="C1874" s="27" t="s">
        <v>651</v>
      </c>
      <c r="D1874" s="28">
        <v>6137</v>
      </c>
      <c r="E1874" s="27" t="s">
        <v>2142</v>
      </c>
      <c r="F1874" s="26" t="s">
        <v>13</v>
      </c>
      <c r="G1874" s="29">
        <v>189157</v>
      </c>
      <c r="H1874" s="30" t="s">
        <v>575</v>
      </c>
    </row>
    <row r="1875" spans="1:8" ht="94.5" hidden="1" x14ac:dyDescent="0.25">
      <c r="A1875" s="26" t="s">
        <v>11</v>
      </c>
      <c r="B1875" s="27" t="s">
        <v>578</v>
      </c>
      <c r="C1875" s="27" t="s">
        <v>578</v>
      </c>
      <c r="D1875" s="28">
        <v>6141</v>
      </c>
      <c r="E1875" s="27" t="s">
        <v>393</v>
      </c>
      <c r="F1875" s="26" t="s">
        <v>13</v>
      </c>
      <c r="G1875" s="29">
        <v>39464</v>
      </c>
      <c r="H1875" s="30" t="s">
        <v>575</v>
      </c>
    </row>
    <row r="1876" spans="1:8" ht="94.5" hidden="1" x14ac:dyDescent="0.25">
      <c r="A1876" s="26" t="s">
        <v>11</v>
      </c>
      <c r="B1876" s="27" t="s">
        <v>578</v>
      </c>
      <c r="C1876" s="27" t="s">
        <v>578</v>
      </c>
      <c r="D1876" s="28">
        <v>6142</v>
      </c>
      <c r="E1876" s="27" t="s">
        <v>394</v>
      </c>
      <c r="F1876" s="26" t="s">
        <v>13</v>
      </c>
      <c r="G1876" s="29">
        <v>41188</v>
      </c>
      <c r="H1876" s="30" t="s">
        <v>575</v>
      </c>
    </row>
    <row r="1877" spans="1:8" ht="94.5" hidden="1" x14ac:dyDescent="0.25">
      <c r="A1877" s="26" t="s">
        <v>11</v>
      </c>
      <c r="B1877" s="27" t="s">
        <v>578</v>
      </c>
      <c r="C1877" s="27" t="s">
        <v>578</v>
      </c>
      <c r="D1877" s="28">
        <v>6143</v>
      </c>
      <c r="E1877" s="27" t="s">
        <v>395</v>
      </c>
      <c r="F1877" s="26" t="s">
        <v>13</v>
      </c>
      <c r="G1877" s="29">
        <v>69083</v>
      </c>
      <c r="H1877" s="30" t="s">
        <v>575</v>
      </c>
    </row>
    <row r="1878" spans="1:8" ht="94.5" hidden="1" x14ac:dyDescent="0.25">
      <c r="A1878" s="26" t="s">
        <v>11</v>
      </c>
      <c r="B1878" s="27" t="s">
        <v>578</v>
      </c>
      <c r="C1878" s="27" t="s">
        <v>578</v>
      </c>
      <c r="D1878" s="28">
        <v>6144</v>
      </c>
      <c r="E1878" s="27" t="s">
        <v>396</v>
      </c>
      <c r="F1878" s="26" t="s">
        <v>13</v>
      </c>
      <c r="G1878" s="29">
        <v>78615</v>
      </c>
      <c r="H1878" s="30" t="s">
        <v>575</v>
      </c>
    </row>
    <row r="1879" spans="1:8" ht="94.5" hidden="1" x14ac:dyDescent="0.25">
      <c r="A1879" s="26" t="s">
        <v>11</v>
      </c>
      <c r="B1879" s="27" t="s">
        <v>578</v>
      </c>
      <c r="C1879" s="27" t="s">
        <v>578</v>
      </c>
      <c r="D1879" s="28">
        <v>6145</v>
      </c>
      <c r="E1879" s="27" t="s">
        <v>397</v>
      </c>
      <c r="F1879" s="26" t="s">
        <v>13</v>
      </c>
      <c r="G1879" s="29">
        <v>52390</v>
      </c>
      <c r="H1879" s="30" t="s">
        <v>575</v>
      </c>
    </row>
    <row r="1880" spans="1:8" ht="94.5" hidden="1" x14ac:dyDescent="0.25">
      <c r="A1880" s="26" t="s">
        <v>11</v>
      </c>
      <c r="B1880" s="27" t="s">
        <v>578</v>
      </c>
      <c r="C1880" s="27" t="s">
        <v>578</v>
      </c>
      <c r="D1880" s="28">
        <v>6146</v>
      </c>
      <c r="E1880" s="27" t="s">
        <v>398</v>
      </c>
      <c r="F1880" s="26" t="s">
        <v>13</v>
      </c>
      <c r="G1880" s="29">
        <v>34892</v>
      </c>
      <c r="H1880" s="30" t="s">
        <v>575</v>
      </c>
    </row>
    <row r="1881" spans="1:8" ht="78.75" hidden="1" x14ac:dyDescent="0.25">
      <c r="A1881" s="26" t="s">
        <v>11</v>
      </c>
      <c r="B1881" s="27" t="s">
        <v>978</v>
      </c>
      <c r="C1881" s="27" t="s">
        <v>1390</v>
      </c>
      <c r="D1881" s="28">
        <v>6147</v>
      </c>
      <c r="E1881" s="27" t="s">
        <v>399</v>
      </c>
      <c r="F1881" s="26" t="s">
        <v>15</v>
      </c>
      <c r="G1881" s="29">
        <v>79829</v>
      </c>
      <c r="H1881" s="30" t="s">
        <v>575</v>
      </c>
    </row>
    <row r="1882" spans="1:8" ht="63" hidden="1" x14ac:dyDescent="0.25">
      <c r="A1882" s="26" t="s">
        <v>11</v>
      </c>
      <c r="B1882" s="27" t="s">
        <v>978</v>
      </c>
      <c r="C1882" s="27" t="s">
        <v>1390</v>
      </c>
      <c r="D1882" s="28">
        <v>6148</v>
      </c>
      <c r="E1882" s="27" t="s">
        <v>400</v>
      </c>
      <c r="F1882" s="26" t="s">
        <v>15</v>
      </c>
      <c r="G1882" s="29">
        <v>43498</v>
      </c>
      <c r="H1882" s="30" t="s">
        <v>575</v>
      </c>
    </row>
    <row r="1883" spans="1:8" ht="78.75" hidden="1" x14ac:dyDescent="0.25">
      <c r="A1883" s="26" t="s">
        <v>11</v>
      </c>
      <c r="B1883" s="27" t="s">
        <v>1655</v>
      </c>
      <c r="C1883" s="27" t="s">
        <v>1840</v>
      </c>
      <c r="D1883" s="28">
        <v>6149</v>
      </c>
      <c r="E1883" s="27" t="s">
        <v>401</v>
      </c>
      <c r="F1883" s="26" t="s">
        <v>15</v>
      </c>
      <c r="G1883" s="29">
        <v>175268</v>
      </c>
      <c r="H1883" s="30" t="s">
        <v>575</v>
      </c>
    </row>
    <row r="1884" spans="1:8" ht="94.5" hidden="1" x14ac:dyDescent="0.25">
      <c r="A1884" s="26" t="s">
        <v>11</v>
      </c>
      <c r="B1884" s="27" t="s">
        <v>646</v>
      </c>
      <c r="C1884" s="27" t="s">
        <v>1705</v>
      </c>
      <c r="D1884" s="28">
        <v>6150</v>
      </c>
      <c r="E1884" s="27" t="s">
        <v>402</v>
      </c>
      <c r="F1884" s="26" t="s">
        <v>15</v>
      </c>
      <c r="G1884" s="29">
        <v>264166</v>
      </c>
      <c r="H1884" s="30" t="s">
        <v>575</v>
      </c>
    </row>
    <row r="1885" spans="1:8" hidden="1" x14ac:dyDescent="0.25">
      <c r="A1885" s="26" t="s">
        <v>11</v>
      </c>
      <c r="B1885" s="27" t="s">
        <v>573</v>
      </c>
      <c r="C1885" s="27" t="s">
        <v>574</v>
      </c>
      <c r="D1885" s="28">
        <v>6151</v>
      </c>
      <c r="E1885" s="27" t="s">
        <v>403</v>
      </c>
      <c r="F1885" s="26" t="s">
        <v>14</v>
      </c>
      <c r="G1885" s="29">
        <v>6222</v>
      </c>
      <c r="H1885" s="30" t="s">
        <v>575</v>
      </c>
    </row>
    <row r="1886" spans="1:8" hidden="1" x14ac:dyDescent="0.25">
      <c r="A1886" s="26" t="s">
        <v>11</v>
      </c>
      <c r="B1886" s="27" t="s">
        <v>978</v>
      </c>
      <c r="C1886" s="27" t="s">
        <v>1390</v>
      </c>
      <c r="D1886" s="28">
        <v>6152</v>
      </c>
      <c r="E1886" s="27" t="s">
        <v>404</v>
      </c>
      <c r="F1886" s="26" t="s">
        <v>13</v>
      </c>
      <c r="G1886" s="29">
        <v>227</v>
      </c>
      <c r="H1886" s="30" t="s">
        <v>575</v>
      </c>
    </row>
    <row r="1887" spans="1:8" ht="47.25" hidden="1" x14ac:dyDescent="0.25">
      <c r="A1887" s="26" t="s">
        <v>11</v>
      </c>
      <c r="B1887" s="27" t="s">
        <v>978</v>
      </c>
      <c r="C1887" s="27" t="s">
        <v>1390</v>
      </c>
      <c r="D1887" s="28">
        <v>6153</v>
      </c>
      <c r="E1887" s="27" t="s">
        <v>405</v>
      </c>
      <c r="F1887" s="26" t="s">
        <v>13</v>
      </c>
      <c r="G1887" s="29">
        <v>600</v>
      </c>
      <c r="H1887" s="30" t="s">
        <v>575</v>
      </c>
    </row>
    <row r="1888" spans="1:8" hidden="1" x14ac:dyDescent="0.25">
      <c r="A1888" s="26" t="s">
        <v>11</v>
      </c>
      <c r="B1888" s="27" t="s">
        <v>978</v>
      </c>
      <c r="C1888" s="27" t="s">
        <v>1390</v>
      </c>
      <c r="D1888" s="28">
        <v>6154</v>
      </c>
      <c r="E1888" s="27" t="s">
        <v>406</v>
      </c>
      <c r="F1888" s="26" t="s">
        <v>13</v>
      </c>
      <c r="G1888" s="29">
        <v>352</v>
      </c>
      <c r="H1888" s="30" t="s">
        <v>575</v>
      </c>
    </row>
    <row r="1889" spans="1:8" ht="47.25" hidden="1" x14ac:dyDescent="0.25">
      <c r="A1889" s="26" t="s">
        <v>11</v>
      </c>
      <c r="B1889" s="27" t="s">
        <v>978</v>
      </c>
      <c r="C1889" s="27" t="s">
        <v>1390</v>
      </c>
      <c r="D1889" s="28">
        <v>6155</v>
      </c>
      <c r="E1889" s="27" t="s">
        <v>407</v>
      </c>
      <c r="F1889" s="26" t="s">
        <v>16</v>
      </c>
      <c r="G1889" s="29">
        <v>145063</v>
      </c>
      <c r="H1889" s="30" t="s">
        <v>575</v>
      </c>
    </row>
    <row r="1890" spans="1:8" ht="31.5" hidden="1" x14ac:dyDescent="0.25">
      <c r="A1890" s="26" t="s">
        <v>11</v>
      </c>
      <c r="B1890" s="27" t="s">
        <v>978</v>
      </c>
      <c r="C1890" s="27" t="s">
        <v>1390</v>
      </c>
      <c r="D1890" s="28">
        <v>6156</v>
      </c>
      <c r="E1890" s="27" t="s">
        <v>408</v>
      </c>
      <c r="F1890" s="26" t="s">
        <v>13</v>
      </c>
      <c r="G1890" s="29">
        <v>305</v>
      </c>
      <c r="H1890" s="30" t="s">
        <v>575</v>
      </c>
    </row>
    <row r="1891" spans="1:8" ht="47.25" hidden="1" x14ac:dyDescent="0.25">
      <c r="A1891" s="26" t="s">
        <v>11</v>
      </c>
      <c r="B1891" s="27" t="s">
        <v>978</v>
      </c>
      <c r="C1891" s="27" t="s">
        <v>1390</v>
      </c>
      <c r="D1891" s="28">
        <v>6157</v>
      </c>
      <c r="E1891" s="27" t="s">
        <v>409</v>
      </c>
      <c r="F1891" s="26" t="s">
        <v>13</v>
      </c>
      <c r="G1891" s="29">
        <v>629</v>
      </c>
      <c r="H1891" s="30" t="s">
        <v>575</v>
      </c>
    </row>
    <row r="1892" spans="1:8" ht="31.5" hidden="1" x14ac:dyDescent="0.25">
      <c r="A1892" s="26" t="s">
        <v>11</v>
      </c>
      <c r="B1892" s="27" t="s">
        <v>970</v>
      </c>
      <c r="C1892" s="27" t="s">
        <v>1353</v>
      </c>
      <c r="D1892" s="28">
        <v>6159</v>
      </c>
      <c r="E1892" s="27" t="s">
        <v>410</v>
      </c>
      <c r="F1892" s="26" t="s">
        <v>13</v>
      </c>
      <c r="G1892" s="29">
        <v>77</v>
      </c>
      <c r="H1892" s="30" t="s">
        <v>575</v>
      </c>
    </row>
    <row r="1893" spans="1:8" ht="31.5" hidden="1" x14ac:dyDescent="0.25">
      <c r="A1893" s="26" t="s">
        <v>11</v>
      </c>
      <c r="B1893" s="27" t="s">
        <v>597</v>
      </c>
      <c r="C1893" s="27" t="s">
        <v>597</v>
      </c>
      <c r="D1893" s="28">
        <v>6160</v>
      </c>
      <c r="E1893" s="27" t="s">
        <v>411</v>
      </c>
      <c r="F1893" s="26" t="s">
        <v>15</v>
      </c>
      <c r="G1893" s="29">
        <v>14399</v>
      </c>
      <c r="H1893" s="30" t="s">
        <v>575</v>
      </c>
    </row>
    <row r="1894" spans="1:8" ht="31.5" hidden="1" x14ac:dyDescent="0.25">
      <c r="A1894" s="26" t="s">
        <v>11</v>
      </c>
      <c r="B1894" s="27" t="s">
        <v>597</v>
      </c>
      <c r="C1894" s="27" t="s">
        <v>597</v>
      </c>
      <c r="D1894" s="28">
        <v>6161</v>
      </c>
      <c r="E1894" s="27" t="s">
        <v>412</v>
      </c>
      <c r="F1894" s="26" t="s">
        <v>15</v>
      </c>
      <c r="G1894" s="29">
        <v>11781</v>
      </c>
      <c r="H1894" s="30" t="s">
        <v>575</v>
      </c>
    </row>
    <row r="1895" spans="1:8" ht="47.25" hidden="1" x14ac:dyDescent="0.25">
      <c r="A1895" s="26" t="s">
        <v>11</v>
      </c>
      <c r="B1895" s="27" t="s">
        <v>970</v>
      </c>
      <c r="C1895" s="27" t="s">
        <v>1353</v>
      </c>
      <c r="D1895" s="28">
        <v>6162</v>
      </c>
      <c r="E1895" s="27" t="s">
        <v>413</v>
      </c>
      <c r="F1895" s="26" t="s">
        <v>13</v>
      </c>
      <c r="G1895" s="29">
        <v>114</v>
      </c>
      <c r="H1895" s="30" t="s">
        <v>575</v>
      </c>
    </row>
    <row r="1896" spans="1:8" ht="94.5" hidden="1" x14ac:dyDescent="0.25">
      <c r="A1896" s="26" t="s">
        <v>11</v>
      </c>
      <c r="B1896" s="27" t="s">
        <v>970</v>
      </c>
      <c r="C1896" s="27" t="s">
        <v>971</v>
      </c>
      <c r="D1896" s="28">
        <v>6163</v>
      </c>
      <c r="E1896" s="27" t="s">
        <v>2143</v>
      </c>
      <c r="F1896" s="26" t="s">
        <v>13</v>
      </c>
      <c r="G1896" s="29">
        <v>179368</v>
      </c>
      <c r="H1896" s="30" t="s">
        <v>575</v>
      </c>
    </row>
    <row r="1897" spans="1:8" ht="94.5" hidden="1" x14ac:dyDescent="0.25">
      <c r="A1897" s="26" t="s">
        <v>11</v>
      </c>
      <c r="B1897" s="27" t="s">
        <v>970</v>
      </c>
      <c r="C1897" s="27" t="s">
        <v>971</v>
      </c>
      <c r="D1897" s="28">
        <v>6164</v>
      </c>
      <c r="E1897" s="27" t="s">
        <v>2144</v>
      </c>
      <c r="F1897" s="26" t="s">
        <v>13</v>
      </c>
      <c r="G1897" s="29">
        <v>186883</v>
      </c>
      <c r="H1897" s="30" t="s">
        <v>575</v>
      </c>
    </row>
    <row r="1898" spans="1:8" ht="63" hidden="1" x14ac:dyDescent="0.25">
      <c r="A1898" s="26" t="s">
        <v>11</v>
      </c>
      <c r="B1898" s="27" t="s">
        <v>629</v>
      </c>
      <c r="C1898" s="27" t="s">
        <v>793</v>
      </c>
      <c r="D1898" s="28">
        <v>6165</v>
      </c>
      <c r="E1898" s="27" t="s">
        <v>2145</v>
      </c>
      <c r="F1898" s="26" t="s">
        <v>16</v>
      </c>
      <c r="G1898" s="29">
        <v>23196</v>
      </c>
      <c r="H1898" s="30" t="s">
        <v>575</v>
      </c>
    </row>
    <row r="1899" spans="1:8" ht="47.25" hidden="1" x14ac:dyDescent="0.25">
      <c r="A1899" s="26" t="s">
        <v>1333</v>
      </c>
      <c r="B1899" s="27" t="s">
        <v>1377</v>
      </c>
      <c r="C1899" s="27" t="s">
        <v>1378</v>
      </c>
      <c r="D1899" s="28">
        <v>6166</v>
      </c>
      <c r="E1899" s="27" t="s">
        <v>414</v>
      </c>
      <c r="F1899" s="26" t="s">
        <v>13</v>
      </c>
      <c r="G1899" s="29">
        <v>25323</v>
      </c>
      <c r="H1899" s="30" t="s">
        <v>575</v>
      </c>
    </row>
    <row r="1900" spans="1:8" ht="31.5" hidden="1" x14ac:dyDescent="0.25">
      <c r="A1900" s="26" t="s">
        <v>1333</v>
      </c>
      <c r="B1900" s="27" t="s">
        <v>1377</v>
      </c>
      <c r="C1900" s="27" t="s">
        <v>1378</v>
      </c>
      <c r="D1900" s="28">
        <v>6167</v>
      </c>
      <c r="E1900" s="27" t="s">
        <v>2146</v>
      </c>
      <c r="F1900" s="26" t="s">
        <v>13</v>
      </c>
      <c r="G1900" s="29">
        <v>20873</v>
      </c>
      <c r="H1900" s="30" t="s">
        <v>575</v>
      </c>
    </row>
    <row r="1901" spans="1:8" ht="47.25" hidden="1" x14ac:dyDescent="0.25">
      <c r="A1901" s="26" t="s">
        <v>1333</v>
      </c>
      <c r="B1901" s="27" t="s">
        <v>594</v>
      </c>
      <c r="C1901" s="27" t="s">
        <v>595</v>
      </c>
      <c r="D1901" s="28">
        <v>6168</v>
      </c>
      <c r="E1901" s="27" t="s">
        <v>2147</v>
      </c>
      <c r="F1901" s="26" t="s">
        <v>15</v>
      </c>
      <c r="G1901" s="29">
        <v>14058</v>
      </c>
      <c r="H1901" s="30" t="s">
        <v>575</v>
      </c>
    </row>
    <row r="1902" spans="1:8" hidden="1" x14ac:dyDescent="0.25">
      <c r="A1902" s="26" t="s">
        <v>11</v>
      </c>
      <c r="B1902" s="27" t="s">
        <v>978</v>
      </c>
      <c r="C1902" s="27" t="s">
        <v>2148</v>
      </c>
      <c r="D1902" s="28">
        <v>6169</v>
      </c>
      <c r="E1902" s="27" t="s">
        <v>2149</v>
      </c>
      <c r="F1902" s="26" t="s">
        <v>219</v>
      </c>
      <c r="G1902" s="29">
        <v>8782</v>
      </c>
      <c r="H1902" s="30" t="s">
        <v>575</v>
      </c>
    </row>
    <row r="1903" spans="1:8" hidden="1" x14ac:dyDescent="0.25">
      <c r="A1903" s="26" t="s">
        <v>11</v>
      </c>
      <c r="B1903" s="27" t="s">
        <v>978</v>
      </c>
      <c r="C1903" s="27" t="s">
        <v>2148</v>
      </c>
      <c r="D1903" s="28">
        <v>6170</v>
      </c>
      <c r="E1903" s="27" t="s">
        <v>415</v>
      </c>
      <c r="F1903" s="26" t="s">
        <v>219</v>
      </c>
      <c r="G1903" s="29">
        <v>5101</v>
      </c>
      <c r="H1903" s="30" t="s">
        <v>575</v>
      </c>
    </row>
    <row r="1904" spans="1:8" hidden="1" x14ac:dyDescent="0.25">
      <c r="A1904" s="26" t="s">
        <v>11</v>
      </c>
      <c r="B1904" s="27" t="s">
        <v>978</v>
      </c>
      <c r="C1904" s="27" t="s">
        <v>2148</v>
      </c>
      <c r="D1904" s="28">
        <v>6172</v>
      </c>
      <c r="E1904" s="27" t="s">
        <v>416</v>
      </c>
      <c r="F1904" s="26" t="s">
        <v>219</v>
      </c>
      <c r="G1904" s="29">
        <v>1617</v>
      </c>
      <c r="H1904" s="30" t="s">
        <v>575</v>
      </c>
    </row>
    <row r="1905" spans="1:8" ht="47.25" hidden="1" x14ac:dyDescent="0.25">
      <c r="A1905" s="26" t="s">
        <v>11</v>
      </c>
      <c r="B1905" s="27" t="s">
        <v>978</v>
      </c>
      <c r="C1905" s="27" t="s">
        <v>2150</v>
      </c>
      <c r="D1905" s="28">
        <v>6175</v>
      </c>
      <c r="E1905" s="27" t="s">
        <v>2151</v>
      </c>
      <c r="F1905" s="26" t="s">
        <v>417</v>
      </c>
      <c r="G1905" s="29">
        <v>73588</v>
      </c>
      <c r="H1905" s="30" t="s">
        <v>575</v>
      </c>
    </row>
    <row r="1906" spans="1:8" ht="31.5" hidden="1" x14ac:dyDescent="0.25">
      <c r="A1906" s="26" t="s">
        <v>11</v>
      </c>
      <c r="B1906" s="27" t="s">
        <v>978</v>
      </c>
      <c r="C1906" s="27" t="s">
        <v>2150</v>
      </c>
      <c r="D1906" s="28">
        <v>6176</v>
      </c>
      <c r="E1906" s="27" t="s">
        <v>418</v>
      </c>
      <c r="F1906" s="26" t="s">
        <v>419</v>
      </c>
      <c r="G1906" s="29">
        <v>23168</v>
      </c>
      <c r="H1906" s="30" t="s">
        <v>575</v>
      </c>
    </row>
    <row r="1907" spans="1:8" ht="31.5" hidden="1" x14ac:dyDescent="0.25">
      <c r="A1907" s="26" t="s">
        <v>11</v>
      </c>
      <c r="B1907" s="27" t="s">
        <v>632</v>
      </c>
      <c r="C1907" s="27" t="s">
        <v>811</v>
      </c>
      <c r="D1907" s="28">
        <v>6178</v>
      </c>
      <c r="E1907" s="27" t="s">
        <v>2152</v>
      </c>
      <c r="F1907" s="26" t="s">
        <v>219</v>
      </c>
      <c r="G1907" s="29">
        <v>14206</v>
      </c>
      <c r="H1907" s="30" t="s">
        <v>575</v>
      </c>
    </row>
    <row r="1908" spans="1:8" ht="31.5" hidden="1" x14ac:dyDescent="0.25">
      <c r="A1908" s="26" t="s">
        <v>11</v>
      </c>
      <c r="B1908" s="27" t="s">
        <v>632</v>
      </c>
      <c r="C1908" s="27" t="s">
        <v>811</v>
      </c>
      <c r="D1908" s="28">
        <v>6179</v>
      </c>
      <c r="E1908" s="27" t="s">
        <v>2153</v>
      </c>
      <c r="F1908" s="26" t="s">
        <v>219</v>
      </c>
      <c r="G1908" s="29">
        <v>11727</v>
      </c>
      <c r="H1908" s="30" t="s">
        <v>575</v>
      </c>
    </row>
    <row r="1909" spans="1:8" ht="31.5" hidden="1" x14ac:dyDescent="0.25">
      <c r="A1909" s="26" t="s">
        <v>11</v>
      </c>
      <c r="B1909" s="27" t="s">
        <v>632</v>
      </c>
      <c r="C1909" s="27" t="s">
        <v>811</v>
      </c>
      <c r="D1909" s="28">
        <v>6180</v>
      </c>
      <c r="E1909" s="27" t="s">
        <v>2154</v>
      </c>
      <c r="F1909" s="26" t="s">
        <v>219</v>
      </c>
      <c r="G1909" s="29">
        <v>16686</v>
      </c>
      <c r="H1909" s="30" t="s">
        <v>575</v>
      </c>
    </row>
    <row r="1910" spans="1:8" hidden="1" x14ac:dyDescent="0.25">
      <c r="A1910" s="26" t="s">
        <v>11</v>
      </c>
      <c r="B1910" s="27" t="s">
        <v>632</v>
      </c>
      <c r="C1910" s="27" t="s">
        <v>811</v>
      </c>
      <c r="D1910" s="28">
        <v>6181</v>
      </c>
      <c r="E1910" s="27" t="s">
        <v>420</v>
      </c>
      <c r="F1910" s="26" t="s">
        <v>219</v>
      </c>
      <c r="G1910" s="29">
        <v>2300</v>
      </c>
      <c r="H1910" s="30" t="s">
        <v>575</v>
      </c>
    </row>
    <row r="1911" spans="1:8" ht="47.25" hidden="1" x14ac:dyDescent="0.25">
      <c r="A1911" s="26" t="s">
        <v>1333</v>
      </c>
      <c r="B1911" s="27" t="s">
        <v>978</v>
      </c>
      <c r="C1911" s="27" t="s">
        <v>1390</v>
      </c>
      <c r="D1911" s="28">
        <v>6184</v>
      </c>
      <c r="E1911" s="27" t="s">
        <v>421</v>
      </c>
      <c r="F1911" s="26" t="s">
        <v>13</v>
      </c>
      <c r="G1911" s="29">
        <v>14053</v>
      </c>
      <c r="H1911" s="30" t="s">
        <v>575</v>
      </c>
    </row>
    <row r="1912" spans="1:8" ht="47.25" x14ac:dyDescent="0.25">
      <c r="A1912" s="26" t="s">
        <v>11</v>
      </c>
      <c r="B1912" s="27" t="s">
        <v>597</v>
      </c>
      <c r="C1912" s="27" t="s">
        <v>597</v>
      </c>
      <c r="D1912" s="28">
        <v>6185</v>
      </c>
      <c r="E1912" s="27" t="s">
        <v>2155</v>
      </c>
      <c r="F1912" s="26" t="s">
        <v>16</v>
      </c>
      <c r="G1912" s="29">
        <v>597894</v>
      </c>
      <c r="H1912" s="30" t="s">
        <v>575</v>
      </c>
    </row>
    <row r="1913" spans="1:8" hidden="1" x14ac:dyDescent="0.25">
      <c r="A1913" s="26" t="s">
        <v>11</v>
      </c>
      <c r="B1913" s="27" t="s">
        <v>632</v>
      </c>
      <c r="C1913" s="27" t="s">
        <v>1711</v>
      </c>
      <c r="D1913" s="28">
        <v>6186</v>
      </c>
      <c r="E1913" s="27" t="s">
        <v>2156</v>
      </c>
      <c r="F1913" s="26" t="s">
        <v>219</v>
      </c>
      <c r="G1913" s="29">
        <v>11901</v>
      </c>
      <c r="H1913" s="30" t="s">
        <v>575</v>
      </c>
    </row>
    <row r="1914" spans="1:8" ht="31.5" hidden="1" x14ac:dyDescent="0.25">
      <c r="A1914" s="26" t="s">
        <v>11</v>
      </c>
      <c r="B1914" s="27" t="s">
        <v>632</v>
      </c>
      <c r="C1914" s="27" t="s">
        <v>811</v>
      </c>
      <c r="D1914" s="28">
        <v>6187</v>
      </c>
      <c r="E1914" s="27" t="s">
        <v>2157</v>
      </c>
      <c r="F1914" s="26" t="s">
        <v>219</v>
      </c>
      <c r="G1914" s="29">
        <v>189609</v>
      </c>
      <c r="H1914" s="30" t="s">
        <v>575</v>
      </c>
    </row>
    <row r="1915" spans="1:8" ht="47.25" hidden="1" x14ac:dyDescent="0.25">
      <c r="A1915" s="26" t="s">
        <v>11</v>
      </c>
      <c r="B1915" s="27" t="s">
        <v>639</v>
      </c>
      <c r="C1915" s="27" t="s">
        <v>639</v>
      </c>
      <c r="D1915" s="28">
        <v>6188</v>
      </c>
      <c r="E1915" s="27" t="s">
        <v>2158</v>
      </c>
      <c r="F1915" s="26" t="s">
        <v>15</v>
      </c>
      <c r="G1915" s="29">
        <v>126795</v>
      </c>
      <c r="H1915" s="30" t="s">
        <v>575</v>
      </c>
    </row>
    <row r="1916" spans="1:8" ht="31.5" hidden="1" x14ac:dyDescent="0.25">
      <c r="A1916" s="26" t="s">
        <v>11</v>
      </c>
      <c r="B1916" s="27" t="s">
        <v>632</v>
      </c>
      <c r="C1916" s="27" t="s">
        <v>811</v>
      </c>
      <c r="D1916" s="28">
        <v>6189</v>
      </c>
      <c r="E1916" s="27" t="s">
        <v>422</v>
      </c>
      <c r="F1916" s="26" t="s">
        <v>221</v>
      </c>
      <c r="G1916" s="29">
        <v>2030934</v>
      </c>
      <c r="H1916" s="30" t="s">
        <v>575</v>
      </c>
    </row>
    <row r="1917" spans="1:8" ht="78.75" hidden="1" x14ac:dyDescent="0.25">
      <c r="A1917" s="26" t="s">
        <v>11</v>
      </c>
      <c r="B1917" s="27" t="s">
        <v>1594</v>
      </c>
      <c r="C1917" s="27" t="s">
        <v>1594</v>
      </c>
      <c r="D1917" s="28">
        <v>6190</v>
      </c>
      <c r="E1917" s="27" t="s">
        <v>423</v>
      </c>
      <c r="F1917" s="26" t="s">
        <v>424</v>
      </c>
      <c r="G1917" s="29">
        <v>424</v>
      </c>
      <c r="H1917" s="30" t="s">
        <v>575</v>
      </c>
    </row>
    <row r="1918" spans="1:8" ht="47.25" hidden="1" x14ac:dyDescent="0.25">
      <c r="A1918" s="26" t="s">
        <v>11</v>
      </c>
      <c r="B1918" s="27" t="s">
        <v>1504</v>
      </c>
      <c r="C1918" s="27" t="s">
        <v>1504</v>
      </c>
      <c r="D1918" s="28">
        <v>6191</v>
      </c>
      <c r="E1918" s="27" t="s">
        <v>2159</v>
      </c>
      <c r="F1918" s="26" t="s">
        <v>13</v>
      </c>
      <c r="G1918" s="29">
        <v>99039</v>
      </c>
      <c r="H1918" s="30" t="s">
        <v>575</v>
      </c>
    </row>
    <row r="1919" spans="1:8" ht="47.25" hidden="1" x14ac:dyDescent="0.25">
      <c r="A1919" s="26" t="s">
        <v>11</v>
      </c>
      <c r="B1919" s="27" t="s">
        <v>1504</v>
      </c>
      <c r="C1919" s="27" t="s">
        <v>1504</v>
      </c>
      <c r="D1919" s="28">
        <v>6192</v>
      </c>
      <c r="E1919" s="27" t="s">
        <v>2160</v>
      </c>
      <c r="F1919" s="26" t="s">
        <v>13</v>
      </c>
      <c r="G1919" s="29">
        <v>82190</v>
      </c>
      <c r="H1919" s="30" t="s">
        <v>575</v>
      </c>
    </row>
    <row r="1920" spans="1:8" ht="47.25" hidden="1" x14ac:dyDescent="0.25">
      <c r="A1920" s="26" t="s">
        <v>11</v>
      </c>
      <c r="B1920" s="27" t="s">
        <v>646</v>
      </c>
      <c r="C1920" s="27" t="s">
        <v>647</v>
      </c>
      <c r="D1920" s="28">
        <v>6193</v>
      </c>
      <c r="E1920" s="27" t="s">
        <v>2161</v>
      </c>
      <c r="F1920" s="26" t="s">
        <v>14</v>
      </c>
      <c r="G1920" s="29">
        <v>533622</v>
      </c>
      <c r="H1920" s="30" t="s">
        <v>575</v>
      </c>
    </row>
    <row r="1921" spans="1:8" ht="78.75" hidden="1" x14ac:dyDescent="0.25">
      <c r="A1921" s="26" t="s">
        <v>11</v>
      </c>
      <c r="B1921" s="27" t="s">
        <v>1504</v>
      </c>
      <c r="C1921" s="27" t="s">
        <v>1505</v>
      </c>
      <c r="D1921" s="28">
        <v>6194</v>
      </c>
      <c r="E1921" s="27" t="s">
        <v>2162</v>
      </c>
      <c r="F1921" s="26" t="s">
        <v>15</v>
      </c>
      <c r="G1921" s="29">
        <v>364908</v>
      </c>
      <c r="H1921" s="30" t="s">
        <v>575</v>
      </c>
    </row>
    <row r="1922" spans="1:8" ht="47.25" hidden="1" x14ac:dyDescent="0.25">
      <c r="A1922" s="26" t="s">
        <v>11</v>
      </c>
      <c r="B1922" s="27" t="s">
        <v>1655</v>
      </c>
      <c r="C1922" s="27" t="s">
        <v>1867</v>
      </c>
      <c r="D1922" s="28">
        <v>6196</v>
      </c>
      <c r="E1922" s="27" t="s">
        <v>2163</v>
      </c>
      <c r="F1922" s="26" t="s">
        <v>13</v>
      </c>
      <c r="G1922" s="29">
        <v>237626</v>
      </c>
      <c r="H1922" s="30" t="s">
        <v>575</v>
      </c>
    </row>
    <row r="1923" spans="1:8" ht="126" hidden="1" x14ac:dyDescent="0.25">
      <c r="A1923" s="26" t="s">
        <v>11</v>
      </c>
      <c r="B1923" s="27" t="s">
        <v>646</v>
      </c>
      <c r="C1923" s="27" t="s">
        <v>647</v>
      </c>
      <c r="D1923" s="28">
        <v>6198</v>
      </c>
      <c r="E1923" s="27" t="s">
        <v>2164</v>
      </c>
      <c r="F1923" s="26" t="s">
        <v>15</v>
      </c>
      <c r="G1923" s="29">
        <v>184210</v>
      </c>
      <c r="H1923" s="30" t="s">
        <v>575</v>
      </c>
    </row>
    <row r="1924" spans="1:8" ht="47.25" hidden="1" x14ac:dyDescent="0.25">
      <c r="A1924" s="26" t="s">
        <v>11</v>
      </c>
      <c r="B1924" s="27" t="s">
        <v>646</v>
      </c>
      <c r="C1924" s="27" t="s">
        <v>647</v>
      </c>
      <c r="D1924" s="28">
        <v>6200</v>
      </c>
      <c r="E1924" s="27" t="s">
        <v>2165</v>
      </c>
      <c r="F1924" s="26" t="s">
        <v>14</v>
      </c>
      <c r="G1924" s="29">
        <v>645597</v>
      </c>
      <c r="H1924" s="30" t="s">
        <v>575</v>
      </c>
    </row>
    <row r="1925" spans="1:8" ht="47.25" hidden="1" x14ac:dyDescent="0.25">
      <c r="A1925" s="26" t="s">
        <v>11</v>
      </c>
      <c r="B1925" s="27" t="s">
        <v>646</v>
      </c>
      <c r="C1925" s="27" t="s">
        <v>647</v>
      </c>
      <c r="D1925" s="28">
        <v>6201</v>
      </c>
      <c r="E1925" s="27" t="s">
        <v>2166</v>
      </c>
      <c r="F1925" s="26" t="s">
        <v>14</v>
      </c>
      <c r="G1925" s="29">
        <v>688871</v>
      </c>
      <c r="H1925" s="30" t="s">
        <v>575</v>
      </c>
    </row>
    <row r="1926" spans="1:8" ht="63" hidden="1" x14ac:dyDescent="0.25">
      <c r="A1926" s="26" t="s">
        <v>11</v>
      </c>
      <c r="B1926" s="27" t="s">
        <v>1655</v>
      </c>
      <c r="C1926" s="27" t="s">
        <v>1656</v>
      </c>
      <c r="D1926" s="28">
        <v>6202</v>
      </c>
      <c r="E1926" s="27" t="s">
        <v>2167</v>
      </c>
      <c r="F1926" s="26" t="s">
        <v>15</v>
      </c>
      <c r="G1926" s="29">
        <v>23002</v>
      </c>
      <c r="H1926" s="30" t="s">
        <v>575</v>
      </c>
    </row>
    <row r="1927" spans="1:8" ht="63" hidden="1" x14ac:dyDescent="0.25">
      <c r="A1927" s="26" t="s">
        <v>11</v>
      </c>
      <c r="B1927" s="27" t="s">
        <v>978</v>
      </c>
      <c r="C1927" s="27" t="s">
        <v>1390</v>
      </c>
      <c r="D1927" s="28">
        <v>6203</v>
      </c>
      <c r="E1927" s="27" t="s">
        <v>2168</v>
      </c>
      <c r="F1927" s="26" t="s">
        <v>13</v>
      </c>
      <c r="G1927" s="29">
        <v>15339</v>
      </c>
      <c r="H1927" s="30" t="s">
        <v>575</v>
      </c>
    </row>
    <row r="1928" spans="1:8" ht="31.5" hidden="1" x14ac:dyDescent="0.25">
      <c r="A1928" s="26" t="s">
        <v>11</v>
      </c>
      <c r="B1928" s="27" t="s">
        <v>978</v>
      </c>
      <c r="C1928" s="27" t="s">
        <v>1390</v>
      </c>
      <c r="D1928" s="28">
        <v>6204</v>
      </c>
      <c r="E1928" s="27" t="s">
        <v>2169</v>
      </c>
      <c r="F1928" s="26" t="s">
        <v>15</v>
      </c>
      <c r="G1928" s="29">
        <v>16477</v>
      </c>
      <c r="H1928" s="30" t="s">
        <v>575</v>
      </c>
    </row>
    <row r="1929" spans="1:8" ht="31.5" hidden="1" x14ac:dyDescent="0.25">
      <c r="A1929" s="26" t="s">
        <v>11</v>
      </c>
      <c r="B1929" s="27" t="s">
        <v>1655</v>
      </c>
      <c r="C1929" s="27" t="s">
        <v>1656</v>
      </c>
      <c r="D1929" s="28">
        <v>6206</v>
      </c>
      <c r="E1929" s="27" t="s">
        <v>2170</v>
      </c>
      <c r="F1929" s="26" t="s">
        <v>15</v>
      </c>
      <c r="G1929" s="29">
        <v>85542</v>
      </c>
      <c r="H1929" s="30" t="s">
        <v>575</v>
      </c>
    </row>
    <row r="1930" spans="1:8" ht="110.25" hidden="1" x14ac:dyDescent="0.25">
      <c r="A1930" s="26" t="s">
        <v>11</v>
      </c>
      <c r="B1930" s="27" t="s">
        <v>1655</v>
      </c>
      <c r="C1930" s="27" t="s">
        <v>1840</v>
      </c>
      <c r="D1930" s="28">
        <v>6207</v>
      </c>
      <c r="E1930" s="27" t="s">
        <v>2171</v>
      </c>
      <c r="F1930" s="26" t="s">
        <v>13</v>
      </c>
      <c r="G1930" s="29">
        <v>111808</v>
      </c>
      <c r="H1930" s="30" t="s">
        <v>575</v>
      </c>
    </row>
    <row r="1931" spans="1:8" ht="63" hidden="1" x14ac:dyDescent="0.25">
      <c r="A1931" s="26" t="s">
        <v>11</v>
      </c>
      <c r="B1931" s="27" t="s">
        <v>646</v>
      </c>
      <c r="C1931" s="27" t="s">
        <v>828</v>
      </c>
      <c r="D1931" s="28">
        <v>6211</v>
      </c>
      <c r="E1931" s="27" t="s">
        <v>2172</v>
      </c>
      <c r="F1931" s="26" t="s">
        <v>15</v>
      </c>
      <c r="G1931" s="29">
        <v>286290</v>
      </c>
      <c r="H1931" s="30" t="s">
        <v>575</v>
      </c>
    </row>
    <row r="1932" spans="1:8" ht="47.25" hidden="1" x14ac:dyDescent="0.25">
      <c r="A1932" s="26" t="s">
        <v>11</v>
      </c>
      <c r="B1932" s="27" t="s">
        <v>978</v>
      </c>
      <c r="C1932" s="27" t="s">
        <v>2173</v>
      </c>
      <c r="D1932" s="28">
        <v>6212</v>
      </c>
      <c r="E1932" s="27" t="s">
        <v>2174</v>
      </c>
      <c r="F1932" s="26" t="s">
        <v>15</v>
      </c>
      <c r="G1932" s="29">
        <v>8962</v>
      </c>
      <c r="H1932" s="30" t="s">
        <v>575</v>
      </c>
    </row>
    <row r="1933" spans="1:8" ht="47.25" hidden="1" x14ac:dyDescent="0.25">
      <c r="A1933" s="26" t="s">
        <v>11</v>
      </c>
      <c r="B1933" s="27" t="s">
        <v>970</v>
      </c>
      <c r="C1933" s="27" t="s">
        <v>1353</v>
      </c>
      <c r="D1933" s="28">
        <v>6213</v>
      </c>
      <c r="E1933" s="27" t="s">
        <v>2175</v>
      </c>
      <c r="F1933" s="26" t="s">
        <v>15</v>
      </c>
      <c r="G1933" s="29">
        <v>10229</v>
      </c>
      <c r="H1933" s="30" t="s">
        <v>575</v>
      </c>
    </row>
    <row r="1934" spans="1:8" ht="31.5" hidden="1" x14ac:dyDescent="0.25">
      <c r="A1934" s="26" t="s">
        <v>11</v>
      </c>
      <c r="B1934" s="27" t="s">
        <v>582</v>
      </c>
      <c r="C1934" s="27" t="s">
        <v>583</v>
      </c>
      <c r="D1934" s="28">
        <v>6214</v>
      </c>
      <c r="E1934" s="27" t="s">
        <v>2176</v>
      </c>
      <c r="F1934" s="26" t="s">
        <v>15</v>
      </c>
      <c r="G1934" s="29">
        <v>26516</v>
      </c>
      <c r="H1934" s="30" t="s">
        <v>575</v>
      </c>
    </row>
    <row r="1935" spans="1:8" ht="31.5" hidden="1" x14ac:dyDescent="0.25">
      <c r="A1935" s="26" t="s">
        <v>11</v>
      </c>
      <c r="B1935" s="27" t="s">
        <v>582</v>
      </c>
      <c r="C1935" s="27" t="s">
        <v>583</v>
      </c>
      <c r="D1935" s="28">
        <v>6215</v>
      </c>
      <c r="E1935" s="27" t="s">
        <v>425</v>
      </c>
      <c r="F1935" s="26" t="s">
        <v>15</v>
      </c>
      <c r="G1935" s="29">
        <v>12723</v>
      </c>
      <c r="H1935" s="30" t="s">
        <v>575</v>
      </c>
    </row>
    <row r="1936" spans="1:8" ht="31.5" hidden="1" x14ac:dyDescent="0.25">
      <c r="A1936" s="26" t="s">
        <v>11</v>
      </c>
      <c r="B1936" s="27" t="s">
        <v>573</v>
      </c>
      <c r="C1936" s="27" t="s">
        <v>574</v>
      </c>
      <c r="D1936" s="28">
        <v>6216</v>
      </c>
      <c r="E1936" s="27" t="s">
        <v>426</v>
      </c>
      <c r="F1936" s="26" t="s">
        <v>14</v>
      </c>
      <c r="G1936" s="29">
        <v>53276</v>
      </c>
      <c r="H1936" s="30" t="s">
        <v>575</v>
      </c>
    </row>
    <row r="1937" spans="1:8" ht="47.25" hidden="1" x14ac:dyDescent="0.25">
      <c r="A1937" s="26" t="s">
        <v>11</v>
      </c>
      <c r="B1937" s="27" t="s">
        <v>573</v>
      </c>
      <c r="C1937" s="27" t="s">
        <v>574</v>
      </c>
      <c r="D1937" s="28">
        <v>6217</v>
      </c>
      <c r="E1937" s="27" t="s">
        <v>427</v>
      </c>
      <c r="F1937" s="26" t="s">
        <v>16</v>
      </c>
      <c r="G1937" s="29">
        <v>14012</v>
      </c>
      <c r="H1937" s="30" t="s">
        <v>575</v>
      </c>
    </row>
    <row r="1938" spans="1:8" ht="47.25" hidden="1" x14ac:dyDescent="0.25">
      <c r="A1938" s="26" t="s">
        <v>11</v>
      </c>
      <c r="B1938" s="27" t="s">
        <v>573</v>
      </c>
      <c r="C1938" s="27" t="s">
        <v>574</v>
      </c>
      <c r="D1938" s="28">
        <v>6218</v>
      </c>
      <c r="E1938" s="27" t="s">
        <v>2177</v>
      </c>
      <c r="F1938" s="26" t="s">
        <v>16</v>
      </c>
      <c r="G1938" s="29">
        <v>16397</v>
      </c>
      <c r="H1938" s="30" t="s">
        <v>575</v>
      </c>
    </row>
    <row r="1939" spans="1:8" ht="47.25" hidden="1" x14ac:dyDescent="0.25">
      <c r="A1939" s="26" t="s">
        <v>11</v>
      </c>
      <c r="B1939" s="27" t="s">
        <v>629</v>
      </c>
      <c r="C1939" s="27" t="s">
        <v>630</v>
      </c>
      <c r="D1939" s="28">
        <v>6219</v>
      </c>
      <c r="E1939" s="27" t="s">
        <v>2178</v>
      </c>
      <c r="F1939" s="26" t="s">
        <v>16</v>
      </c>
      <c r="G1939" s="29">
        <v>392066</v>
      </c>
      <c r="H1939" s="30" t="s">
        <v>575</v>
      </c>
    </row>
    <row r="1940" spans="1:8" ht="31.5" hidden="1" x14ac:dyDescent="0.25">
      <c r="A1940" s="26" t="s">
        <v>11</v>
      </c>
      <c r="B1940" s="27" t="s">
        <v>1504</v>
      </c>
      <c r="C1940" s="27" t="s">
        <v>1505</v>
      </c>
      <c r="D1940" s="28">
        <v>6221</v>
      </c>
      <c r="E1940" s="27" t="s">
        <v>2179</v>
      </c>
      <c r="F1940" s="26" t="s">
        <v>13</v>
      </c>
      <c r="G1940" s="29">
        <v>357202</v>
      </c>
      <c r="H1940" s="30" t="s">
        <v>575</v>
      </c>
    </row>
    <row r="1941" spans="1:8" ht="94.5" hidden="1" x14ac:dyDescent="0.25">
      <c r="A1941" s="26" t="s">
        <v>11</v>
      </c>
      <c r="B1941" s="27" t="s">
        <v>1504</v>
      </c>
      <c r="C1941" s="27" t="s">
        <v>1504</v>
      </c>
      <c r="D1941" s="28">
        <v>6224</v>
      </c>
      <c r="E1941" s="27" t="s">
        <v>2180</v>
      </c>
      <c r="F1941" s="26" t="s">
        <v>13</v>
      </c>
      <c r="G1941" s="29">
        <v>9218</v>
      </c>
      <c r="H1941" s="30" t="s">
        <v>575</v>
      </c>
    </row>
    <row r="1942" spans="1:8" ht="110.25" hidden="1" x14ac:dyDescent="0.25">
      <c r="A1942" s="26" t="s">
        <v>11</v>
      </c>
      <c r="B1942" s="27" t="s">
        <v>578</v>
      </c>
      <c r="C1942" s="27" t="s">
        <v>578</v>
      </c>
      <c r="D1942" s="28">
        <v>6225</v>
      </c>
      <c r="E1942" s="27" t="s">
        <v>2181</v>
      </c>
      <c r="F1942" s="26" t="s">
        <v>15</v>
      </c>
      <c r="G1942" s="29">
        <v>14797</v>
      </c>
      <c r="H1942" s="30" t="s">
        <v>575</v>
      </c>
    </row>
    <row r="1943" spans="1:8" ht="110.25" hidden="1" x14ac:dyDescent="0.25">
      <c r="A1943" s="26" t="s">
        <v>11</v>
      </c>
      <c r="B1943" s="27" t="s">
        <v>578</v>
      </c>
      <c r="C1943" s="27" t="s">
        <v>578</v>
      </c>
      <c r="D1943" s="28">
        <v>6226</v>
      </c>
      <c r="E1943" s="27" t="s">
        <v>2182</v>
      </c>
      <c r="F1943" s="26" t="s">
        <v>13</v>
      </c>
      <c r="G1943" s="29">
        <v>9867</v>
      </c>
      <c r="H1943" s="30" t="s">
        <v>575</v>
      </c>
    </row>
    <row r="1944" spans="1:8" ht="78.75" hidden="1" x14ac:dyDescent="0.25">
      <c r="A1944" s="26" t="s">
        <v>11</v>
      </c>
      <c r="B1944" s="27" t="s">
        <v>578</v>
      </c>
      <c r="C1944" s="27" t="s">
        <v>578</v>
      </c>
      <c r="D1944" s="28">
        <v>6227</v>
      </c>
      <c r="E1944" s="27" t="s">
        <v>2183</v>
      </c>
      <c r="F1944" s="26" t="s">
        <v>14</v>
      </c>
      <c r="G1944" s="29">
        <v>58826</v>
      </c>
      <c r="H1944" s="30" t="s">
        <v>575</v>
      </c>
    </row>
    <row r="1945" spans="1:8" ht="126" hidden="1" x14ac:dyDescent="0.25">
      <c r="A1945" s="26" t="s">
        <v>11</v>
      </c>
      <c r="B1945" s="27" t="s">
        <v>578</v>
      </c>
      <c r="C1945" s="27" t="s">
        <v>578</v>
      </c>
      <c r="D1945" s="28">
        <v>6228</v>
      </c>
      <c r="E1945" s="27" t="s">
        <v>2184</v>
      </c>
      <c r="F1945" s="26" t="s">
        <v>14</v>
      </c>
      <c r="G1945" s="29">
        <v>57629</v>
      </c>
      <c r="H1945" s="30" t="s">
        <v>575</v>
      </c>
    </row>
    <row r="1946" spans="1:8" ht="126" hidden="1" x14ac:dyDescent="0.25">
      <c r="A1946" s="26" t="s">
        <v>11</v>
      </c>
      <c r="B1946" s="27" t="s">
        <v>578</v>
      </c>
      <c r="C1946" s="27" t="s">
        <v>578</v>
      </c>
      <c r="D1946" s="28">
        <v>6229</v>
      </c>
      <c r="E1946" s="27" t="s">
        <v>2185</v>
      </c>
      <c r="F1946" s="26" t="s">
        <v>13</v>
      </c>
      <c r="G1946" s="29">
        <v>7269</v>
      </c>
      <c r="H1946" s="30" t="s">
        <v>575</v>
      </c>
    </row>
    <row r="1947" spans="1:8" ht="141.75" hidden="1" x14ac:dyDescent="0.25">
      <c r="A1947" s="26" t="s">
        <v>11</v>
      </c>
      <c r="B1947" s="27" t="s">
        <v>578</v>
      </c>
      <c r="C1947" s="27" t="s">
        <v>578</v>
      </c>
      <c r="D1947" s="28">
        <v>6230</v>
      </c>
      <c r="E1947" s="27" t="s">
        <v>2186</v>
      </c>
      <c r="F1947" s="26" t="s">
        <v>13</v>
      </c>
      <c r="G1947" s="29">
        <v>6124</v>
      </c>
      <c r="H1947" s="30" t="s">
        <v>575</v>
      </c>
    </row>
    <row r="1948" spans="1:8" ht="141.75" hidden="1" x14ac:dyDescent="0.25">
      <c r="A1948" s="26" t="s">
        <v>11</v>
      </c>
      <c r="B1948" s="27" t="s">
        <v>578</v>
      </c>
      <c r="C1948" s="27" t="s">
        <v>578</v>
      </c>
      <c r="D1948" s="28">
        <v>6231</v>
      </c>
      <c r="E1948" s="27" t="s">
        <v>2187</v>
      </c>
      <c r="F1948" s="26" t="s">
        <v>13</v>
      </c>
      <c r="G1948" s="29">
        <v>8492</v>
      </c>
      <c r="H1948" s="30" t="s">
        <v>575</v>
      </c>
    </row>
    <row r="1949" spans="1:8" ht="126" hidden="1" x14ac:dyDescent="0.25">
      <c r="A1949" s="26" t="s">
        <v>11</v>
      </c>
      <c r="B1949" s="27" t="s">
        <v>578</v>
      </c>
      <c r="C1949" s="27" t="s">
        <v>578</v>
      </c>
      <c r="D1949" s="28">
        <v>6232</v>
      </c>
      <c r="E1949" s="27" t="s">
        <v>2188</v>
      </c>
      <c r="F1949" s="26" t="s">
        <v>14</v>
      </c>
      <c r="G1949" s="29">
        <v>75794</v>
      </c>
      <c r="H1949" s="30" t="s">
        <v>575</v>
      </c>
    </row>
    <row r="1950" spans="1:8" ht="78.75" hidden="1" x14ac:dyDescent="0.25">
      <c r="A1950" s="26" t="s">
        <v>11</v>
      </c>
      <c r="B1950" s="27" t="s">
        <v>578</v>
      </c>
      <c r="C1950" s="27" t="s">
        <v>578</v>
      </c>
      <c r="D1950" s="28">
        <v>6233</v>
      </c>
      <c r="E1950" s="27" t="s">
        <v>428</v>
      </c>
      <c r="F1950" s="26" t="s">
        <v>14</v>
      </c>
      <c r="G1950" s="29">
        <v>84867</v>
      </c>
      <c r="H1950" s="30" t="s">
        <v>575</v>
      </c>
    </row>
    <row r="1951" spans="1:8" ht="141.75" hidden="1" x14ac:dyDescent="0.25">
      <c r="A1951" s="26" t="s">
        <v>11</v>
      </c>
      <c r="B1951" s="27" t="s">
        <v>578</v>
      </c>
      <c r="C1951" s="27" t="s">
        <v>578</v>
      </c>
      <c r="D1951" s="28">
        <v>6234</v>
      </c>
      <c r="E1951" s="27" t="s">
        <v>2189</v>
      </c>
      <c r="F1951" s="26" t="s">
        <v>14</v>
      </c>
      <c r="G1951" s="29">
        <v>69677</v>
      </c>
      <c r="H1951" s="30" t="s">
        <v>575</v>
      </c>
    </row>
    <row r="1952" spans="1:8" ht="126" hidden="1" x14ac:dyDescent="0.25">
      <c r="A1952" s="26" t="s">
        <v>11</v>
      </c>
      <c r="B1952" s="27" t="s">
        <v>578</v>
      </c>
      <c r="C1952" s="27" t="s">
        <v>578</v>
      </c>
      <c r="D1952" s="28">
        <v>6235</v>
      </c>
      <c r="E1952" s="27" t="s">
        <v>2190</v>
      </c>
      <c r="F1952" s="26" t="s">
        <v>13</v>
      </c>
      <c r="G1952" s="29">
        <v>10591</v>
      </c>
      <c r="H1952" s="30" t="s">
        <v>575</v>
      </c>
    </row>
    <row r="1953" spans="1:8" ht="141.75" hidden="1" x14ac:dyDescent="0.25">
      <c r="A1953" s="26" t="s">
        <v>11</v>
      </c>
      <c r="B1953" s="27" t="s">
        <v>578</v>
      </c>
      <c r="C1953" s="27" t="s">
        <v>578</v>
      </c>
      <c r="D1953" s="28">
        <v>6236</v>
      </c>
      <c r="E1953" s="27" t="s">
        <v>2191</v>
      </c>
      <c r="F1953" s="26" t="s">
        <v>15</v>
      </c>
      <c r="G1953" s="29">
        <v>27762</v>
      </c>
      <c r="H1953" s="30" t="s">
        <v>575</v>
      </c>
    </row>
    <row r="1954" spans="1:8" ht="157.5" hidden="1" x14ac:dyDescent="0.25">
      <c r="A1954" s="26" t="s">
        <v>11</v>
      </c>
      <c r="B1954" s="27" t="s">
        <v>578</v>
      </c>
      <c r="C1954" s="27" t="s">
        <v>578</v>
      </c>
      <c r="D1954" s="28">
        <v>6237</v>
      </c>
      <c r="E1954" s="27" t="s">
        <v>2192</v>
      </c>
      <c r="F1954" s="26" t="s">
        <v>15</v>
      </c>
      <c r="G1954" s="29">
        <v>29056</v>
      </c>
      <c r="H1954" s="30" t="s">
        <v>575</v>
      </c>
    </row>
    <row r="1955" spans="1:8" ht="31.5" hidden="1" x14ac:dyDescent="0.25">
      <c r="A1955" s="26" t="s">
        <v>11</v>
      </c>
      <c r="B1955" s="27" t="s">
        <v>578</v>
      </c>
      <c r="C1955" s="27" t="s">
        <v>578</v>
      </c>
      <c r="D1955" s="28">
        <v>6238</v>
      </c>
      <c r="E1955" s="27" t="s">
        <v>2193</v>
      </c>
      <c r="F1955" s="26" t="s">
        <v>15</v>
      </c>
      <c r="G1955" s="29">
        <v>4809</v>
      </c>
      <c r="H1955" s="30" t="s">
        <v>575</v>
      </c>
    </row>
    <row r="1956" spans="1:8" ht="126" hidden="1" x14ac:dyDescent="0.25">
      <c r="A1956" s="26" t="s">
        <v>11</v>
      </c>
      <c r="B1956" s="27" t="s">
        <v>646</v>
      </c>
      <c r="C1956" s="27" t="s">
        <v>646</v>
      </c>
      <c r="D1956" s="28">
        <v>6239</v>
      </c>
      <c r="E1956" s="27" t="s">
        <v>502</v>
      </c>
      <c r="F1956" s="26" t="s">
        <v>13</v>
      </c>
      <c r="G1956" s="29">
        <v>78444</v>
      </c>
      <c r="H1956" s="30" t="s">
        <v>575</v>
      </c>
    </row>
    <row r="1957" spans="1:8" ht="126" hidden="1" x14ac:dyDescent="0.25">
      <c r="A1957" s="26" t="s">
        <v>11</v>
      </c>
      <c r="B1957" s="27" t="s">
        <v>650</v>
      </c>
      <c r="C1957" s="27" t="s">
        <v>651</v>
      </c>
      <c r="D1957" s="28">
        <v>6246</v>
      </c>
      <c r="E1957" s="27" t="s">
        <v>429</v>
      </c>
      <c r="F1957" s="26" t="s">
        <v>13</v>
      </c>
      <c r="G1957" s="29">
        <v>120967</v>
      </c>
      <c r="H1957" s="30" t="s">
        <v>575</v>
      </c>
    </row>
    <row r="1958" spans="1:8" ht="94.5" hidden="1" x14ac:dyDescent="0.25">
      <c r="A1958" s="26" t="s">
        <v>11</v>
      </c>
      <c r="B1958" s="27" t="s">
        <v>646</v>
      </c>
      <c r="C1958" s="27" t="s">
        <v>1705</v>
      </c>
      <c r="D1958" s="28">
        <v>6247</v>
      </c>
      <c r="E1958" s="27" t="s">
        <v>2194</v>
      </c>
      <c r="F1958" s="26" t="s">
        <v>430</v>
      </c>
      <c r="G1958" s="29">
        <v>1478</v>
      </c>
      <c r="H1958" s="30" t="s">
        <v>575</v>
      </c>
    </row>
    <row r="1959" spans="1:8" ht="94.5" hidden="1" x14ac:dyDescent="0.25">
      <c r="A1959" s="26" t="s">
        <v>11</v>
      </c>
      <c r="B1959" s="27" t="s">
        <v>646</v>
      </c>
      <c r="C1959" s="27" t="s">
        <v>1705</v>
      </c>
      <c r="D1959" s="28">
        <v>6249</v>
      </c>
      <c r="E1959" s="27" t="s">
        <v>2195</v>
      </c>
      <c r="F1959" s="26" t="s">
        <v>430</v>
      </c>
      <c r="G1959" s="29">
        <v>1415</v>
      </c>
      <c r="H1959" s="30" t="s">
        <v>575</v>
      </c>
    </row>
    <row r="1960" spans="1:8" ht="94.5" hidden="1" x14ac:dyDescent="0.25">
      <c r="A1960" s="26" t="s">
        <v>11</v>
      </c>
      <c r="B1960" s="27" t="s">
        <v>646</v>
      </c>
      <c r="C1960" s="27" t="s">
        <v>1705</v>
      </c>
      <c r="D1960" s="28">
        <v>6250</v>
      </c>
      <c r="E1960" s="27" t="s">
        <v>2196</v>
      </c>
      <c r="F1960" s="26" t="s">
        <v>430</v>
      </c>
      <c r="G1960" s="29">
        <v>1579</v>
      </c>
      <c r="H1960" s="30" t="s">
        <v>575</v>
      </c>
    </row>
    <row r="1961" spans="1:8" ht="94.5" hidden="1" x14ac:dyDescent="0.25">
      <c r="A1961" s="26" t="s">
        <v>11</v>
      </c>
      <c r="B1961" s="27" t="s">
        <v>646</v>
      </c>
      <c r="C1961" s="27" t="s">
        <v>1705</v>
      </c>
      <c r="D1961" s="28">
        <v>6251</v>
      </c>
      <c r="E1961" s="27" t="s">
        <v>2197</v>
      </c>
      <c r="F1961" s="26" t="s">
        <v>430</v>
      </c>
      <c r="G1961" s="29">
        <v>1821</v>
      </c>
      <c r="H1961" s="30" t="s">
        <v>575</v>
      </c>
    </row>
    <row r="1962" spans="1:8" ht="94.5" hidden="1" x14ac:dyDescent="0.25">
      <c r="A1962" s="26" t="s">
        <v>11</v>
      </c>
      <c r="B1962" s="27" t="s">
        <v>650</v>
      </c>
      <c r="C1962" s="27" t="s">
        <v>991</v>
      </c>
      <c r="D1962" s="28">
        <v>6253</v>
      </c>
      <c r="E1962" s="27" t="s">
        <v>431</v>
      </c>
      <c r="F1962" s="26" t="s">
        <v>15</v>
      </c>
      <c r="G1962" s="29">
        <v>617543</v>
      </c>
      <c r="H1962" s="30" t="s">
        <v>575</v>
      </c>
    </row>
    <row r="1963" spans="1:8" ht="94.5" hidden="1" x14ac:dyDescent="0.25">
      <c r="A1963" s="26" t="s">
        <v>11</v>
      </c>
      <c r="B1963" s="27" t="s">
        <v>650</v>
      </c>
      <c r="C1963" s="27" t="s">
        <v>991</v>
      </c>
      <c r="D1963" s="28">
        <v>6254</v>
      </c>
      <c r="E1963" s="27" t="s">
        <v>432</v>
      </c>
      <c r="F1963" s="26" t="s">
        <v>15</v>
      </c>
      <c r="G1963" s="29">
        <v>615036</v>
      </c>
      <c r="H1963" s="30" t="s">
        <v>575</v>
      </c>
    </row>
    <row r="1964" spans="1:8" ht="94.5" hidden="1" x14ac:dyDescent="0.25">
      <c r="A1964" s="26" t="s">
        <v>11</v>
      </c>
      <c r="B1964" s="27" t="s">
        <v>1119</v>
      </c>
      <c r="C1964" s="27" t="s">
        <v>1610</v>
      </c>
      <c r="D1964" s="28">
        <v>6255</v>
      </c>
      <c r="E1964" s="27" t="s">
        <v>2198</v>
      </c>
      <c r="F1964" s="26" t="s">
        <v>16</v>
      </c>
      <c r="G1964" s="29">
        <v>224050</v>
      </c>
      <c r="H1964" s="30" t="s">
        <v>575</v>
      </c>
    </row>
    <row r="1965" spans="1:8" ht="126" hidden="1" x14ac:dyDescent="0.25">
      <c r="A1965" s="26" t="s">
        <v>11</v>
      </c>
      <c r="B1965" s="27" t="s">
        <v>1119</v>
      </c>
      <c r="C1965" s="27" t="s">
        <v>1610</v>
      </c>
      <c r="D1965" s="28">
        <v>6256</v>
      </c>
      <c r="E1965" s="27" t="s">
        <v>433</v>
      </c>
      <c r="F1965" s="26" t="s">
        <v>16</v>
      </c>
      <c r="G1965" s="29">
        <v>201808</v>
      </c>
      <c r="H1965" s="30" t="s">
        <v>575</v>
      </c>
    </row>
    <row r="1966" spans="1:8" ht="126" hidden="1" x14ac:dyDescent="0.25">
      <c r="A1966" s="26" t="s">
        <v>11</v>
      </c>
      <c r="B1966" s="27" t="s">
        <v>1119</v>
      </c>
      <c r="C1966" s="27" t="s">
        <v>1610</v>
      </c>
      <c r="D1966" s="28">
        <v>6257</v>
      </c>
      <c r="E1966" s="27" t="s">
        <v>434</v>
      </c>
      <c r="F1966" s="26" t="s">
        <v>16</v>
      </c>
      <c r="G1966" s="29">
        <v>139500</v>
      </c>
      <c r="H1966" s="30" t="s">
        <v>575</v>
      </c>
    </row>
    <row r="1967" spans="1:8" ht="78.75" hidden="1" x14ac:dyDescent="0.25">
      <c r="A1967" s="26" t="s">
        <v>11</v>
      </c>
      <c r="B1967" s="27" t="s">
        <v>1119</v>
      </c>
      <c r="C1967" s="27" t="s">
        <v>1610</v>
      </c>
      <c r="D1967" s="28">
        <v>6258</v>
      </c>
      <c r="E1967" s="27" t="s">
        <v>2199</v>
      </c>
      <c r="F1967" s="26" t="s">
        <v>16</v>
      </c>
      <c r="G1967" s="29">
        <v>155678</v>
      </c>
      <c r="H1967" s="30" t="s">
        <v>575</v>
      </c>
    </row>
    <row r="1968" spans="1:8" ht="126" hidden="1" x14ac:dyDescent="0.25">
      <c r="A1968" s="26" t="s">
        <v>11</v>
      </c>
      <c r="B1968" s="27" t="s">
        <v>1119</v>
      </c>
      <c r="C1968" s="27" t="s">
        <v>1610</v>
      </c>
      <c r="D1968" s="28">
        <v>6259</v>
      </c>
      <c r="E1968" s="27" t="s">
        <v>435</v>
      </c>
      <c r="F1968" s="26" t="s">
        <v>16</v>
      </c>
      <c r="G1968" s="29">
        <v>877413</v>
      </c>
      <c r="H1968" s="30" t="s">
        <v>575</v>
      </c>
    </row>
    <row r="1969" spans="1:8" ht="141.75" hidden="1" x14ac:dyDescent="0.25">
      <c r="A1969" s="26" t="s">
        <v>11</v>
      </c>
      <c r="B1969" s="27" t="s">
        <v>1119</v>
      </c>
      <c r="C1969" s="27" t="s">
        <v>1610</v>
      </c>
      <c r="D1969" s="28">
        <v>6260</v>
      </c>
      <c r="E1969" s="27" t="s">
        <v>436</v>
      </c>
      <c r="F1969" s="26" t="s">
        <v>16</v>
      </c>
      <c r="G1969" s="29">
        <v>788463</v>
      </c>
      <c r="H1969" s="30" t="s">
        <v>575</v>
      </c>
    </row>
    <row r="1970" spans="1:8" ht="78.75" hidden="1" x14ac:dyDescent="0.25">
      <c r="A1970" s="26" t="s">
        <v>11</v>
      </c>
      <c r="B1970" s="27" t="s">
        <v>1119</v>
      </c>
      <c r="C1970" s="27" t="s">
        <v>1610</v>
      </c>
      <c r="D1970" s="28">
        <v>6261</v>
      </c>
      <c r="E1970" s="27" t="s">
        <v>437</v>
      </c>
      <c r="F1970" s="26" t="s">
        <v>16</v>
      </c>
      <c r="G1970" s="29">
        <v>118142</v>
      </c>
      <c r="H1970" s="30" t="s">
        <v>575</v>
      </c>
    </row>
    <row r="1971" spans="1:8" ht="126" hidden="1" x14ac:dyDescent="0.25">
      <c r="A1971" s="26" t="s">
        <v>11</v>
      </c>
      <c r="B1971" s="27" t="s">
        <v>646</v>
      </c>
      <c r="C1971" s="27" t="s">
        <v>993</v>
      </c>
      <c r="D1971" s="28">
        <v>6262</v>
      </c>
      <c r="E1971" s="27" t="s">
        <v>503</v>
      </c>
      <c r="F1971" s="26" t="s">
        <v>13</v>
      </c>
      <c r="G1971" s="29">
        <v>24360</v>
      </c>
      <c r="H1971" s="30" t="s">
        <v>575</v>
      </c>
    </row>
    <row r="1972" spans="1:8" ht="94.5" hidden="1" x14ac:dyDescent="0.25">
      <c r="A1972" s="26" t="s">
        <v>11</v>
      </c>
      <c r="B1972" s="27" t="s">
        <v>646</v>
      </c>
      <c r="C1972" s="27" t="s">
        <v>993</v>
      </c>
      <c r="D1972" s="28">
        <v>6263</v>
      </c>
      <c r="E1972" s="27" t="s">
        <v>504</v>
      </c>
      <c r="F1972" s="26" t="s">
        <v>13</v>
      </c>
      <c r="G1972" s="29">
        <v>8367</v>
      </c>
      <c r="H1972" s="30" t="s">
        <v>575</v>
      </c>
    </row>
    <row r="1973" spans="1:8" ht="63" hidden="1" x14ac:dyDescent="0.25">
      <c r="A1973" s="26" t="s">
        <v>11</v>
      </c>
      <c r="B1973" s="27" t="s">
        <v>646</v>
      </c>
      <c r="C1973" s="27" t="s">
        <v>1705</v>
      </c>
      <c r="D1973" s="28">
        <v>6264</v>
      </c>
      <c r="E1973" s="27" t="s">
        <v>438</v>
      </c>
      <c r="F1973" s="26" t="s">
        <v>16</v>
      </c>
      <c r="G1973" s="29">
        <v>9686</v>
      </c>
      <c r="H1973" s="30" t="s">
        <v>575</v>
      </c>
    </row>
    <row r="1974" spans="1:8" ht="126" hidden="1" x14ac:dyDescent="0.25">
      <c r="A1974" s="26" t="s">
        <v>11</v>
      </c>
      <c r="B1974" s="27" t="s">
        <v>646</v>
      </c>
      <c r="C1974" s="27" t="s">
        <v>993</v>
      </c>
      <c r="D1974" s="28">
        <v>6265</v>
      </c>
      <c r="E1974" s="27" t="s">
        <v>505</v>
      </c>
      <c r="F1974" s="26" t="s">
        <v>13</v>
      </c>
      <c r="G1974" s="29">
        <v>12610</v>
      </c>
      <c r="H1974" s="30" t="s">
        <v>575</v>
      </c>
    </row>
    <row r="1975" spans="1:8" ht="157.5" hidden="1" x14ac:dyDescent="0.25">
      <c r="A1975" s="26" t="s">
        <v>11</v>
      </c>
      <c r="B1975" s="27" t="s">
        <v>646</v>
      </c>
      <c r="C1975" s="27" t="s">
        <v>993</v>
      </c>
      <c r="D1975" s="28">
        <v>6266</v>
      </c>
      <c r="E1975" s="27" t="s">
        <v>506</v>
      </c>
      <c r="F1975" s="26" t="s">
        <v>13</v>
      </c>
      <c r="G1975" s="29">
        <v>15879</v>
      </c>
      <c r="H1975" s="30" t="s">
        <v>575</v>
      </c>
    </row>
    <row r="1976" spans="1:8" hidden="1" x14ac:dyDescent="0.25">
      <c r="A1976" s="26" t="s">
        <v>11</v>
      </c>
      <c r="B1976" s="27" t="s">
        <v>1504</v>
      </c>
      <c r="C1976" s="27" t="s">
        <v>1505</v>
      </c>
      <c r="D1976" s="28">
        <v>6267</v>
      </c>
      <c r="E1976" s="27" t="s">
        <v>439</v>
      </c>
      <c r="F1976" s="26" t="s">
        <v>16</v>
      </c>
      <c r="G1976" s="29">
        <v>2200830</v>
      </c>
      <c r="H1976" s="30" t="s">
        <v>575</v>
      </c>
    </row>
    <row r="1977" spans="1:8" ht="126" hidden="1" x14ac:dyDescent="0.25">
      <c r="A1977" s="26" t="s">
        <v>11</v>
      </c>
      <c r="B1977" s="27" t="s">
        <v>594</v>
      </c>
      <c r="C1977" s="27" t="s">
        <v>615</v>
      </c>
      <c r="D1977" s="28">
        <v>6269</v>
      </c>
      <c r="E1977" s="27" t="s">
        <v>440</v>
      </c>
      <c r="F1977" s="26" t="s">
        <v>13</v>
      </c>
      <c r="G1977" s="29">
        <v>38524</v>
      </c>
      <c r="H1977" s="30" t="s">
        <v>575</v>
      </c>
    </row>
    <row r="1978" spans="1:8" ht="126" hidden="1" x14ac:dyDescent="0.25">
      <c r="A1978" s="26" t="s">
        <v>11</v>
      </c>
      <c r="B1978" s="27" t="s">
        <v>1504</v>
      </c>
      <c r="C1978" s="27" t="s">
        <v>1505</v>
      </c>
      <c r="D1978" s="28">
        <v>6270</v>
      </c>
      <c r="E1978" s="27" t="s">
        <v>507</v>
      </c>
      <c r="F1978" s="26" t="s">
        <v>15</v>
      </c>
      <c r="G1978" s="29">
        <v>254554</v>
      </c>
      <c r="H1978" s="30" t="s">
        <v>575</v>
      </c>
    </row>
    <row r="1979" spans="1:8" ht="78.75" hidden="1" x14ac:dyDescent="0.25">
      <c r="A1979" s="26" t="s">
        <v>11</v>
      </c>
      <c r="B1979" s="27" t="s">
        <v>1119</v>
      </c>
      <c r="C1979" s="27" t="s">
        <v>1610</v>
      </c>
      <c r="D1979" s="28">
        <v>6271</v>
      </c>
      <c r="E1979" s="27" t="s">
        <v>441</v>
      </c>
      <c r="F1979" s="26" t="s">
        <v>16</v>
      </c>
      <c r="G1979" s="29">
        <v>156801</v>
      </c>
      <c r="H1979" s="30" t="s">
        <v>575</v>
      </c>
    </row>
    <row r="1980" spans="1:8" ht="47.25" hidden="1" x14ac:dyDescent="0.25">
      <c r="A1980" s="26" t="s">
        <v>11</v>
      </c>
      <c r="B1980" s="27" t="s">
        <v>646</v>
      </c>
      <c r="C1980" s="27" t="s">
        <v>1705</v>
      </c>
      <c r="D1980" s="28">
        <v>6272</v>
      </c>
      <c r="E1980" s="27" t="s">
        <v>442</v>
      </c>
      <c r="F1980" s="26" t="s">
        <v>443</v>
      </c>
      <c r="G1980" s="29">
        <v>3102</v>
      </c>
      <c r="H1980" s="30" t="s">
        <v>575</v>
      </c>
    </row>
    <row r="1981" spans="1:8" ht="47.25" hidden="1" x14ac:dyDescent="0.25">
      <c r="A1981" s="26" t="s">
        <v>11</v>
      </c>
      <c r="B1981" s="27" t="s">
        <v>646</v>
      </c>
      <c r="C1981" s="27" t="s">
        <v>1705</v>
      </c>
      <c r="D1981" s="28">
        <v>6273</v>
      </c>
      <c r="E1981" s="27" t="s">
        <v>444</v>
      </c>
      <c r="F1981" s="26" t="s">
        <v>443</v>
      </c>
      <c r="G1981" s="29">
        <v>1343</v>
      </c>
      <c r="H1981" s="30" t="s">
        <v>575</v>
      </c>
    </row>
    <row r="1982" spans="1:8" ht="31.5" hidden="1" x14ac:dyDescent="0.25">
      <c r="A1982" s="26" t="s">
        <v>11</v>
      </c>
      <c r="B1982" s="27" t="s">
        <v>646</v>
      </c>
      <c r="C1982" s="27" t="s">
        <v>1705</v>
      </c>
      <c r="D1982" s="28">
        <v>6274</v>
      </c>
      <c r="E1982" s="27" t="s">
        <v>445</v>
      </c>
      <c r="F1982" s="26" t="s">
        <v>17</v>
      </c>
      <c r="G1982" s="29">
        <v>19554</v>
      </c>
      <c r="H1982" s="30" t="s">
        <v>575</v>
      </c>
    </row>
    <row r="1983" spans="1:8" ht="204.75" hidden="1" x14ac:dyDescent="0.25">
      <c r="A1983" s="26" t="s">
        <v>11</v>
      </c>
      <c r="B1983" s="27" t="s">
        <v>1504</v>
      </c>
      <c r="C1983" s="27" t="s">
        <v>1505</v>
      </c>
      <c r="D1983" s="28">
        <v>6275</v>
      </c>
      <c r="E1983" s="27" t="s">
        <v>2200</v>
      </c>
      <c r="F1983" s="26" t="s">
        <v>15</v>
      </c>
      <c r="G1983" s="29">
        <v>66738</v>
      </c>
      <c r="H1983" s="30" t="s">
        <v>575</v>
      </c>
    </row>
    <row r="1984" spans="1:8" ht="204.75" hidden="1" x14ac:dyDescent="0.25">
      <c r="A1984" s="26" t="s">
        <v>11</v>
      </c>
      <c r="B1984" s="27" t="s">
        <v>1504</v>
      </c>
      <c r="C1984" s="27" t="s">
        <v>1505</v>
      </c>
      <c r="D1984" s="28">
        <v>6276</v>
      </c>
      <c r="E1984" s="27" t="s">
        <v>2201</v>
      </c>
      <c r="F1984" s="26" t="s">
        <v>15</v>
      </c>
      <c r="G1984" s="29">
        <v>72859</v>
      </c>
      <c r="H1984" s="30" t="s">
        <v>575</v>
      </c>
    </row>
    <row r="1985" spans="1:8" ht="126" hidden="1" x14ac:dyDescent="0.25">
      <c r="A1985" s="26" t="s">
        <v>11</v>
      </c>
      <c r="B1985" s="27" t="s">
        <v>1504</v>
      </c>
      <c r="C1985" s="27" t="s">
        <v>1505</v>
      </c>
      <c r="D1985" s="28">
        <v>6278</v>
      </c>
      <c r="E1985" s="27" t="s">
        <v>508</v>
      </c>
      <c r="F1985" s="26" t="s">
        <v>15</v>
      </c>
      <c r="G1985" s="29">
        <v>44156</v>
      </c>
      <c r="H1985" s="30" t="s">
        <v>575</v>
      </c>
    </row>
    <row r="1986" spans="1:8" ht="141.75" hidden="1" x14ac:dyDescent="0.25">
      <c r="A1986" s="26" t="s">
        <v>11</v>
      </c>
      <c r="B1986" s="27" t="s">
        <v>1504</v>
      </c>
      <c r="C1986" s="27" t="s">
        <v>1505</v>
      </c>
      <c r="D1986" s="28">
        <v>6279</v>
      </c>
      <c r="E1986" s="27" t="s">
        <v>2202</v>
      </c>
      <c r="F1986" s="26" t="s">
        <v>15</v>
      </c>
      <c r="G1986" s="29">
        <v>42520</v>
      </c>
      <c r="H1986" s="30" t="s">
        <v>575</v>
      </c>
    </row>
    <row r="1987" spans="1:8" ht="126" hidden="1" x14ac:dyDescent="0.25">
      <c r="A1987" s="26" t="s">
        <v>11</v>
      </c>
      <c r="B1987" s="27" t="s">
        <v>1504</v>
      </c>
      <c r="C1987" s="27" t="s">
        <v>1505</v>
      </c>
      <c r="D1987" s="28">
        <v>6280</v>
      </c>
      <c r="E1987" s="27" t="s">
        <v>2203</v>
      </c>
      <c r="F1987" s="26" t="s">
        <v>13</v>
      </c>
      <c r="G1987" s="29">
        <v>140453</v>
      </c>
      <c r="H1987" s="30" t="s">
        <v>575</v>
      </c>
    </row>
    <row r="1988" spans="1:8" ht="157.5" hidden="1" x14ac:dyDescent="0.25">
      <c r="A1988" s="26" t="s">
        <v>11</v>
      </c>
      <c r="B1988" s="27" t="s">
        <v>1504</v>
      </c>
      <c r="C1988" s="27" t="s">
        <v>1505</v>
      </c>
      <c r="D1988" s="28">
        <v>6281</v>
      </c>
      <c r="E1988" s="27" t="s">
        <v>509</v>
      </c>
      <c r="F1988" s="26" t="s">
        <v>13</v>
      </c>
      <c r="G1988" s="29">
        <v>53638</v>
      </c>
      <c r="H1988" s="30" t="s">
        <v>575</v>
      </c>
    </row>
    <row r="1989" spans="1:8" ht="141.75" hidden="1" x14ac:dyDescent="0.25">
      <c r="A1989" s="26" t="s">
        <v>11</v>
      </c>
      <c r="B1989" s="27" t="s">
        <v>1504</v>
      </c>
      <c r="C1989" s="27" t="s">
        <v>1505</v>
      </c>
      <c r="D1989" s="28">
        <v>6282</v>
      </c>
      <c r="E1989" s="27" t="s">
        <v>2204</v>
      </c>
      <c r="F1989" s="26" t="s">
        <v>13</v>
      </c>
      <c r="G1989" s="29">
        <v>55634</v>
      </c>
      <c r="H1989" s="30" t="s">
        <v>575</v>
      </c>
    </row>
    <row r="1990" spans="1:8" ht="126" hidden="1" x14ac:dyDescent="0.25">
      <c r="A1990" s="26" t="s">
        <v>11</v>
      </c>
      <c r="B1990" s="27" t="s">
        <v>1504</v>
      </c>
      <c r="C1990" s="27" t="s">
        <v>1505</v>
      </c>
      <c r="D1990" s="28">
        <v>6283</v>
      </c>
      <c r="E1990" s="27" t="s">
        <v>446</v>
      </c>
      <c r="F1990" s="26" t="s">
        <v>13</v>
      </c>
      <c r="G1990" s="29">
        <v>130344</v>
      </c>
      <c r="H1990" s="30" t="s">
        <v>575</v>
      </c>
    </row>
    <row r="1991" spans="1:8" ht="157.5" hidden="1" x14ac:dyDescent="0.25">
      <c r="A1991" s="26" t="s">
        <v>11</v>
      </c>
      <c r="B1991" s="27" t="s">
        <v>1504</v>
      </c>
      <c r="C1991" s="27" t="s">
        <v>1505</v>
      </c>
      <c r="D1991" s="28">
        <v>6284</v>
      </c>
      <c r="E1991" s="27" t="s">
        <v>510</v>
      </c>
      <c r="F1991" s="26" t="s">
        <v>13</v>
      </c>
      <c r="G1991" s="29">
        <v>53782</v>
      </c>
      <c r="H1991" s="30" t="s">
        <v>575</v>
      </c>
    </row>
    <row r="1992" spans="1:8" ht="126" hidden="1" x14ac:dyDescent="0.25">
      <c r="A1992" s="26" t="s">
        <v>11</v>
      </c>
      <c r="B1992" s="27" t="s">
        <v>1504</v>
      </c>
      <c r="C1992" s="27" t="s">
        <v>1505</v>
      </c>
      <c r="D1992" s="28">
        <v>6285</v>
      </c>
      <c r="E1992" s="27" t="s">
        <v>511</v>
      </c>
      <c r="F1992" s="26" t="s">
        <v>14</v>
      </c>
      <c r="G1992" s="29">
        <v>492910</v>
      </c>
      <c r="H1992" s="30" t="s">
        <v>575</v>
      </c>
    </row>
    <row r="1993" spans="1:8" ht="63" hidden="1" x14ac:dyDescent="0.25">
      <c r="A1993" s="26" t="s">
        <v>11</v>
      </c>
      <c r="B1993" s="27" t="s">
        <v>1504</v>
      </c>
      <c r="C1993" s="27" t="s">
        <v>1505</v>
      </c>
      <c r="D1993" s="28">
        <v>6286</v>
      </c>
      <c r="E1993" s="27" t="s">
        <v>447</v>
      </c>
      <c r="F1993" s="26" t="s">
        <v>13</v>
      </c>
      <c r="G1993" s="29">
        <v>80099</v>
      </c>
      <c r="H1993" s="30" t="s">
        <v>575</v>
      </c>
    </row>
    <row r="1994" spans="1:8" ht="173.25" hidden="1" x14ac:dyDescent="0.25">
      <c r="A1994" s="26" t="s">
        <v>11</v>
      </c>
      <c r="B1994" s="27" t="s">
        <v>1504</v>
      </c>
      <c r="C1994" s="27" t="s">
        <v>1505</v>
      </c>
      <c r="D1994" s="28">
        <v>6287</v>
      </c>
      <c r="E1994" s="27" t="s">
        <v>2205</v>
      </c>
      <c r="F1994" s="26" t="s">
        <v>15</v>
      </c>
      <c r="G1994" s="29">
        <v>19164</v>
      </c>
      <c r="H1994" s="30" t="s">
        <v>575</v>
      </c>
    </row>
    <row r="1995" spans="1:8" ht="110.25" hidden="1" x14ac:dyDescent="0.25">
      <c r="A1995" s="26" t="s">
        <v>11</v>
      </c>
      <c r="B1995" s="27" t="s">
        <v>1504</v>
      </c>
      <c r="C1995" s="27" t="s">
        <v>1505</v>
      </c>
      <c r="D1995" s="28">
        <v>6288</v>
      </c>
      <c r="E1995" s="27" t="s">
        <v>2206</v>
      </c>
      <c r="F1995" s="26" t="s">
        <v>15</v>
      </c>
      <c r="G1995" s="29">
        <v>16009</v>
      </c>
      <c r="H1995" s="30" t="s">
        <v>575</v>
      </c>
    </row>
    <row r="1996" spans="1:8" ht="110.25" hidden="1" x14ac:dyDescent="0.25">
      <c r="A1996" s="26" t="s">
        <v>11</v>
      </c>
      <c r="B1996" s="27" t="s">
        <v>1504</v>
      </c>
      <c r="C1996" s="27" t="s">
        <v>1505</v>
      </c>
      <c r="D1996" s="28">
        <v>6289</v>
      </c>
      <c r="E1996" s="27" t="s">
        <v>2207</v>
      </c>
      <c r="F1996" s="26" t="s">
        <v>15</v>
      </c>
      <c r="G1996" s="29">
        <v>20415</v>
      </c>
      <c r="H1996" s="30" t="s">
        <v>575</v>
      </c>
    </row>
    <row r="1997" spans="1:8" ht="63" hidden="1" x14ac:dyDescent="0.25">
      <c r="A1997" s="26" t="s">
        <v>11</v>
      </c>
      <c r="B1997" s="27" t="s">
        <v>1504</v>
      </c>
      <c r="C1997" s="27" t="s">
        <v>1505</v>
      </c>
      <c r="D1997" s="28">
        <v>6290</v>
      </c>
      <c r="E1997" s="27" t="s">
        <v>448</v>
      </c>
      <c r="F1997" s="26" t="s">
        <v>17</v>
      </c>
      <c r="G1997" s="29">
        <v>22061</v>
      </c>
      <c r="H1997" s="30" t="s">
        <v>575</v>
      </c>
    </row>
    <row r="1998" spans="1:8" ht="78.75" hidden="1" x14ac:dyDescent="0.25">
      <c r="A1998" s="26" t="s">
        <v>11</v>
      </c>
      <c r="B1998" s="27" t="s">
        <v>1504</v>
      </c>
      <c r="C1998" s="27" t="s">
        <v>1505</v>
      </c>
      <c r="D1998" s="28">
        <v>6291</v>
      </c>
      <c r="E1998" s="27" t="s">
        <v>2208</v>
      </c>
      <c r="F1998" s="26" t="s">
        <v>15</v>
      </c>
      <c r="G1998" s="29">
        <v>11356</v>
      </c>
      <c r="H1998" s="30" t="s">
        <v>575</v>
      </c>
    </row>
    <row r="1999" spans="1:8" ht="126" hidden="1" x14ac:dyDescent="0.25">
      <c r="A1999" s="26" t="s">
        <v>11</v>
      </c>
      <c r="B1999" s="27" t="s">
        <v>1504</v>
      </c>
      <c r="C1999" s="27" t="s">
        <v>1505</v>
      </c>
      <c r="D1999" s="28">
        <v>6292</v>
      </c>
      <c r="E1999" s="27" t="s">
        <v>2209</v>
      </c>
      <c r="F1999" s="26" t="s">
        <v>17</v>
      </c>
      <c r="G1999" s="29">
        <v>17756</v>
      </c>
      <c r="H1999" s="30" t="s">
        <v>575</v>
      </c>
    </row>
    <row r="2000" spans="1:8" ht="63" hidden="1" x14ac:dyDescent="0.25">
      <c r="A2000" s="26" t="s">
        <v>11</v>
      </c>
      <c r="B2000" s="27" t="s">
        <v>1504</v>
      </c>
      <c r="C2000" s="27" t="s">
        <v>1505</v>
      </c>
      <c r="D2000" s="28">
        <v>6294</v>
      </c>
      <c r="E2000" s="27" t="s">
        <v>449</v>
      </c>
      <c r="F2000" s="26" t="s">
        <v>15</v>
      </c>
      <c r="G2000" s="29">
        <v>31699</v>
      </c>
      <c r="H2000" s="30" t="s">
        <v>575</v>
      </c>
    </row>
    <row r="2001" spans="1:8" ht="78.75" hidden="1" x14ac:dyDescent="0.25">
      <c r="A2001" s="26" t="s">
        <v>11</v>
      </c>
      <c r="B2001" s="27" t="s">
        <v>1504</v>
      </c>
      <c r="C2001" s="27" t="s">
        <v>1505</v>
      </c>
      <c r="D2001" s="28">
        <v>6295</v>
      </c>
      <c r="E2001" s="27" t="s">
        <v>450</v>
      </c>
      <c r="F2001" s="26" t="s">
        <v>15</v>
      </c>
      <c r="G2001" s="29">
        <v>31658</v>
      </c>
      <c r="H2001" s="30" t="s">
        <v>575</v>
      </c>
    </row>
    <row r="2002" spans="1:8" ht="78.75" hidden="1" x14ac:dyDescent="0.25">
      <c r="A2002" s="26" t="s">
        <v>11</v>
      </c>
      <c r="B2002" s="27" t="s">
        <v>1504</v>
      </c>
      <c r="C2002" s="27" t="s">
        <v>1505</v>
      </c>
      <c r="D2002" s="28">
        <v>6296</v>
      </c>
      <c r="E2002" s="27" t="s">
        <v>451</v>
      </c>
      <c r="F2002" s="26" t="s">
        <v>15</v>
      </c>
      <c r="G2002" s="29">
        <v>44954</v>
      </c>
      <c r="H2002" s="30" t="s">
        <v>575</v>
      </c>
    </row>
    <row r="2003" spans="1:8" ht="141.75" hidden="1" x14ac:dyDescent="0.25">
      <c r="A2003" s="26" t="s">
        <v>11</v>
      </c>
      <c r="B2003" s="27" t="s">
        <v>1504</v>
      </c>
      <c r="C2003" s="27" t="s">
        <v>1505</v>
      </c>
      <c r="D2003" s="28">
        <v>6297</v>
      </c>
      <c r="E2003" s="27" t="s">
        <v>2210</v>
      </c>
      <c r="F2003" s="26" t="s">
        <v>14</v>
      </c>
      <c r="G2003" s="29">
        <v>525656</v>
      </c>
      <c r="H2003" s="30" t="s">
        <v>575</v>
      </c>
    </row>
    <row r="2004" spans="1:8" ht="126" hidden="1" x14ac:dyDescent="0.25">
      <c r="A2004" s="26" t="s">
        <v>11</v>
      </c>
      <c r="B2004" s="27" t="s">
        <v>1504</v>
      </c>
      <c r="C2004" s="27" t="s">
        <v>1505</v>
      </c>
      <c r="D2004" s="28">
        <v>6298</v>
      </c>
      <c r="E2004" s="27" t="s">
        <v>452</v>
      </c>
      <c r="F2004" s="26" t="s">
        <v>14</v>
      </c>
      <c r="G2004" s="29">
        <v>464211</v>
      </c>
      <c r="H2004" s="30" t="s">
        <v>575</v>
      </c>
    </row>
    <row r="2005" spans="1:8" ht="31.5" hidden="1" x14ac:dyDescent="0.25">
      <c r="A2005" s="26" t="s">
        <v>11</v>
      </c>
      <c r="B2005" s="27" t="s">
        <v>594</v>
      </c>
      <c r="C2005" s="27" t="s">
        <v>808</v>
      </c>
      <c r="D2005" s="28">
        <v>6299</v>
      </c>
      <c r="E2005" s="27" t="s">
        <v>453</v>
      </c>
      <c r="F2005" s="26" t="s">
        <v>14</v>
      </c>
      <c r="G2005" s="29">
        <v>451300</v>
      </c>
      <c r="H2005" s="30" t="s">
        <v>575</v>
      </c>
    </row>
    <row r="2006" spans="1:8" ht="141.75" hidden="1" x14ac:dyDescent="0.25">
      <c r="A2006" s="26" t="s">
        <v>11</v>
      </c>
      <c r="B2006" s="27" t="s">
        <v>1504</v>
      </c>
      <c r="C2006" s="27" t="s">
        <v>1505</v>
      </c>
      <c r="D2006" s="28">
        <v>6300</v>
      </c>
      <c r="E2006" s="27" t="s">
        <v>2211</v>
      </c>
      <c r="F2006" s="26" t="s">
        <v>14</v>
      </c>
      <c r="G2006" s="29">
        <v>535440</v>
      </c>
      <c r="H2006" s="30" t="s">
        <v>575</v>
      </c>
    </row>
    <row r="2007" spans="1:8" ht="110.25" hidden="1" x14ac:dyDescent="0.25">
      <c r="A2007" s="26" t="s">
        <v>11</v>
      </c>
      <c r="B2007" s="27" t="s">
        <v>1504</v>
      </c>
      <c r="C2007" s="27" t="s">
        <v>1505</v>
      </c>
      <c r="D2007" s="28">
        <v>6301</v>
      </c>
      <c r="E2007" s="27" t="s">
        <v>2212</v>
      </c>
      <c r="F2007" s="26" t="s">
        <v>14</v>
      </c>
      <c r="G2007" s="29">
        <v>672059</v>
      </c>
      <c r="H2007" s="30" t="s">
        <v>575</v>
      </c>
    </row>
    <row r="2008" spans="1:8" ht="110.25" hidden="1" x14ac:dyDescent="0.25">
      <c r="A2008" s="26" t="s">
        <v>11</v>
      </c>
      <c r="B2008" s="27" t="s">
        <v>1504</v>
      </c>
      <c r="C2008" s="27" t="s">
        <v>1505</v>
      </c>
      <c r="D2008" s="28">
        <v>6302</v>
      </c>
      <c r="E2008" s="27" t="s">
        <v>2213</v>
      </c>
      <c r="F2008" s="26" t="s">
        <v>14</v>
      </c>
      <c r="G2008" s="29">
        <v>553728</v>
      </c>
      <c r="H2008" s="30" t="s">
        <v>575</v>
      </c>
    </row>
    <row r="2009" spans="1:8" ht="31.5" hidden="1" x14ac:dyDescent="0.25">
      <c r="A2009" s="26" t="s">
        <v>11</v>
      </c>
      <c r="B2009" s="27" t="s">
        <v>650</v>
      </c>
      <c r="C2009" s="27" t="s">
        <v>996</v>
      </c>
      <c r="D2009" s="28">
        <v>6303</v>
      </c>
      <c r="E2009" s="27" t="s">
        <v>454</v>
      </c>
      <c r="F2009" s="26" t="s">
        <v>13</v>
      </c>
      <c r="G2009" s="29">
        <v>5432</v>
      </c>
      <c r="H2009" s="30" t="s">
        <v>575</v>
      </c>
    </row>
    <row r="2010" spans="1:8" ht="63" hidden="1" x14ac:dyDescent="0.25">
      <c r="A2010" s="26" t="s">
        <v>11</v>
      </c>
      <c r="B2010" s="27" t="s">
        <v>978</v>
      </c>
      <c r="C2010" s="27" t="s">
        <v>1390</v>
      </c>
      <c r="D2010" s="28">
        <v>6304</v>
      </c>
      <c r="E2010" s="27" t="s">
        <v>455</v>
      </c>
      <c r="F2010" s="26" t="s">
        <v>13</v>
      </c>
      <c r="G2010" s="29">
        <v>4855</v>
      </c>
      <c r="H2010" s="30" t="s">
        <v>575</v>
      </c>
    </row>
    <row r="2011" spans="1:8" ht="47.25" hidden="1" x14ac:dyDescent="0.25">
      <c r="A2011" s="26" t="s">
        <v>11</v>
      </c>
      <c r="B2011" s="27" t="s">
        <v>978</v>
      </c>
      <c r="C2011" s="27" t="s">
        <v>1390</v>
      </c>
      <c r="D2011" s="28">
        <v>6305</v>
      </c>
      <c r="E2011" s="27" t="s">
        <v>456</v>
      </c>
      <c r="F2011" s="26" t="s">
        <v>13</v>
      </c>
      <c r="G2011" s="29">
        <v>12389</v>
      </c>
      <c r="H2011" s="30" t="s">
        <v>575</v>
      </c>
    </row>
    <row r="2012" spans="1:8" ht="173.25" hidden="1" x14ac:dyDescent="0.25">
      <c r="A2012" s="26" t="s">
        <v>11</v>
      </c>
      <c r="B2012" s="27" t="s">
        <v>978</v>
      </c>
      <c r="C2012" s="27" t="s">
        <v>1390</v>
      </c>
      <c r="D2012" s="28">
        <v>6306</v>
      </c>
      <c r="E2012" s="27" t="s">
        <v>457</v>
      </c>
      <c r="F2012" s="26" t="s">
        <v>15</v>
      </c>
      <c r="G2012" s="29">
        <v>7380</v>
      </c>
      <c r="H2012" s="30" t="s">
        <v>575</v>
      </c>
    </row>
    <row r="2013" spans="1:8" ht="31.5" hidden="1" x14ac:dyDescent="0.25">
      <c r="A2013" s="26" t="s">
        <v>11</v>
      </c>
      <c r="B2013" s="27" t="s">
        <v>650</v>
      </c>
      <c r="C2013" s="27" t="s">
        <v>996</v>
      </c>
      <c r="D2013" s="28">
        <v>6307</v>
      </c>
      <c r="E2013" s="27" t="s">
        <v>2214</v>
      </c>
      <c r="F2013" s="26" t="s">
        <v>13</v>
      </c>
      <c r="G2013" s="29">
        <v>1914</v>
      </c>
      <c r="H2013" s="30" t="s">
        <v>575</v>
      </c>
    </row>
    <row r="2014" spans="1:8" ht="78.75" hidden="1" x14ac:dyDescent="0.25">
      <c r="A2014" s="26" t="s">
        <v>11</v>
      </c>
      <c r="B2014" s="27" t="s">
        <v>978</v>
      </c>
      <c r="C2014" s="27" t="s">
        <v>1390</v>
      </c>
      <c r="D2014" s="28">
        <v>6308</v>
      </c>
      <c r="E2014" s="27" t="s">
        <v>458</v>
      </c>
      <c r="F2014" s="26" t="s">
        <v>13</v>
      </c>
      <c r="G2014" s="29">
        <v>2803</v>
      </c>
      <c r="H2014" s="30" t="s">
        <v>575</v>
      </c>
    </row>
    <row r="2015" spans="1:8" hidden="1" x14ac:dyDescent="0.25">
      <c r="A2015" s="26" t="s">
        <v>11</v>
      </c>
      <c r="B2015" s="27" t="s">
        <v>1119</v>
      </c>
      <c r="C2015" s="27" t="s">
        <v>1120</v>
      </c>
      <c r="D2015" s="28">
        <v>6309</v>
      </c>
      <c r="E2015" s="27" t="s">
        <v>459</v>
      </c>
      <c r="F2015" s="26" t="s">
        <v>13</v>
      </c>
      <c r="G2015" s="29">
        <v>13123</v>
      </c>
      <c r="H2015" s="30" t="s">
        <v>575</v>
      </c>
    </row>
    <row r="2016" spans="1:8" ht="31.5" hidden="1" x14ac:dyDescent="0.25">
      <c r="A2016" s="26" t="s">
        <v>1333</v>
      </c>
      <c r="B2016" s="27" t="s">
        <v>970</v>
      </c>
      <c r="C2016" s="27" t="s">
        <v>971</v>
      </c>
      <c r="D2016" s="28">
        <v>6311</v>
      </c>
      <c r="E2016" s="27" t="s">
        <v>2215</v>
      </c>
      <c r="F2016" s="26" t="s">
        <v>13</v>
      </c>
      <c r="G2016" s="29">
        <v>295500</v>
      </c>
      <c r="H2016" s="30" t="s">
        <v>575</v>
      </c>
    </row>
    <row r="2017" spans="1:8" ht="63" hidden="1" x14ac:dyDescent="0.25">
      <c r="A2017" s="26" t="s">
        <v>11</v>
      </c>
      <c r="B2017" s="27" t="s">
        <v>650</v>
      </c>
      <c r="C2017" s="27" t="s">
        <v>996</v>
      </c>
      <c r="D2017" s="28">
        <v>6313</v>
      </c>
      <c r="E2017" s="27" t="s">
        <v>2216</v>
      </c>
      <c r="F2017" s="26" t="s">
        <v>14</v>
      </c>
      <c r="G2017" s="29">
        <v>583406</v>
      </c>
      <c r="H2017" s="30" t="s">
        <v>575</v>
      </c>
    </row>
    <row r="2018" spans="1:8" ht="63" hidden="1" x14ac:dyDescent="0.25">
      <c r="A2018" s="26" t="s">
        <v>11</v>
      </c>
      <c r="B2018" s="27" t="s">
        <v>650</v>
      </c>
      <c r="C2018" s="27" t="s">
        <v>996</v>
      </c>
      <c r="D2018" s="28">
        <v>6314</v>
      </c>
      <c r="E2018" s="27" t="s">
        <v>2217</v>
      </c>
      <c r="F2018" s="26" t="s">
        <v>14</v>
      </c>
      <c r="G2018" s="29">
        <v>622781</v>
      </c>
      <c r="H2018" s="30" t="s">
        <v>575</v>
      </c>
    </row>
    <row r="2019" spans="1:8" ht="78.75" hidden="1" x14ac:dyDescent="0.25">
      <c r="A2019" s="26" t="s">
        <v>11</v>
      </c>
      <c r="B2019" s="27" t="s">
        <v>650</v>
      </c>
      <c r="C2019" s="27" t="s">
        <v>996</v>
      </c>
      <c r="D2019" s="28">
        <v>6315</v>
      </c>
      <c r="E2019" s="27" t="s">
        <v>2218</v>
      </c>
      <c r="F2019" s="26" t="s">
        <v>14</v>
      </c>
      <c r="G2019" s="29">
        <v>641514</v>
      </c>
      <c r="H2019" s="30" t="s">
        <v>575</v>
      </c>
    </row>
    <row r="2020" spans="1:8" ht="78.75" hidden="1" x14ac:dyDescent="0.25">
      <c r="A2020" s="26" t="s">
        <v>11</v>
      </c>
      <c r="B2020" s="27" t="s">
        <v>650</v>
      </c>
      <c r="C2020" s="27" t="s">
        <v>996</v>
      </c>
      <c r="D2020" s="28">
        <v>6316</v>
      </c>
      <c r="E2020" s="27" t="s">
        <v>2219</v>
      </c>
      <c r="F2020" s="26" t="s">
        <v>14</v>
      </c>
      <c r="G2020" s="29">
        <v>656203</v>
      </c>
      <c r="H2020" s="30" t="s">
        <v>575</v>
      </c>
    </row>
    <row r="2021" spans="1:8" ht="94.5" hidden="1" x14ac:dyDescent="0.25">
      <c r="A2021" s="26" t="s">
        <v>11</v>
      </c>
      <c r="B2021" s="27" t="s">
        <v>646</v>
      </c>
      <c r="C2021" s="27" t="s">
        <v>647</v>
      </c>
      <c r="D2021" s="28">
        <v>6317</v>
      </c>
      <c r="E2021" s="27" t="s">
        <v>2220</v>
      </c>
      <c r="F2021" s="26" t="s">
        <v>15</v>
      </c>
      <c r="G2021" s="29">
        <v>4762885</v>
      </c>
      <c r="H2021" s="30" t="s">
        <v>575</v>
      </c>
    </row>
    <row r="2022" spans="1:8" ht="94.5" hidden="1" x14ac:dyDescent="0.25">
      <c r="A2022" s="26" t="s">
        <v>11</v>
      </c>
      <c r="B2022" s="27" t="s">
        <v>978</v>
      </c>
      <c r="C2022" s="27" t="s">
        <v>2148</v>
      </c>
      <c r="D2022" s="28">
        <v>6318</v>
      </c>
      <c r="E2022" s="27" t="s">
        <v>2221</v>
      </c>
      <c r="F2022" s="26" t="s">
        <v>219</v>
      </c>
      <c r="G2022" s="29">
        <v>132433</v>
      </c>
      <c r="H2022" s="30" t="s">
        <v>575</v>
      </c>
    </row>
    <row r="2023" spans="1:8" ht="94.5" hidden="1" x14ac:dyDescent="0.25">
      <c r="A2023" s="26" t="s">
        <v>11</v>
      </c>
      <c r="B2023" s="27" t="s">
        <v>646</v>
      </c>
      <c r="C2023" s="27" t="s">
        <v>647</v>
      </c>
      <c r="D2023" s="28">
        <v>6319</v>
      </c>
      <c r="E2023" s="27" t="s">
        <v>2222</v>
      </c>
      <c r="F2023" s="26" t="s">
        <v>15</v>
      </c>
      <c r="G2023" s="29">
        <v>3213888</v>
      </c>
      <c r="H2023" s="30" t="s">
        <v>575</v>
      </c>
    </row>
    <row r="2024" spans="1:8" ht="47.25" hidden="1" x14ac:dyDescent="0.25">
      <c r="A2024" s="26" t="s">
        <v>11</v>
      </c>
      <c r="B2024" s="27" t="s">
        <v>582</v>
      </c>
      <c r="C2024" s="27" t="s">
        <v>583</v>
      </c>
      <c r="D2024" s="28">
        <v>6320</v>
      </c>
      <c r="E2024" s="27" t="s">
        <v>2223</v>
      </c>
      <c r="F2024" s="26" t="s">
        <v>16</v>
      </c>
      <c r="G2024" s="29">
        <v>2328574</v>
      </c>
      <c r="H2024" s="30" t="s">
        <v>575</v>
      </c>
    </row>
    <row r="2025" spans="1:8" ht="63" hidden="1" x14ac:dyDescent="0.25">
      <c r="A2025" s="26" t="s">
        <v>11</v>
      </c>
      <c r="B2025" s="27" t="s">
        <v>646</v>
      </c>
      <c r="C2025" s="27" t="s">
        <v>647</v>
      </c>
      <c r="D2025" s="28">
        <v>6321</v>
      </c>
      <c r="E2025" s="27" t="s">
        <v>2224</v>
      </c>
      <c r="F2025" s="26" t="s">
        <v>14</v>
      </c>
      <c r="G2025" s="29">
        <v>601920</v>
      </c>
      <c r="H2025" s="30" t="s">
        <v>575</v>
      </c>
    </row>
    <row r="2026" spans="1:8" ht="63" hidden="1" x14ac:dyDescent="0.25">
      <c r="A2026" s="26" t="s">
        <v>11</v>
      </c>
      <c r="B2026" s="27" t="s">
        <v>1119</v>
      </c>
      <c r="C2026" s="27" t="s">
        <v>1610</v>
      </c>
      <c r="D2026" s="28">
        <v>6322</v>
      </c>
      <c r="E2026" s="27" t="s">
        <v>2225</v>
      </c>
      <c r="F2026" s="26" t="s">
        <v>16</v>
      </c>
      <c r="G2026" s="29">
        <v>184281</v>
      </c>
      <c r="H2026" s="30" t="s">
        <v>575</v>
      </c>
    </row>
    <row r="2027" spans="1:8" ht="63" hidden="1" x14ac:dyDescent="0.25">
      <c r="A2027" s="26" t="s">
        <v>11</v>
      </c>
      <c r="B2027" s="27" t="s">
        <v>646</v>
      </c>
      <c r="C2027" s="27" t="s">
        <v>647</v>
      </c>
      <c r="D2027" s="28">
        <v>6323</v>
      </c>
      <c r="E2027" s="27" t="s">
        <v>2226</v>
      </c>
      <c r="F2027" s="26" t="s">
        <v>15</v>
      </c>
      <c r="G2027" s="29">
        <v>626736</v>
      </c>
      <c r="H2027" s="30" t="s">
        <v>575</v>
      </c>
    </row>
    <row r="2028" spans="1:8" ht="63" hidden="1" x14ac:dyDescent="0.25">
      <c r="A2028" s="26" t="s">
        <v>11</v>
      </c>
      <c r="B2028" s="27" t="s">
        <v>1119</v>
      </c>
      <c r="C2028" s="27" t="s">
        <v>1610</v>
      </c>
      <c r="D2028" s="28">
        <v>6324</v>
      </c>
      <c r="E2028" s="27" t="s">
        <v>2227</v>
      </c>
      <c r="F2028" s="26" t="s">
        <v>16</v>
      </c>
      <c r="G2028" s="29">
        <v>74800</v>
      </c>
      <c r="H2028" s="30" t="s">
        <v>575</v>
      </c>
    </row>
    <row r="2029" spans="1:8" hidden="1" x14ac:dyDescent="0.25">
      <c r="A2029" s="26" t="s">
        <v>11</v>
      </c>
      <c r="B2029" s="27" t="s">
        <v>582</v>
      </c>
      <c r="C2029" s="27" t="s">
        <v>1284</v>
      </c>
      <c r="D2029" s="28">
        <v>6325</v>
      </c>
      <c r="E2029" s="27" t="s">
        <v>460</v>
      </c>
      <c r="F2029" s="26" t="s">
        <v>16</v>
      </c>
      <c r="G2029" s="29">
        <v>85167</v>
      </c>
      <c r="H2029" s="30" t="s">
        <v>575</v>
      </c>
    </row>
    <row r="2030" spans="1:8" ht="47.25" hidden="1" x14ac:dyDescent="0.25">
      <c r="A2030" s="26" t="s">
        <v>11</v>
      </c>
      <c r="B2030" s="27" t="s">
        <v>2228</v>
      </c>
      <c r="C2030" s="27" t="s">
        <v>2229</v>
      </c>
      <c r="D2030" s="28">
        <v>6326</v>
      </c>
      <c r="E2030" s="27" t="s">
        <v>2230</v>
      </c>
      <c r="F2030" s="26" t="s">
        <v>14</v>
      </c>
      <c r="G2030" s="29">
        <v>124929</v>
      </c>
      <c r="H2030" s="30" t="s">
        <v>575</v>
      </c>
    </row>
    <row r="2031" spans="1:8" ht="63" hidden="1" x14ac:dyDescent="0.25">
      <c r="A2031" s="26" t="s">
        <v>11</v>
      </c>
      <c r="B2031" s="27" t="s">
        <v>597</v>
      </c>
      <c r="C2031" s="27" t="s">
        <v>597</v>
      </c>
      <c r="D2031" s="28">
        <v>6327</v>
      </c>
      <c r="E2031" s="27" t="s">
        <v>461</v>
      </c>
      <c r="F2031" s="26" t="s">
        <v>462</v>
      </c>
      <c r="G2031" s="29">
        <v>543235</v>
      </c>
      <c r="H2031" s="30" t="s">
        <v>575</v>
      </c>
    </row>
    <row r="2032" spans="1:8" ht="63" hidden="1" x14ac:dyDescent="0.25">
      <c r="A2032" s="26" t="s">
        <v>11</v>
      </c>
      <c r="B2032" s="27" t="s">
        <v>597</v>
      </c>
      <c r="C2032" s="27" t="s">
        <v>597</v>
      </c>
      <c r="D2032" s="28">
        <v>6328</v>
      </c>
      <c r="E2032" s="27" t="s">
        <v>463</v>
      </c>
      <c r="F2032" s="26" t="s">
        <v>462</v>
      </c>
      <c r="G2032" s="29">
        <v>680680</v>
      </c>
      <c r="H2032" s="30" t="s">
        <v>575</v>
      </c>
    </row>
    <row r="2033" spans="1:8" ht="63" hidden="1" x14ac:dyDescent="0.25">
      <c r="A2033" s="26" t="s">
        <v>11</v>
      </c>
      <c r="B2033" s="27" t="s">
        <v>597</v>
      </c>
      <c r="C2033" s="27" t="s">
        <v>597</v>
      </c>
      <c r="D2033" s="28">
        <v>6329</v>
      </c>
      <c r="E2033" s="27" t="s">
        <v>464</v>
      </c>
      <c r="F2033" s="26" t="s">
        <v>462</v>
      </c>
      <c r="G2033" s="29">
        <v>981750</v>
      </c>
      <c r="H2033" s="30" t="s">
        <v>575</v>
      </c>
    </row>
    <row r="2034" spans="1:8" ht="31.5" hidden="1" x14ac:dyDescent="0.25">
      <c r="A2034" s="26" t="s">
        <v>11</v>
      </c>
      <c r="B2034" s="27" t="s">
        <v>978</v>
      </c>
      <c r="C2034" s="27" t="s">
        <v>1390</v>
      </c>
      <c r="D2034" s="28">
        <v>6333</v>
      </c>
      <c r="E2034" s="27" t="s">
        <v>2231</v>
      </c>
      <c r="F2034" s="26" t="s">
        <v>14</v>
      </c>
      <c r="G2034" s="29">
        <v>170292</v>
      </c>
      <c r="H2034" s="30" t="s">
        <v>575</v>
      </c>
    </row>
    <row r="2035" spans="1:8" ht="31.5" hidden="1" x14ac:dyDescent="0.25">
      <c r="A2035" s="26" t="s">
        <v>11</v>
      </c>
      <c r="B2035" s="27" t="s">
        <v>646</v>
      </c>
      <c r="C2035" s="27" t="s">
        <v>1705</v>
      </c>
      <c r="D2035" s="28">
        <v>6335</v>
      </c>
      <c r="E2035" s="27" t="s">
        <v>2232</v>
      </c>
      <c r="F2035" s="26" t="s">
        <v>15</v>
      </c>
      <c r="G2035" s="29">
        <v>31427</v>
      </c>
      <c r="H2035" s="30" t="s">
        <v>575</v>
      </c>
    </row>
    <row r="2036" spans="1:8" ht="47.25" hidden="1" x14ac:dyDescent="0.25">
      <c r="A2036" s="26" t="s">
        <v>11</v>
      </c>
      <c r="B2036" s="27" t="s">
        <v>1504</v>
      </c>
      <c r="C2036" s="27" t="s">
        <v>1505</v>
      </c>
      <c r="D2036" s="28">
        <v>6339</v>
      </c>
      <c r="E2036" s="27" t="s">
        <v>465</v>
      </c>
      <c r="F2036" s="26" t="s">
        <v>16</v>
      </c>
      <c r="G2036" s="29">
        <v>5866737</v>
      </c>
      <c r="H2036" s="30" t="s">
        <v>575</v>
      </c>
    </row>
    <row r="2037" spans="1:8" ht="63" hidden="1" x14ac:dyDescent="0.25">
      <c r="A2037" s="26" t="s">
        <v>11</v>
      </c>
      <c r="B2037" s="27" t="s">
        <v>978</v>
      </c>
      <c r="C2037" s="27" t="s">
        <v>1390</v>
      </c>
      <c r="D2037" s="28">
        <v>6340</v>
      </c>
      <c r="E2037" s="27" t="s">
        <v>2233</v>
      </c>
      <c r="F2037" s="26" t="s">
        <v>14</v>
      </c>
      <c r="G2037" s="29">
        <v>178044</v>
      </c>
      <c r="H2037" s="30" t="s">
        <v>575</v>
      </c>
    </row>
    <row r="2038" spans="1:8" ht="63" x14ac:dyDescent="0.25">
      <c r="A2038" s="26" t="s">
        <v>11</v>
      </c>
      <c r="B2038" s="27" t="s">
        <v>597</v>
      </c>
      <c r="C2038" s="27" t="s">
        <v>597</v>
      </c>
      <c r="D2038" s="28">
        <v>6341</v>
      </c>
      <c r="E2038" s="27" t="s">
        <v>2234</v>
      </c>
      <c r="F2038" s="26" t="s">
        <v>16</v>
      </c>
      <c r="G2038" s="29">
        <v>515234</v>
      </c>
      <c r="H2038" s="30" t="s">
        <v>575</v>
      </c>
    </row>
    <row r="2039" spans="1:8" ht="63" x14ac:dyDescent="0.25">
      <c r="A2039" s="26" t="s">
        <v>11</v>
      </c>
      <c r="B2039" s="27" t="s">
        <v>597</v>
      </c>
      <c r="C2039" s="27" t="s">
        <v>597</v>
      </c>
      <c r="D2039" s="28">
        <v>6342</v>
      </c>
      <c r="E2039" s="27" t="s">
        <v>2235</v>
      </c>
      <c r="F2039" s="26" t="s">
        <v>16</v>
      </c>
      <c r="G2039" s="29">
        <v>5707285</v>
      </c>
      <c r="H2039" s="30" t="s">
        <v>575</v>
      </c>
    </row>
    <row r="2040" spans="1:8" ht="31.5" hidden="1" x14ac:dyDescent="0.25">
      <c r="A2040" s="26" t="s">
        <v>11</v>
      </c>
      <c r="B2040" s="27" t="s">
        <v>650</v>
      </c>
      <c r="C2040" s="27" t="s">
        <v>991</v>
      </c>
      <c r="D2040" s="28">
        <v>6343</v>
      </c>
      <c r="E2040" s="27" t="s">
        <v>2236</v>
      </c>
      <c r="F2040" s="26" t="s">
        <v>15</v>
      </c>
      <c r="G2040" s="29">
        <v>860655</v>
      </c>
      <c r="H2040" s="30" t="s">
        <v>575</v>
      </c>
    </row>
    <row r="2041" spans="1:8" ht="47.25" hidden="1" x14ac:dyDescent="0.25">
      <c r="A2041" s="26" t="s">
        <v>11</v>
      </c>
      <c r="B2041" s="27" t="s">
        <v>650</v>
      </c>
      <c r="C2041" s="27" t="s">
        <v>996</v>
      </c>
      <c r="D2041" s="28">
        <v>6344</v>
      </c>
      <c r="E2041" s="27" t="s">
        <v>2237</v>
      </c>
      <c r="F2041" s="26" t="s">
        <v>14</v>
      </c>
      <c r="G2041" s="29">
        <v>2420368</v>
      </c>
      <c r="H2041" s="30" t="s">
        <v>575</v>
      </c>
    </row>
    <row r="2042" spans="1:8" ht="47.25" hidden="1" x14ac:dyDescent="0.25">
      <c r="A2042" s="26" t="s">
        <v>11</v>
      </c>
      <c r="B2042" s="27" t="s">
        <v>650</v>
      </c>
      <c r="C2042" s="27" t="s">
        <v>996</v>
      </c>
      <c r="D2042" s="28">
        <v>6345</v>
      </c>
      <c r="E2042" s="27" t="s">
        <v>2238</v>
      </c>
      <c r="F2042" s="26" t="s">
        <v>13</v>
      </c>
      <c r="G2042" s="29">
        <v>285223</v>
      </c>
      <c r="H2042" s="30" t="s">
        <v>575</v>
      </c>
    </row>
    <row r="2043" spans="1:8" ht="31.5" hidden="1" x14ac:dyDescent="0.25">
      <c r="A2043" s="26" t="s">
        <v>11</v>
      </c>
      <c r="B2043" s="27" t="s">
        <v>578</v>
      </c>
      <c r="C2043" s="27" t="s">
        <v>578</v>
      </c>
      <c r="D2043" s="28">
        <v>6346</v>
      </c>
      <c r="E2043" s="27" t="s">
        <v>2239</v>
      </c>
      <c r="F2043" s="26" t="s">
        <v>15</v>
      </c>
      <c r="G2043" s="29">
        <v>26788</v>
      </c>
      <c r="H2043" s="30" t="s">
        <v>575</v>
      </c>
    </row>
    <row r="2044" spans="1:8" ht="47.25" hidden="1" x14ac:dyDescent="0.25">
      <c r="A2044" s="26" t="s">
        <v>11</v>
      </c>
      <c r="B2044" s="27" t="s">
        <v>632</v>
      </c>
      <c r="C2044" s="27" t="s">
        <v>633</v>
      </c>
      <c r="D2044" s="28">
        <v>6352</v>
      </c>
      <c r="E2044" s="27" t="s">
        <v>2240</v>
      </c>
      <c r="F2044" s="26" t="s">
        <v>13</v>
      </c>
      <c r="G2044" s="29">
        <v>61149</v>
      </c>
      <c r="H2044" s="30" t="s">
        <v>575</v>
      </c>
    </row>
    <row r="2045" spans="1:8" ht="94.5" hidden="1" x14ac:dyDescent="0.25">
      <c r="A2045" s="26" t="s">
        <v>11</v>
      </c>
      <c r="B2045" s="27" t="s">
        <v>646</v>
      </c>
      <c r="C2045" s="27" t="s">
        <v>1705</v>
      </c>
      <c r="D2045" s="28">
        <v>6353</v>
      </c>
      <c r="E2045" s="27" t="s">
        <v>2241</v>
      </c>
      <c r="F2045" s="26" t="s">
        <v>430</v>
      </c>
      <c r="G2045" s="29">
        <v>1692</v>
      </c>
      <c r="H2045" s="30" t="s">
        <v>575</v>
      </c>
    </row>
    <row r="2046" spans="1:8" ht="63" hidden="1" x14ac:dyDescent="0.25">
      <c r="A2046" s="26" t="s">
        <v>11</v>
      </c>
      <c r="B2046" s="27" t="s">
        <v>632</v>
      </c>
      <c r="C2046" s="27" t="s">
        <v>1711</v>
      </c>
      <c r="D2046" s="28">
        <v>6364</v>
      </c>
      <c r="E2046" s="27" t="s">
        <v>2242</v>
      </c>
      <c r="F2046" s="26" t="s">
        <v>16</v>
      </c>
      <c r="G2046" s="29">
        <v>6069476</v>
      </c>
      <c r="H2046" s="30" t="s">
        <v>575</v>
      </c>
    </row>
    <row r="2047" spans="1:8" ht="63" hidden="1" x14ac:dyDescent="0.25">
      <c r="A2047" s="26" t="s">
        <v>11</v>
      </c>
      <c r="B2047" s="27" t="s">
        <v>632</v>
      </c>
      <c r="C2047" s="27" t="s">
        <v>1711</v>
      </c>
      <c r="D2047" s="28">
        <v>6365</v>
      </c>
      <c r="E2047" s="27" t="s">
        <v>2243</v>
      </c>
      <c r="F2047" s="26" t="s">
        <v>16</v>
      </c>
      <c r="G2047" s="29">
        <v>594762</v>
      </c>
      <c r="H2047" s="30" t="s">
        <v>575</v>
      </c>
    </row>
    <row r="2048" spans="1:8" ht="63" hidden="1" x14ac:dyDescent="0.25">
      <c r="A2048" s="26" t="s">
        <v>11</v>
      </c>
      <c r="B2048" s="27" t="s">
        <v>632</v>
      </c>
      <c r="C2048" s="27" t="s">
        <v>1711</v>
      </c>
      <c r="D2048" s="28">
        <v>6366</v>
      </c>
      <c r="E2048" s="27" t="s">
        <v>2244</v>
      </c>
      <c r="F2048" s="26" t="s">
        <v>16</v>
      </c>
      <c r="G2048" s="29">
        <v>594762</v>
      </c>
      <c r="H2048" s="30" t="s">
        <v>575</v>
      </c>
    </row>
    <row r="2049" spans="1:8" ht="63" hidden="1" x14ac:dyDescent="0.25">
      <c r="A2049" s="26" t="s">
        <v>11</v>
      </c>
      <c r="B2049" s="27" t="s">
        <v>632</v>
      </c>
      <c r="C2049" s="27" t="s">
        <v>1711</v>
      </c>
      <c r="D2049" s="28">
        <v>6367</v>
      </c>
      <c r="E2049" s="27" t="s">
        <v>2245</v>
      </c>
      <c r="F2049" s="26" t="s">
        <v>16</v>
      </c>
      <c r="G2049" s="29">
        <v>594762</v>
      </c>
      <c r="H2049" s="30" t="s">
        <v>575</v>
      </c>
    </row>
    <row r="2050" spans="1:8" ht="63" hidden="1" x14ac:dyDescent="0.25">
      <c r="A2050" s="26" t="s">
        <v>11</v>
      </c>
      <c r="B2050" s="27" t="s">
        <v>632</v>
      </c>
      <c r="C2050" s="27" t="s">
        <v>1711</v>
      </c>
      <c r="D2050" s="28">
        <v>6371</v>
      </c>
      <c r="E2050" s="27" t="s">
        <v>2246</v>
      </c>
      <c r="F2050" s="26" t="s">
        <v>16</v>
      </c>
      <c r="G2050" s="29">
        <v>6069476</v>
      </c>
      <c r="H2050" s="30" t="s">
        <v>575</v>
      </c>
    </row>
    <row r="2051" spans="1:8" ht="63" hidden="1" x14ac:dyDescent="0.25">
      <c r="A2051" s="26" t="s">
        <v>11</v>
      </c>
      <c r="B2051" s="27" t="s">
        <v>632</v>
      </c>
      <c r="C2051" s="27" t="s">
        <v>1711</v>
      </c>
      <c r="D2051" s="28">
        <v>6372</v>
      </c>
      <c r="E2051" s="27" t="s">
        <v>2247</v>
      </c>
      <c r="F2051" s="26" t="s">
        <v>16</v>
      </c>
      <c r="G2051" s="29">
        <v>6903071</v>
      </c>
      <c r="H2051" s="30" t="s">
        <v>575</v>
      </c>
    </row>
    <row r="2052" spans="1:8" ht="47.25" hidden="1" x14ac:dyDescent="0.25">
      <c r="A2052" s="26" t="s">
        <v>11</v>
      </c>
      <c r="B2052" s="27" t="s">
        <v>632</v>
      </c>
      <c r="C2052" s="27" t="s">
        <v>1711</v>
      </c>
      <c r="D2052" s="28">
        <v>6373</v>
      </c>
      <c r="E2052" s="27" t="s">
        <v>2248</v>
      </c>
      <c r="F2052" s="26" t="s">
        <v>16</v>
      </c>
      <c r="G2052" s="29">
        <v>3808000</v>
      </c>
      <c r="H2052" s="30" t="s">
        <v>575</v>
      </c>
    </row>
    <row r="2053" spans="1:8" ht="63" hidden="1" x14ac:dyDescent="0.25">
      <c r="A2053" s="26" t="s">
        <v>11</v>
      </c>
      <c r="B2053" s="27" t="s">
        <v>632</v>
      </c>
      <c r="C2053" s="27" t="s">
        <v>1711</v>
      </c>
      <c r="D2053" s="28">
        <v>6374</v>
      </c>
      <c r="E2053" s="27" t="s">
        <v>2249</v>
      </c>
      <c r="F2053" s="26" t="s">
        <v>16</v>
      </c>
      <c r="G2053" s="29">
        <v>493493</v>
      </c>
      <c r="H2053" s="30" t="s">
        <v>575</v>
      </c>
    </row>
    <row r="2054" spans="1:8" ht="63" hidden="1" x14ac:dyDescent="0.25">
      <c r="A2054" s="26" t="s">
        <v>11</v>
      </c>
      <c r="B2054" s="27" t="s">
        <v>632</v>
      </c>
      <c r="C2054" s="27" t="s">
        <v>1711</v>
      </c>
      <c r="D2054" s="28">
        <v>6375</v>
      </c>
      <c r="E2054" s="27" t="s">
        <v>2250</v>
      </c>
      <c r="F2054" s="26" t="s">
        <v>16</v>
      </c>
      <c r="G2054" s="29">
        <v>493493</v>
      </c>
      <c r="H2054" s="30" t="s">
        <v>575</v>
      </c>
    </row>
    <row r="2055" spans="1:8" ht="63" hidden="1" x14ac:dyDescent="0.25">
      <c r="A2055" s="26" t="s">
        <v>11</v>
      </c>
      <c r="B2055" s="27" t="s">
        <v>632</v>
      </c>
      <c r="C2055" s="27" t="s">
        <v>1711</v>
      </c>
      <c r="D2055" s="28">
        <v>6376</v>
      </c>
      <c r="E2055" s="27" t="s">
        <v>2251</v>
      </c>
      <c r="F2055" s="26" t="s">
        <v>16</v>
      </c>
      <c r="G2055" s="29">
        <v>493493</v>
      </c>
      <c r="H2055" s="30" t="s">
        <v>575</v>
      </c>
    </row>
    <row r="2056" spans="1:8" ht="63" hidden="1" x14ac:dyDescent="0.25">
      <c r="A2056" s="26" t="s">
        <v>11</v>
      </c>
      <c r="B2056" s="27" t="s">
        <v>632</v>
      </c>
      <c r="C2056" s="27" t="s">
        <v>1711</v>
      </c>
      <c r="D2056" s="28">
        <v>6377</v>
      </c>
      <c r="E2056" s="27" t="s">
        <v>2252</v>
      </c>
      <c r="F2056" s="26" t="s">
        <v>16</v>
      </c>
      <c r="G2056" s="29">
        <v>493493</v>
      </c>
      <c r="H2056" s="30" t="s">
        <v>575</v>
      </c>
    </row>
    <row r="2057" spans="1:8" ht="63" hidden="1" x14ac:dyDescent="0.25">
      <c r="A2057" s="26" t="s">
        <v>11</v>
      </c>
      <c r="B2057" s="27" t="s">
        <v>632</v>
      </c>
      <c r="C2057" s="27" t="s">
        <v>1711</v>
      </c>
      <c r="D2057" s="28">
        <v>6379</v>
      </c>
      <c r="E2057" s="27" t="s">
        <v>2253</v>
      </c>
      <c r="F2057" s="26" t="s">
        <v>16</v>
      </c>
      <c r="G2057" s="29">
        <v>779450</v>
      </c>
      <c r="H2057" s="30" t="s">
        <v>575</v>
      </c>
    </row>
    <row r="2058" spans="1:8" ht="31.5" hidden="1" x14ac:dyDescent="0.25">
      <c r="A2058" s="26" t="s">
        <v>11</v>
      </c>
      <c r="B2058" s="27" t="s">
        <v>582</v>
      </c>
      <c r="C2058" s="27" t="s">
        <v>583</v>
      </c>
      <c r="D2058" s="28">
        <v>6380</v>
      </c>
      <c r="E2058" s="27" t="s">
        <v>2254</v>
      </c>
      <c r="F2058" s="26" t="s">
        <v>15</v>
      </c>
      <c r="G2058" s="29">
        <v>59394</v>
      </c>
      <c r="H2058" s="30" t="s">
        <v>575</v>
      </c>
    </row>
    <row r="2059" spans="1:8" ht="47.25" hidden="1" x14ac:dyDescent="0.25">
      <c r="A2059" s="26" t="s">
        <v>11</v>
      </c>
      <c r="B2059" s="27" t="s">
        <v>582</v>
      </c>
      <c r="C2059" s="27" t="s">
        <v>583</v>
      </c>
      <c r="D2059" s="28">
        <v>6381</v>
      </c>
      <c r="E2059" s="27" t="s">
        <v>466</v>
      </c>
      <c r="F2059" s="26" t="s">
        <v>15</v>
      </c>
      <c r="G2059" s="29">
        <v>3682406</v>
      </c>
      <c r="H2059" s="30" t="s">
        <v>575</v>
      </c>
    </row>
    <row r="2060" spans="1:8" ht="31.5" hidden="1" x14ac:dyDescent="0.25">
      <c r="A2060" s="26" t="s">
        <v>11</v>
      </c>
      <c r="B2060" s="27" t="s">
        <v>639</v>
      </c>
      <c r="C2060" s="27" t="s">
        <v>639</v>
      </c>
      <c r="D2060" s="28">
        <v>6382</v>
      </c>
      <c r="E2060" s="27" t="s">
        <v>2255</v>
      </c>
      <c r="F2060" s="26" t="s">
        <v>15</v>
      </c>
      <c r="G2060" s="29">
        <v>387939</v>
      </c>
      <c r="H2060" s="30" t="s">
        <v>575</v>
      </c>
    </row>
    <row r="2061" spans="1:8" ht="31.5" hidden="1" x14ac:dyDescent="0.25">
      <c r="A2061" s="26" t="s">
        <v>11</v>
      </c>
      <c r="B2061" s="27" t="s">
        <v>582</v>
      </c>
      <c r="C2061" s="27" t="s">
        <v>583</v>
      </c>
      <c r="D2061" s="28">
        <v>6383</v>
      </c>
      <c r="E2061" s="27" t="s">
        <v>467</v>
      </c>
      <c r="F2061" s="26" t="s">
        <v>15</v>
      </c>
      <c r="G2061" s="29">
        <v>385475</v>
      </c>
      <c r="H2061" s="30" t="s">
        <v>575</v>
      </c>
    </row>
    <row r="2062" spans="1:8" ht="157.5" x14ac:dyDescent="0.25">
      <c r="A2062" s="26" t="s">
        <v>11</v>
      </c>
      <c r="B2062" s="27" t="s">
        <v>597</v>
      </c>
      <c r="C2062" s="27" t="s">
        <v>597</v>
      </c>
      <c r="D2062" s="28">
        <v>6387</v>
      </c>
      <c r="E2062" s="27" t="s">
        <v>2256</v>
      </c>
      <c r="F2062" s="26" t="s">
        <v>16</v>
      </c>
      <c r="G2062" s="29">
        <v>12864516</v>
      </c>
      <c r="H2062" s="30" t="s">
        <v>575</v>
      </c>
    </row>
    <row r="2063" spans="1:8" ht="157.5" x14ac:dyDescent="0.25">
      <c r="A2063" s="26" t="s">
        <v>11</v>
      </c>
      <c r="B2063" s="27" t="s">
        <v>597</v>
      </c>
      <c r="C2063" s="27" t="s">
        <v>597</v>
      </c>
      <c r="D2063" s="28">
        <v>6388</v>
      </c>
      <c r="E2063" s="27" t="s">
        <v>2257</v>
      </c>
      <c r="F2063" s="26" t="s">
        <v>16</v>
      </c>
      <c r="G2063" s="29">
        <v>17014627</v>
      </c>
      <c r="H2063" s="30" t="s">
        <v>575</v>
      </c>
    </row>
    <row r="2064" spans="1:8" ht="157.5" x14ac:dyDescent="0.25">
      <c r="A2064" s="26" t="s">
        <v>11</v>
      </c>
      <c r="B2064" s="27" t="s">
        <v>597</v>
      </c>
      <c r="C2064" s="27" t="s">
        <v>597</v>
      </c>
      <c r="D2064" s="28">
        <v>6389</v>
      </c>
      <c r="E2064" s="27" t="s">
        <v>2258</v>
      </c>
      <c r="F2064" s="26" t="s">
        <v>16</v>
      </c>
      <c r="G2064" s="29">
        <v>18286454</v>
      </c>
      <c r="H2064" s="30" t="s">
        <v>575</v>
      </c>
    </row>
    <row r="2065" spans="1:8" ht="94.5" hidden="1" x14ac:dyDescent="0.25">
      <c r="A2065" s="26" t="s">
        <v>11</v>
      </c>
      <c r="B2065" s="27" t="s">
        <v>646</v>
      </c>
      <c r="C2065" s="27" t="s">
        <v>647</v>
      </c>
      <c r="D2065" s="28">
        <v>6392</v>
      </c>
      <c r="E2065" s="27" t="s">
        <v>2259</v>
      </c>
      <c r="F2065" s="26" t="s">
        <v>14</v>
      </c>
      <c r="G2065" s="29">
        <v>1636313</v>
      </c>
      <c r="H2065" s="30" t="s">
        <v>575</v>
      </c>
    </row>
    <row r="2066" spans="1:8" ht="78.75" hidden="1" x14ac:dyDescent="0.25">
      <c r="A2066" s="26" t="s">
        <v>11</v>
      </c>
      <c r="B2066" s="27" t="s">
        <v>646</v>
      </c>
      <c r="C2066" s="27" t="s">
        <v>647</v>
      </c>
      <c r="D2066" s="28">
        <v>6393</v>
      </c>
      <c r="E2066" s="27" t="s">
        <v>2260</v>
      </c>
      <c r="F2066" s="26" t="s">
        <v>14</v>
      </c>
      <c r="G2066" s="29">
        <v>1899208</v>
      </c>
      <c r="H2066" s="30" t="s">
        <v>575</v>
      </c>
    </row>
    <row r="2067" spans="1:8" ht="47.25" hidden="1" x14ac:dyDescent="0.25">
      <c r="A2067" s="26" t="s">
        <v>11</v>
      </c>
      <c r="B2067" s="27" t="s">
        <v>646</v>
      </c>
      <c r="C2067" s="27" t="s">
        <v>1705</v>
      </c>
      <c r="D2067" s="28">
        <v>6394</v>
      </c>
      <c r="E2067" s="27" t="s">
        <v>468</v>
      </c>
      <c r="F2067" s="26" t="s">
        <v>15</v>
      </c>
      <c r="G2067" s="29">
        <v>21945</v>
      </c>
      <c r="H2067" s="30" t="s">
        <v>575</v>
      </c>
    </row>
    <row r="2068" spans="1:8" ht="78.75" hidden="1" x14ac:dyDescent="0.25">
      <c r="A2068" s="26" t="s">
        <v>11</v>
      </c>
      <c r="B2068" s="27" t="s">
        <v>646</v>
      </c>
      <c r="C2068" s="27" t="s">
        <v>647</v>
      </c>
      <c r="D2068" s="28">
        <v>6395</v>
      </c>
      <c r="E2068" s="27" t="s">
        <v>2261</v>
      </c>
      <c r="F2068" s="26" t="s">
        <v>14</v>
      </c>
      <c r="G2068" s="29">
        <v>2418661</v>
      </c>
      <c r="H2068" s="30" t="s">
        <v>575</v>
      </c>
    </row>
    <row r="2069" spans="1:8" ht="31.5" hidden="1" x14ac:dyDescent="0.25">
      <c r="A2069" s="26" t="s">
        <v>11</v>
      </c>
      <c r="B2069" s="27" t="s">
        <v>1119</v>
      </c>
      <c r="C2069" s="27" t="s">
        <v>1610</v>
      </c>
      <c r="D2069" s="28">
        <v>6396</v>
      </c>
      <c r="E2069" s="27" t="s">
        <v>2262</v>
      </c>
      <c r="F2069" s="26" t="s">
        <v>16</v>
      </c>
      <c r="G2069" s="29">
        <v>323896</v>
      </c>
      <c r="H2069" s="30" t="s">
        <v>575</v>
      </c>
    </row>
    <row r="2070" spans="1:8" ht="31.5" hidden="1" x14ac:dyDescent="0.25">
      <c r="A2070" s="26" t="s">
        <v>11</v>
      </c>
      <c r="B2070" s="27" t="s">
        <v>1119</v>
      </c>
      <c r="C2070" s="27" t="s">
        <v>1610</v>
      </c>
      <c r="D2070" s="28">
        <v>6397</v>
      </c>
      <c r="E2070" s="27" t="s">
        <v>2263</v>
      </c>
      <c r="F2070" s="26" t="s">
        <v>16</v>
      </c>
      <c r="G2070" s="29">
        <v>203819</v>
      </c>
      <c r="H2070" s="30" t="s">
        <v>575</v>
      </c>
    </row>
    <row r="2071" spans="1:8" ht="31.5" hidden="1" x14ac:dyDescent="0.25">
      <c r="A2071" s="26" t="s">
        <v>11</v>
      </c>
      <c r="B2071" s="27" t="s">
        <v>573</v>
      </c>
      <c r="C2071" s="27" t="s">
        <v>576</v>
      </c>
      <c r="D2071" s="28">
        <v>6400</v>
      </c>
      <c r="E2071" s="27" t="s">
        <v>2264</v>
      </c>
      <c r="F2071" s="26" t="s">
        <v>15</v>
      </c>
      <c r="G2071" s="29">
        <v>579555</v>
      </c>
      <c r="H2071" s="30" t="s">
        <v>575</v>
      </c>
    </row>
    <row r="2072" spans="1:8" ht="63" hidden="1" x14ac:dyDescent="0.25">
      <c r="A2072" s="26" t="s">
        <v>11</v>
      </c>
      <c r="B2072" s="27" t="s">
        <v>629</v>
      </c>
      <c r="C2072" s="27" t="s">
        <v>793</v>
      </c>
      <c r="D2072" s="28">
        <v>6401</v>
      </c>
      <c r="E2072" s="27" t="s">
        <v>2265</v>
      </c>
      <c r="F2072" s="26" t="s">
        <v>16</v>
      </c>
      <c r="G2072" s="29">
        <v>25301572</v>
      </c>
      <c r="H2072" s="30" t="s">
        <v>575</v>
      </c>
    </row>
    <row r="2073" spans="1:8" ht="283.5" hidden="1" x14ac:dyDescent="0.25">
      <c r="A2073" s="26" t="s">
        <v>11</v>
      </c>
      <c r="B2073" s="27" t="s">
        <v>978</v>
      </c>
      <c r="C2073" s="27" t="s">
        <v>2173</v>
      </c>
      <c r="D2073" s="28">
        <v>6402</v>
      </c>
      <c r="E2073" s="27" t="s">
        <v>2266</v>
      </c>
      <c r="F2073" s="26" t="s">
        <v>16</v>
      </c>
      <c r="G2073" s="29">
        <v>4301902</v>
      </c>
      <c r="H2073" s="30" t="s">
        <v>575</v>
      </c>
    </row>
    <row r="2074" spans="1:8" ht="31.5" hidden="1" x14ac:dyDescent="0.25">
      <c r="A2074" s="26" t="s">
        <v>11</v>
      </c>
      <c r="B2074" s="27" t="s">
        <v>978</v>
      </c>
      <c r="C2074" s="27" t="s">
        <v>2173</v>
      </c>
      <c r="D2074" s="28">
        <v>6403</v>
      </c>
      <c r="E2074" s="27" t="s">
        <v>469</v>
      </c>
      <c r="F2074" s="26" t="s">
        <v>16</v>
      </c>
      <c r="G2074" s="29">
        <v>405496</v>
      </c>
      <c r="H2074" s="30" t="s">
        <v>575</v>
      </c>
    </row>
    <row r="2075" spans="1:8" ht="63" hidden="1" x14ac:dyDescent="0.25">
      <c r="A2075" s="26" t="s">
        <v>11</v>
      </c>
      <c r="B2075" s="27" t="s">
        <v>1655</v>
      </c>
      <c r="C2075" s="27" t="s">
        <v>1838</v>
      </c>
      <c r="D2075" s="28">
        <v>6407</v>
      </c>
      <c r="E2075" s="27" t="s">
        <v>2267</v>
      </c>
      <c r="F2075" s="26" t="s">
        <v>13</v>
      </c>
      <c r="G2075" s="29">
        <v>209841</v>
      </c>
      <c r="H2075" s="30" t="s">
        <v>575</v>
      </c>
    </row>
    <row r="2076" spans="1:8" ht="63" hidden="1" x14ac:dyDescent="0.25">
      <c r="A2076" s="26" t="s">
        <v>11</v>
      </c>
      <c r="B2076" s="27" t="s">
        <v>646</v>
      </c>
      <c r="C2076" s="27" t="s">
        <v>1705</v>
      </c>
      <c r="D2076" s="28">
        <v>6409</v>
      </c>
      <c r="E2076" s="27" t="s">
        <v>2268</v>
      </c>
      <c r="F2076" s="26" t="s">
        <v>16</v>
      </c>
      <c r="G2076" s="29">
        <v>563703</v>
      </c>
      <c r="H2076" s="30" t="s">
        <v>575</v>
      </c>
    </row>
    <row r="2077" spans="1:8" ht="94.5" hidden="1" x14ac:dyDescent="0.25">
      <c r="A2077" s="26" t="s">
        <v>11</v>
      </c>
      <c r="B2077" s="27" t="s">
        <v>646</v>
      </c>
      <c r="C2077" s="27" t="s">
        <v>1705</v>
      </c>
      <c r="D2077" s="28">
        <v>6410</v>
      </c>
      <c r="E2077" s="27" t="s">
        <v>2269</v>
      </c>
      <c r="F2077" s="26" t="s">
        <v>13</v>
      </c>
      <c r="G2077" s="29">
        <v>533705</v>
      </c>
      <c r="H2077" s="30" t="s">
        <v>575</v>
      </c>
    </row>
    <row r="2078" spans="1:8" ht="47.25" hidden="1" x14ac:dyDescent="0.25">
      <c r="A2078" s="26" t="s">
        <v>11</v>
      </c>
      <c r="B2078" s="27" t="s">
        <v>978</v>
      </c>
      <c r="C2078" s="27" t="s">
        <v>2173</v>
      </c>
      <c r="D2078" s="28">
        <v>6411</v>
      </c>
      <c r="E2078" s="27" t="s">
        <v>2270</v>
      </c>
      <c r="F2078" s="26" t="s">
        <v>16</v>
      </c>
      <c r="G2078" s="29">
        <v>279194</v>
      </c>
      <c r="H2078" s="30" t="s">
        <v>575</v>
      </c>
    </row>
    <row r="2079" spans="1:8" ht="47.25" hidden="1" x14ac:dyDescent="0.25">
      <c r="A2079" s="26" t="s">
        <v>11</v>
      </c>
      <c r="B2079" s="27" t="s">
        <v>632</v>
      </c>
      <c r="C2079" s="27" t="s">
        <v>1711</v>
      </c>
      <c r="D2079" s="28">
        <v>6413</v>
      </c>
      <c r="E2079" s="27" t="s">
        <v>2271</v>
      </c>
      <c r="F2079" s="26" t="s">
        <v>16</v>
      </c>
      <c r="G2079" s="29">
        <v>1276275</v>
      </c>
      <c r="H2079" s="30" t="s">
        <v>575</v>
      </c>
    </row>
    <row r="2080" spans="1:8" ht="157.5" hidden="1" x14ac:dyDescent="0.25">
      <c r="A2080" s="26" t="s">
        <v>11</v>
      </c>
      <c r="B2080" s="27" t="s">
        <v>1655</v>
      </c>
      <c r="C2080" s="27" t="s">
        <v>1658</v>
      </c>
      <c r="D2080" s="28">
        <v>6416</v>
      </c>
      <c r="E2080" s="27" t="s">
        <v>2272</v>
      </c>
      <c r="F2080" s="26" t="s">
        <v>13</v>
      </c>
      <c r="G2080" s="29">
        <v>60374</v>
      </c>
      <c r="H2080" s="30" t="s">
        <v>575</v>
      </c>
    </row>
    <row r="2081" spans="1:8" ht="63" hidden="1" x14ac:dyDescent="0.25">
      <c r="A2081" s="26" t="s">
        <v>11</v>
      </c>
      <c r="B2081" s="27" t="s">
        <v>646</v>
      </c>
      <c r="C2081" s="27" t="s">
        <v>647</v>
      </c>
      <c r="D2081" s="28">
        <v>6421</v>
      </c>
      <c r="E2081" s="27" t="s">
        <v>2273</v>
      </c>
      <c r="F2081" s="26" t="s">
        <v>15</v>
      </c>
      <c r="G2081" s="29">
        <v>35458</v>
      </c>
      <c r="H2081" s="30" t="s">
        <v>575</v>
      </c>
    </row>
    <row r="2082" spans="1:8" ht="47.25" x14ac:dyDescent="0.25">
      <c r="A2082" s="26" t="s">
        <v>11</v>
      </c>
      <c r="B2082" s="27" t="s">
        <v>597</v>
      </c>
      <c r="C2082" s="27" t="s">
        <v>597</v>
      </c>
      <c r="D2082" s="28">
        <v>6422</v>
      </c>
      <c r="E2082" s="27" t="s">
        <v>2274</v>
      </c>
      <c r="F2082" s="26" t="s">
        <v>16</v>
      </c>
      <c r="G2082" s="29">
        <v>47885</v>
      </c>
      <c r="H2082" s="30" t="s">
        <v>575</v>
      </c>
    </row>
    <row r="2083" spans="1:8" ht="78.75" hidden="1" x14ac:dyDescent="0.25">
      <c r="A2083" s="26" t="s">
        <v>11</v>
      </c>
      <c r="B2083" s="27" t="s">
        <v>582</v>
      </c>
      <c r="C2083" s="27" t="s">
        <v>1775</v>
      </c>
      <c r="D2083" s="28">
        <v>6423</v>
      </c>
      <c r="E2083" s="27" t="s">
        <v>2275</v>
      </c>
      <c r="F2083" s="26" t="s">
        <v>16</v>
      </c>
      <c r="G2083" s="29">
        <v>1904204</v>
      </c>
      <c r="H2083" s="30" t="s">
        <v>575</v>
      </c>
    </row>
    <row r="2084" spans="1:8" ht="63" hidden="1" x14ac:dyDescent="0.25">
      <c r="A2084" s="26" t="s">
        <v>11</v>
      </c>
      <c r="B2084" s="27" t="s">
        <v>587</v>
      </c>
      <c r="C2084" s="27" t="s">
        <v>820</v>
      </c>
      <c r="D2084" s="28">
        <v>6424</v>
      </c>
      <c r="E2084" s="27" t="s">
        <v>2276</v>
      </c>
      <c r="F2084" s="26" t="s">
        <v>14</v>
      </c>
      <c r="G2084" s="29">
        <v>119326</v>
      </c>
      <c r="H2084" s="30" t="s">
        <v>575</v>
      </c>
    </row>
    <row r="2085" spans="1:8" ht="47.25" hidden="1" x14ac:dyDescent="0.25">
      <c r="A2085" s="26" t="s">
        <v>11</v>
      </c>
      <c r="B2085" s="27" t="s">
        <v>1119</v>
      </c>
      <c r="C2085" s="27" t="s">
        <v>1120</v>
      </c>
      <c r="D2085" s="28">
        <v>6425</v>
      </c>
      <c r="E2085" s="27" t="s">
        <v>2277</v>
      </c>
      <c r="F2085" s="26" t="s">
        <v>15</v>
      </c>
      <c r="G2085" s="29">
        <v>77954</v>
      </c>
      <c r="H2085" s="30" t="s">
        <v>575</v>
      </c>
    </row>
    <row r="2086" spans="1:8" ht="63" hidden="1" x14ac:dyDescent="0.25">
      <c r="A2086" s="26" t="s">
        <v>11</v>
      </c>
      <c r="B2086" s="27" t="s">
        <v>629</v>
      </c>
      <c r="C2086" s="27" t="s">
        <v>793</v>
      </c>
      <c r="D2086" s="28">
        <v>6426</v>
      </c>
      <c r="E2086" s="27" t="s">
        <v>2278</v>
      </c>
      <c r="F2086" s="26" t="s">
        <v>16</v>
      </c>
      <c r="G2086" s="29">
        <v>801489</v>
      </c>
      <c r="H2086" s="30" t="s">
        <v>575</v>
      </c>
    </row>
    <row r="2087" spans="1:8" ht="47.25" hidden="1" x14ac:dyDescent="0.25">
      <c r="A2087" s="26" t="s">
        <v>11</v>
      </c>
      <c r="B2087" s="27" t="s">
        <v>594</v>
      </c>
      <c r="C2087" s="27" t="s">
        <v>595</v>
      </c>
      <c r="D2087" s="28">
        <v>6427</v>
      </c>
      <c r="E2087" s="27" t="s">
        <v>2279</v>
      </c>
      <c r="F2087" s="26" t="s">
        <v>15</v>
      </c>
      <c r="G2087" s="29">
        <v>25306</v>
      </c>
      <c r="H2087" s="30" t="s">
        <v>575</v>
      </c>
    </row>
    <row r="2088" spans="1:8" ht="63" hidden="1" x14ac:dyDescent="0.25">
      <c r="A2088" s="26" t="s">
        <v>11</v>
      </c>
      <c r="B2088" s="27" t="s">
        <v>646</v>
      </c>
      <c r="C2088" s="27" t="s">
        <v>647</v>
      </c>
      <c r="D2088" s="28">
        <v>6428</v>
      </c>
      <c r="E2088" s="27" t="s">
        <v>2280</v>
      </c>
      <c r="F2088" s="26" t="s">
        <v>14</v>
      </c>
      <c r="G2088" s="29">
        <v>726515</v>
      </c>
      <c r="H2088" s="30" t="s">
        <v>575</v>
      </c>
    </row>
    <row r="2089" spans="1:8" ht="31.5" hidden="1" x14ac:dyDescent="0.25">
      <c r="A2089" s="26" t="s">
        <v>11</v>
      </c>
      <c r="B2089" s="27" t="s">
        <v>978</v>
      </c>
      <c r="C2089" s="27" t="s">
        <v>2281</v>
      </c>
      <c r="D2089" s="28">
        <v>6429</v>
      </c>
      <c r="E2089" s="27" t="s">
        <v>2282</v>
      </c>
      <c r="F2089" s="26" t="s">
        <v>15</v>
      </c>
      <c r="G2089" s="29">
        <v>44473</v>
      </c>
      <c r="H2089" s="30" t="s">
        <v>575</v>
      </c>
    </row>
    <row r="2090" spans="1:8" ht="63" hidden="1" x14ac:dyDescent="0.25">
      <c r="A2090" s="26" t="s">
        <v>11</v>
      </c>
      <c r="B2090" s="27" t="s">
        <v>646</v>
      </c>
      <c r="C2090" s="27" t="s">
        <v>647</v>
      </c>
      <c r="D2090" s="28">
        <v>6430</v>
      </c>
      <c r="E2090" s="27" t="s">
        <v>2283</v>
      </c>
      <c r="F2090" s="26" t="s">
        <v>15</v>
      </c>
      <c r="G2090" s="29">
        <v>240209</v>
      </c>
      <c r="H2090" s="30" t="s">
        <v>575</v>
      </c>
    </row>
    <row r="2091" spans="1:8" ht="47.25" hidden="1" x14ac:dyDescent="0.25">
      <c r="A2091" s="26" t="s">
        <v>11</v>
      </c>
      <c r="B2091" s="27" t="s">
        <v>978</v>
      </c>
      <c r="C2091" s="27" t="s">
        <v>1390</v>
      </c>
      <c r="D2091" s="28">
        <v>6431</v>
      </c>
      <c r="E2091" s="27" t="s">
        <v>470</v>
      </c>
      <c r="F2091" s="26" t="s">
        <v>14</v>
      </c>
      <c r="G2091" s="29">
        <v>1109457</v>
      </c>
      <c r="H2091" s="30" t="s">
        <v>575</v>
      </c>
    </row>
    <row r="2092" spans="1:8" ht="141.75" hidden="1" x14ac:dyDescent="0.25">
      <c r="A2092" s="26" t="s">
        <v>11</v>
      </c>
      <c r="B2092" s="27" t="s">
        <v>646</v>
      </c>
      <c r="C2092" s="27" t="s">
        <v>1705</v>
      </c>
      <c r="D2092" s="28">
        <v>6433</v>
      </c>
      <c r="E2092" s="27" t="s">
        <v>2284</v>
      </c>
      <c r="F2092" s="26" t="s">
        <v>17</v>
      </c>
      <c r="G2092" s="29">
        <v>13633</v>
      </c>
      <c r="H2092" s="30" t="s">
        <v>575</v>
      </c>
    </row>
    <row r="2093" spans="1:8" ht="173.25" hidden="1" x14ac:dyDescent="0.25">
      <c r="A2093" s="26" t="s">
        <v>11</v>
      </c>
      <c r="B2093" s="27" t="s">
        <v>646</v>
      </c>
      <c r="C2093" s="27" t="s">
        <v>1705</v>
      </c>
      <c r="D2093" s="28">
        <v>6434</v>
      </c>
      <c r="E2093" s="27" t="s">
        <v>2285</v>
      </c>
      <c r="F2093" s="26" t="s">
        <v>17</v>
      </c>
      <c r="G2093" s="29">
        <v>14273</v>
      </c>
      <c r="H2093" s="30" t="s">
        <v>575</v>
      </c>
    </row>
    <row r="2094" spans="1:8" ht="157.5" hidden="1" x14ac:dyDescent="0.25">
      <c r="A2094" s="26" t="s">
        <v>11</v>
      </c>
      <c r="B2094" s="27" t="s">
        <v>646</v>
      </c>
      <c r="C2094" s="27" t="s">
        <v>1705</v>
      </c>
      <c r="D2094" s="28">
        <v>6435</v>
      </c>
      <c r="E2094" s="27" t="s">
        <v>2286</v>
      </c>
      <c r="F2094" s="26" t="s">
        <v>17</v>
      </c>
      <c r="G2094" s="29">
        <v>13492</v>
      </c>
      <c r="H2094" s="30" t="s">
        <v>575</v>
      </c>
    </row>
    <row r="2095" spans="1:8" ht="157.5" hidden="1" x14ac:dyDescent="0.25">
      <c r="A2095" s="26" t="s">
        <v>11</v>
      </c>
      <c r="B2095" s="27" t="s">
        <v>646</v>
      </c>
      <c r="C2095" s="27" t="s">
        <v>1705</v>
      </c>
      <c r="D2095" s="28">
        <v>6436</v>
      </c>
      <c r="E2095" s="27" t="s">
        <v>2287</v>
      </c>
      <c r="F2095" s="26" t="s">
        <v>17</v>
      </c>
      <c r="G2095" s="29">
        <v>11889</v>
      </c>
      <c r="H2095" s="30" t="s">
        <v>575</v>
      </c>
    </row>
    <row r="2096" spans="1:8" ht="141.75" hidden="1" x14ac:dyDescent="0.25">
      <c r="A2096" s="26" t="s">
        <v>11</v>
      </c>
      <c r="B2096" s="27" t="s">
        <v>646</v>
      </c>
      <c r="C2096" s="27" t="s">
        <v>1705</v>
      </c>
      <c r="D2096" s="28">
        <v>6437</v>
      </c>
      <c r="E2096" s="27" t="s">
        <v>2288</v>
      </c>
      <c r="F2096" s="26" t="s">
        <v>17</v>
      </c>
      <c r="G2096" s="29">
        <v>11638</v>
      </c>
      <c r="H2096" s="30" t="s">
        <v>575</v>
      </c>
    </row>
    <row r="2097" spans="1:8" ht="63" hidden="1" x14ac:dyDescent="0.25">
      <c r="A2097" s="26" t="s">
        <v>11</v>
      </c>
      <c r="B2097" s="27" t="s">
        <v>597</v>
      </c>
      <c r="C2097" s="27" t="s">
        <v>597</v>
      </c>
      <c r="D2097" s="28">
        <v>6438</v>
      </c>
      <c r="E2097" s="27" t="s">
        <v>471</v>
      </c>
      <c r="F2097" s="26" t="s">
        <v>15</v>
      </c>
      <c r="G2097" s="29">
        <v>16363</v>
      </c>
      <c r="H2097" s="30" t="s">
        <v>575</v>
      </c>
    </row>
    <row r="2098" spans="1:8" ht="63" hidden="1" x14ac:dyDescent="0.25">
      <c r="A2098" s="26" t="s">
        <v>11</v>
      </c>
      <c r="B2098" s="27" t="s">
        <v>597</v>
      </c>
      <c r="C2098" s="27" t="s">
        <v>597</v>
      </c>
      <c r="D2098" s="28">
        <v>6439</v>
      </c>
      <c r="E2098" s="27" t="s">
        <v>472</v>
      </c>
      <c r="F2098" s="26" t="s">
        <v>15</v>
      </c>
      <c r="G2098" s="29">
        <v>17672</v>
      </c>
      <c r="H2098" s="30" t="s">
        <v>575</v>
      </c>
    </row>
    <row r="2099" spans="1:8" ht="31.5" hidden="1" x14ac:dyDescent="0.25">
      <c r="A2099" s="26" t="s">
        <v>11</v>
      </c>
      <c r="B2099" s="27" t="s">
        <v>646</v>
      </c>
      <c r="C2099" s="27" t="s">
        <v>1705</v>
      </c>
      <c r="D2099" s="28">
        <v>6440</v>
      </c>
      <c r="E2099" s="27" t="s">
        <v>473</v>
      </c>
      <c r="F2099" s="26" t="s">
        <v>17</v>
      </c>
      <c r="G2099" s="29">
        <v>152</v>
      </c>
      <c r="H2099" s="30" t="s">
        <v>575</v>
      </c>
    </row>
    <row r="2100" spans="1:8" ht="31.5" hidden="1" x14ac:dyDescent="0.25">
      <c r="A2100" s="26" t="s">
        <v>11</v>
      </c>
      <c r="B2100" s="27" t="s">
        <v>646</v>
      </c>
      <c r="C2100" s="27" t="s">
        <v>1705</v>
      </c>
      <c r="D2100" s="28">
        <v>6441</v>
      </c>
      <c r="E2100" s="27" t="s">
        <v>474</v>
      </c>
      <c r="F2100" s="26" t="s">
        <v>17</v>
      </c>
      <c r="G2100" s="29">
        <v>152</v>
      </c>
      <c r="H2100" s="30" t="s">
        <v>575</v>
      </c>
    </row>
    <row r="2101" spans="1:8" ht="47.25" hidden="1" x14ac:dyDescent="0.25">
      <c r="A2101" s="26" t="s">
        <v>11</v>
      </c>
      <c r="B2101" s="27" t="s">
        <v>646</v>
      </c>
      <c r="C2101" s="27" t="s">
        <v>1705</v>
      </c>
      <c r="D2101" s="28">
        <v>6442</v>
      </c>
      <c r="E2101" s="27" t="s">
        <v>475</v>
      </c>
      <c r="F2101" s="26" t="s">
        <v>17</v>
      </c>
      <c r="G2101" s="29">
        <v>154</v>
      </c>
      <c r="H2101" s="30" t="s">
        <v>575</v>
      </c>
    </row>
    <row r="2102" spans="1:8" ht="47.25" hidden="1" x14ac:dyDescent="0.25">
      <c r="A2102" s="26" t="s">
        <v>11</v>
      </c>
      <c r="B2102" s="27" t="s">
        <v>646</v>
      </c>
      <c r="C2102" s="27" t="s">
        <v>1705</v>
      </c>
      <c r="D2102" s="28">
        <v>6443</v>
      </c>
      <c r="E2102" s="27" t="s">
        <v>476</v>
      </c>
      <c r="F2102" s="26" t="s">
        <v>17</v>
      </c>
      <c r="G2102" s="29">
        <v>166</v>
      </c>
      <c r="H2102" s="30" t="s">
        <v>575</v>
      </c>
    </row>
    <row r="2103" spans="1:8" ht="47.25" hidden="1" x14ac:dyDescent="0.25">
      <c r="A2103" s="26" t="s">
        <v>11</v>
      </c>
      <c r="B2103" s="27" t="s">
        <v>646</v>
      </c>
      <c r="C2103" s="27" t="s">
        <v>1705</v>
      </c>
      <c r="D2103" s="28">
        <v>6444</v>
      </c>
      <c r="E2103" s="27" t="s">
        <v>477</v>
      </c>
      <c r="F2103" s="26" t="s">
        <v>17</v>
      </c>
      <c r="G2103" s="29">
        <v>182</v>
      </c>
      <c r="H2103" s="30" t="s">
        <v>575</v>
      </c>
    </row>
    <row r="2104" spans="1:8" ht="47.25" hidden="1" x14ac:dyDescent="0.25">
      <c r="A2104" s="26" t="s">
        <v>11</v>
      </c>
      <c r="B2104" s="27" t="s">
        <v>646</v>
      </c>
      <c r="C2104" s="27" t="s">
        <v>1705</v>
      </c>
      <c r="D2104" s="28">
        <v>6445</v>
      </c>
      <c r="E2104" s="27" t="s">
        <v>478</v>
      </c>
      <c r="F2104" s="26" t="s">
        <v>17</v>
      </c>
      <c r="G2104" s="29">
        <v>172</v>
      </c>
      <c r="H2104" s="30" t="s">
        <v>575</v>
      </c>
    </row>
    <row r="2105" spans="1:8" ht="47.25" hidden="1" x14ac:dyDescent="0.25">
      <c r="A2105" s="26" t="s">
        <v>11</v>
      </c>
      <c r="B2105" s="27" t="s">
        <v>646</v>
      </c>
      <c r="C2105" s="27" t="s">
        <v>1705</v>
      </c>
      <c r="D2105" s="28">
        <v>6446</v>
      </c>
      <c r="E2105" s="27" t="s">
        <v>479</v>
      </c>
      <c r="F2105" s="26" t="s">
        <v>17</v>
      </c>
      <c r="G2105" s="29">
        <v>177</v>
      </c>
      <c r="H2105" s="30" t="s">
        <v>575</v>
      </c>
    </row>
    <row r="2106" spans="1:8" ht="31.5" hidden="1" x14ac:dyDescent="0.25">
      <c r="A2106" s="26" t="s">
        <v>11</v>
      </c>
      <c r="B2106" s="27" t="s">
        <v>639</v>
      </c>
      <c r="C2106" s="27" t="s">
        <v>639</v>
      </c>
      <c r="D2106" s="28">
        <v>6448</v>
      </c>
      <c r="E2106" s="27" t="s">
        <v>480</v>
      </c>
      <c r="F2106" s="26" t="s">
        <v>16</v>
      </c>
      <c r="G2106" s="29">
        <v>1196649</v>
      </c>
      <c r="H2106" s="30" t="s">
        <v>575</v>
      </c>
    </row>
    <row r="2107" spans="1:8" ht="31.5" x14ac:dyDescent="0.25">
      <c r="A2107" s="26" t="s">
        <v>11</v>
      </c>
      <c r="B2107" s="27" t="s">
        <v>597</v>
      </c>
      <c r="C2107" s="27" t="s">
        <v>597</v>
      </c>
      <c r="D2107" s="28">
        <v>6449</v>
      </c>
      <c r="E2107" s="27" t="s">
        <v>2289</v>
      </c>
      <c r="F2107" s="26" t="s">
        <v>16</v>
      </c>
      <c r="G2107" s="29">
        <v>248728</v>
      </c>
      <c r="H2107" s="30" t="s">
        <v>575</v>
      </c>
    </row>
    <row r="2108" spans="1:8" ht="63" hidden="1" x14ac:dyDescent="0.25">
      <c r="A2108" s="26" t="s">
        <v>11</v>
      </c>
      <c r="B2108" s="27" t="s">
        <v>978</v>
      </c>
      <c r="C2108" s="27" t="s">
        <v>1390</v>
      </c>
      <c r="D2108" s="28">
        <v>6450</v>
      </c>
      <c r="E2108" s="27" t="s">
        <v>481</v>
      </c>
      <c r="F2108" s="26" t="s">
        <v>13</v>
      </c>
      <c r="G2108" s="29">
        <v>5625</v>
      </c>
      <c r="H2108" s="30" t="s">
        <v>575</v>
      </c>
    </row>
    <row r="2109" spans="1:8" ht="47.25" hidden="1" x14ac:dyDescent="0.25">
      <c r="A2109" s="26" t="s">
        <v>11</v>
      </c>
      <c r="B2109" s="27" t="s">
        <v>978</v>
      </c>
      <c r="C2109" s="27" t="s">
        <v>1390</v>
      </c>
      <c r="D2109" s="28">
        <v>6451</v>
      </c>
      <c r="E2109" s="27" t="s">
        <v>2290</v>
      </c>
      <c r="F2109" s="26" t="s">
        <v>15</v>
      </c>
      <c r="G2109" s="29">
        <v>10844</v>
      </c>
      <c r="H2109" s="30" t="s">
        <v>575</v>
      </c>
    </row>
    <row r="2110" spans="1:8" ht="47.25" hidden="1" x14ac:dyDescent="0.25">
      <c r="A2110" s="26" t="s">
        <v>1333</v>
      </c>
      <c r="B2110" s="27" t="s">
        <v>1377</v>
      </c>
      <c r="C2110" s="27" t="s">
        <v>1380</v>
      </c>
      <c r="D2110" s="28">
        <v>6452</v>
      </c>
      <c r="E2110" s="27" t="s">
        <v>482</v>
      </c>
      <c r="F2110" s="26" t="s">
        <v>13</v>
      </c>
      <c r="G2110" s="29">
        <v>3152</v>
      </c>
      <c r="H2110" s="30" t="s">
        <v>575</v>
      </c>
    </row>
    <row r="2111" spans="1:8" ht="110.25" hidden="1" x14ac:dyDescent="0.25">
      <c r="A2111" s="26" t="s">
        <v>11</v>
      </c>
      <c r="B2111" s="27" t="s">
        <v>650</v>
      </c>
      <c r="C2111" s="27" t="s">
        <v>996</v>
      </c>
      <c r="D2111" s="28">
        <v>6456</v>
      </c>
      <c r="E2111" s="27" t="s">
        <v>2291</v>
      </c>
      <c r="F2111" s="26" t="s">
        <v>14</v>
      </c>
      <c r="G2111" s="29">
        <v>591979</v>
      </c>
      <c r="H2111" s="30" t="s">
        <v>575</v>
      </c>
    </row>
    <row r="2112" spans="1:8" ht="31.5" hidden="1" x14ac:dyDescent="0.25">
      <c r="A2112" s="26" t="s">
        <v>11</v>
      </c>
      <c r="B2112" s="27" t="s">
        <v>978</v>
      </c>
      <c r="C2112" s="27" t="s">
        <v>979</v>
      </c>
      <c r="D2112" s="28">
        <v>6457</v>
      </c>
      <c r="E2112" s="27" t="s">
        <v>484</v>
      </c>
      <c r="F2112" s="26" t="s">
        <v>27</v>
      </c>
      <c r="G2112" s="29">
        <v>62929</v>
      </c>
      <c r="H2112" s="30" t="s">
        <v>575</v>
      </c>
    </row>
    <row r="2113" spans="1:8" ht="47.25" hidden="1" x14ac:dyDescent="0.25">
      <c r="A2113" s="26" t="s">
        <v>11</v>
      </c>
      <c r="B2113" s="27" t="s">
        <v>632</v>
      </c>
      <c r="C2113" s="27" t="s">
        <v>633</v>
      </c>
      <c r="D2113" s="28">
        <v>6458</v>
      </c>
      <c r="E2113" s="27" t="s">
        <v>2292</v>
      </c>
      <c r="F2113" s="26" t="s">
        <v>15</v>
      </c>
      <c r="G2113" s="29">
        <v>8140</v>
      </c>
      <c r="H2113" s="30" t="s">
        <v>575</v>
      </c>
    </row>
    <row r="2114" spans="1:8" ht="31.5" hidden="1" x14ac:dyDescent="0.25">
      <c r="A2114" s="26" t="s">
        <v>11</v>
      </c>
      <c r="B2114" s="27" t="s">
        <v>650</v>
      </c>
      <c r="C2114" s="27" t="s">
        <v>1165</v>
      </c>
      <c r="D2114" s="28">
        <v>6459</v>
      </c>
      <c r="E2114" s="27" t="s">
        <v>2293</v>
      </c>
      <c r="F2114" s="26" t="s">
        <v>13</v>
      </c>
      <c r="G2114" s="29">
        <v>38303</v>
      </c>
      <c r="H2114" s="30" t="s">
        <v>575</v>
      </c>
    </row>
    <row r="2115" spans="1:8" ht="47.25" hidden="1" x14ac:dyDescent="0.25">
      <c r="A2115" s="26" t="s">
        <v>1333</v>
      </c>
      <c r="B2115" s="27" t="s">
        <v>1377</v>
      </c>
      <c r="C2115" s="27" t="s">
        <v>1378</v>
      </c>
      <c r="D2115" s="28">
        <v>6460</v>
      </c>
      <c r="E2115" s="27" t="s">
        <v>485</v>
      </c>
      <c r="F2115" s="26" t="s">
        <v>13</v>
      </c>
      <c r="G2115" s="29">
        <v>45721</v>
      </c>
      <c r="H2115" s="30" t="s">
        <v>575</v>
      </c>
    </row>
    <row r="2116" spans="1:8" ht="63" hidden="1" x14ac:dyDescent="0.25">
      <c r="A2116" s="26" t="s">
        <v>11</v>
      </c>
      <c r="B2116" s="27" t="s">
        <v>1594</v>
      </c>
      <c r="C2116" s="27" t="s">
        <v>1594</v>
      </c>
      <c r="D2116" s="28">
        <v>6461</v>
      </c>
      <c r="E2116" s="27" t="s">
        <v>486</v>
      </c>
      <c r="F2116" s="26" t="s">
        <v>219</v>
      </c>
      <c r="G2116" s="29">
        <v>4694</v>
      </c>
      <c r="H2116" s="30" t="s">
        <v>575</v>
      </c>
    </row>
    <row r="2117" spans="1:8" ht="63" hidden="1" x14ac:dyDescent="0.25">
      <c r="A2117" s="26" t="s">
        <v>512</v>
      </c>
      <c r="B2117" s="27" t="s">
        <v>585</v>
      </c>
      <c r="C2117" s="27" t="s">
        <v>585</v>
      </c>
      <c r="D2117" s="28">
        <v>6462</v>
      </c>
      <c r="E2117" s="27" t="s">
        <v>2294</v>
      </c>
      <c r="F2117" s="26" t="s">
        <v>487</v>
      </c>
      <c r="G2117" s="29">
        <v>1449</v>
      </c>
      <c r="H2117" s="30" t="s">
        <v>575</v>
      </c>
    </row>
    <row r="2118" spans="1:8" ht="47.25" hidden="1" x14ac:dyDescent="0.25">
      <c r="A2118" s="26" t="s">
        <v>512</v>
      </c>
      <c r="B2118" s="27" t="s">
        <v>585</v>
      </c>
      <c r="C2118" s="27" t="s">
        <v>585</v>
      </c>
      <c r="D2118" s="28">
        <v>6463</v>
      </c>
      <c r="E2118" s="27" t="s">
        <v>2295</v>
      </c>
      <c r="F2118" s="26" t="s">
        <v>487</v>
      </c>
      <c r="G2118" s="29">
        <v>4400</v>
      </c>
      <c r="H2118" s="30" t="s">
        <v>575</v>
      </c>
    </row>
    <row r="2119" spans="1:8" ht="31.5" hidden="1" x14ac:dyDescent="0.25">
      <c r="A2119" s="26" t="s">
        <v>512</v>
      </c>
      <c r="B2119" s="27" t="s">
        <v>650</v>
      </c>
      <c r="C2119" s="27" t="s">
        <v>996</v>
      </c>
      <c r="D2119" s="28">
        <v>6464</v>
      </c>
      <c r="E2119" s="27" t="s">
        <v>2296</v>
      </c>
      <c r="F2119" s="26" t="s">
        <v>13</v>
      </c>
      <c r="G2119" s="29">
        <v>1897</v>
      </c>
      <c r="H2119" s="30" t="s">
        <v>575</v>
      </c>
    </row>
    <row r="2120" spans="1:8" hidden="1" x14ac:dyDescent="0.25">
      <c r="A2120" s="26" t="s">
        <v>512</v>
      </c>
      <c r="B2120" s="27" t="s">
        <v>978</v>
      </c>
      <c r="C2120" s="27" t="s">
        <v>979</v>
      </c>
      <c r="D2120" s="28">
        <v>6465</v>
      </c>
      <c r="E2120" s="27" t="s">
        <v>2297</v>
      </c>
      <c r="F2120" s="26" t="s">
        <v>27</v>
      </c>
      <c r="G2120" s="29">
        <v>16922</v>
      </c>
      <c r="H2120" s="30" t="s">
        <v>575</v>
      </c>
    </row>
    <row r="2121" spans="1:8" ht="110.25" hidden="1" x14ac:dyDescent="0.25">
      <c r="A2121" s="26" t="s">
        <v>512</v>
      </c>
      <c r="B2121" s="27" t="s">
        <v>650</v>
      </c>
      <c r="C2121" s="27" t="s">
        <v>996</v>
      </c>
      <c r="D2121" s="28">
        <v>6466</v>
      </c>
      <c r="E2121" s="27" t="s">
        <v>2298</v>
      </c>
      <c r="F2121" s="26" t="s">
        <v>14</v>
      </c>
      <c r="G2121" s="29">
        <v>593696</v>
      </c>
      <c r="H2121" s="30" t="s">
        <v>575</v>
      </c>
    </row>
    <row r="2122" spans="1:8" ht="47.25" hidden="1" x14ac:dyDescent="0.25">
      <c r="A2122" s="26" t="s">
        <v>512</v>
      </c>
      <c r="B2122" s="27" t="s">
        <v>632</v>
      </c>
      <c r="C2122" s="27" t="s">
        <v>633</v>
      </c>
      <c r="D2122" s="28">
        <v>6467</v>
      </c>
      <c r="E2122" s="27" t="s">
        <v>2299</v>
      </c>
      <c r="F2122" s="26" t="s">
        <v>15</v>
      </c>
      <c r="G2122" s="29">
        <v>7938</v>
      </c>
      <c r="H2122" s="30" t="s">
        <v>575</v>
      </c>
    </row>
    <row r="2123" spans="1:8" ht="63" hidden="1" x14ac:dyDescent="0.25">
      <c r="A2123" s="26" t="s">
        <v>512</v>
      </c>
      <c r="B2123" s="27" t="s">
        <v>1655</v>
      </c>
      <c r="C2123" s="27" t="s">
        <v>1838</v>
      </c>
      <c r="D2123" s="28">
        <v>6469</v>
      </c>
      <c r="E2123" s="27" t="s">
        <v>2300</v>
      </c>
      <c r="F2123" s="26" t="s">
        <v>13</v>
      </c>
      <c r="G2123" s="29">
        <v>185779</v>
      </c>
      <c r="H2123" s="30" t="s">
        <v>575</v>
      </c>
    </row>
    <row r="2124" spans="1:8" ht="63" hidden="1" x14ac:dyDescent="0.25">
      <c r="A2124" s="26" t="s">
        <v>512</v>
      </c>
      <c r="B2124" s="27" t="s">
        <v>587</v>
      </c>
      <c r="C2124" s="27" t="s">
        <v>820</v>
      </c>
      <c r="D2124" s="28">
        <v>6471</v>
      </c>
      <c r="E2124" s="27" t="s">
        <v>2301</v>
      </c>
      <c r="F2124" s="26" t="s">
        <v>14</v>
      </c>
      <c r="G2124" s="29">
        <v>132775</v>
      </c>
      <c r="H2124" s="30" t="s">
        <v>575</v>
      </c>
    </row>
    <row r="2125" spans="1:8" ht="94.5" hidden="1" x14ac:dyDescent="0.25">
      <c r="A2125" s="26" t="s">
        <v>512</v>
      </c>
      <c r="B2125" s="27" t="s">
        <v>650</v>
      </c>
      <c r="C2125" s="27" t="s">
        <v>996</v>
      </c>
      <c r="D2125" s="28">
        <v>6472</v>
      </c>
      <c r="E2125" s="27" t="s">
        <v>2302</v>
      </c>
      <c r="F2125" s="26" t="s">
        <v>14</v>
      </c>
      <c r="G2125" s="29">
        <v>674563</v>
      </c>
      <c r="H2125" s="30" t="s">
        <v>575</v>
      </c>
    </row>
    <row r="2126" spans="1:8" ht="78.75" hidden="1" x14ac:dyDescent="0.25">
      <c r="A2126" s="26" t="s">
        <v>512</v>
      </c>
      <c r="B2126" s="27" t="s">
        <v>587</v>
      </c>
      <c r="C2126" s="27" t="s">
        <v>820</v>
      </c>
      <c r="D2126" s="28">
        <v>6473</v>
      </c>
      <c r="E2126" s="27" t="s">
        <v>2303</v>
      </c>
      <c r="F2126" s="26" t="s">
        <v>14</v>
      </c>
      <c r="G2126" s="29">
        <v>114558</v>
      </c>
      <c r="H2126" s="30" t="s">
        <v>575</v>
      </c>
    </row>
    <row r="2127" spans="1:8" ht="47.25" hidden="1" x14ac:dyDescent="0.25">
      <c r="A2127" s="26" t="s">
        <v>512</v>
      </c>
      <c r="B2127" s="27" t="s">
        <v>587</v>
      </c>
      <c r="C2127" s="27" t="s">
        <v>820</v>
      </c>
      <c r="D2127" s="28">
        <v>6474</v>
      </c>
      <c r="E2127" s="27" t="s">
        <v>2304</v>
      </c>
      <c r="F2127" s="26" t="s">
        <v>14</v>
      </c>
      <c r="G2127" s="29">
        <v>128416</v>
      </c>
      <c r="H2127" s="30" t="s">
        <v>575</v>
      </c>
    </row>
    <row r="2128" spans="1:8" ht="63" hidden="1" x14ac:dyDescent="0.25">
      <c r="A2128" s="26" t="s">
        <v>512</v>
      </c>
      <c r="B2128" s="27" t="s">
        <v>594</v>
      </c>
      <c r="C2128" s="27" t="s">
        <v>595</v>
      </c>
      <c r="D2128" s="28">
        <v>6475</v>
      </c>
      <c r="E2128" s="27" t="s">
        <v>2305</v>
      </c>
      <c r="F2128" s="26" t="s">
        <v>15</v>
      </c>
      <c r="G2128" s="29">
        <v>48189</v>
      </c>
      <c r="H2128" s="30" t="s">
        <v>575</v>
      </c>
    </row>
    <row r="2129" spans="1:8" ht="31.5" hidden="1" x14ac:dyDescent="0.25">
      <c r="A2129" s="26" t="s">
        <v>512</v>
      </c>
      <c r="B2129" s="27" t="s">
        <v>970</v>
      </c>
      <c r="C2129" s="27" t="s">
        <v>971</v>
      </c>
      <c r="D2129" s="28">
        <v>6476</v>
      </c>
      <c r="E2129" s="27" t="s">
        <v>2306</v>
      </c>
      <c r="F2129" s="26" t="s">
        <v>13</v>
      </c>
      <c r="G2129" s="29">
        <v>110753</v>
      </c>
      <c r="H2129" s="30" t="s">
        <v>575</v>
      </c>
    </row>
    <row r="2130" spans="1:8" ht="63" hidden="1" x14ac:dyDescent="0.25">
      <c r="A2130" s="26" t="s">
        <v>512</v>
      </c>
      <c r="B2130" s="27" t="s">
        <v>646</v>
      </c>
      <c r="C2130" s="27" t="s">
        <v>647</v>
      </c>
      <c r="D2130" s="28">
        <v>6477</v>
      </c>
      <c r="E2130" s="27" t="s">
        <v>2307</v>
      </c>
      <c r="F2130" s="26" t="s">
        <v>14</v>
      </c>
      <c r="G2130" s="29">
        <v>834047</v>
      </c>
      <c r="H2130" s="30" t="s">
        <v>575</v>
      </c>
    </row>
    <row r="2131" spans="1:8" ht="63" hidden="1" x14ac:dyDescent="0.25">
      <c r="A2131" s="26" t="s">
        <v>512</v>
      </c>
      <c r="B2131" s="27" t="s">
        <v>587</v>
      </c>
      <c r="C2131" s="27" t="s">
        <v>820</v>
      </c>
      <c r="D2131" s="28">
        <v>6480</v>
      </c>
      <c r="E2131" s="27" t="s">
        <v>2308</v>
      </c>
      <c r="F2131" s="26" t="s">
        <v>14</v>
      </c>
      <c r="G2131" s="29">
        <v>16154</v>
      </c>
      <c r="H2131" s="30" t="s">
        <v>575</v>
      </c>
    </row>
    <row r="2132" spans="1:8" ht="31.5" hidden="1" x14ac:dyDescent="0.25">
      <c r="A2132" s="26" t="s">
        <v>512</v>
      </c>
      <c r="B2132" s="27" t="s">
        <v>587</v>
      </c>
      <c r="C2132" s="27" t="s">
        <v>820</v>
      </c>
      <c r="D2132" s="28">
        <v>6481</v>
      </c>
      <c r="E2132" s="27" t="s">
        <v>488</v>
      </c>
      <c r="F2132" s="26" t="s">
        <v>14</v>
      </c>
      <c r="G2132" s="29">
        <v>33783</v>
      </c>
      <c r="H2132" s="30" t="s">
        <v>575</v>
      </c>
    </row>
    <row r="2133" spans="1:8" ht="47.25" hidden="1" x14ac:dyDescent="0.25">
      <c r="A2133" s="26" t="s">
        <v>512</v>
      </c>
      <c r="B2133" s="27" t="s">
        <v>1717</v>
      </c>
      <c r="C2133" s="27" t="s">
        <v>1717</v>
      </c>
      <c r="D2133" s="28">
        <v>6482</v>
      </c>
      <c r="E2133" s="27" t="s">
        <v>2309</v>
      </c>
      <c r="F2133" s="26" t="s">
        <v>27</v>
      </c>
      <c r="G2133" s="29">
        <v>73530</v>
      </c>
      <c r="H2133" s="30" t="s">
        <v>575</v>
      </c>
    </row>
    <row r="2134" spans="1:8" ht="47.25" hidden="1" x14ac:dyDescent="0.25">
      <c r="A2134" s="26" t="s">
        <v>512</v>
      </c>
      <c r="B2134" s="27" t="s">
        <v>632</v>
      </c>
      <c r="C2134" s="27" t="s">
        <v>811</v>
      </c>
      <c r="D2134" s="28">
        <v>6483</v>
      </c>
      <c r="E2134" s="27" t="s">
        <v>2310</v>
      </c>
      <c r="F2134" s="26" t="s">
        <v>219</v>
      </c>
      <c r="G2134" s="29">
        <v>28549</v>
      </c>
      <c r="H2134" s="30" t="s">
        <v>575</v>
      </c>
    </row>
    <row r="2135" spans="1:8" ht="31.5" hidden="1" x14ac:dyDescent="0.25">
      <c r="A2135" s="26" t="s">
        <v>512</v>
      </c>
      <c r="B2135" s="27" t="s">
        <v>632</v>
      </c>
      <c r="C2135" s="27" t="s">
        <v>811</v>
      </c>
      <c r="D2135" s="28">
        <v>6484</v>
      </c>
      <c r="E2135" s="27" t="s">
        <v>2311</v>
      </c>
      <c r="F2135" s="26" t="s">
        <v>219</v>
      </c>
      <c r="G2135" s="29">
        <v>114917</v>
      </c>
      <c r="H2135" s="30" t="s">
        <v>575</v>
      </c>
    </row>
    <row r="2136" spans="1:8" ht="63" hidden="1" x14ac:dyDescent="0.25">
      <c r="A2136" s="26" t="s">
        <v>512</v>
      </c>
      <c r="B2136" s="27" t="s">
        <v>582</v>
      </c>
      <c r="C2136" s="27" t="s">
        <v>1775</v>
      </c>
      <c r="D2136" s="28">
        <v>6485</v>
      </c>
      <c r="E2136" s="27" t="s">
        <v>2312</v>
      </c>
      <c r="F2136" s="26" t="s">
        <v>16</v>
      </c>
      <c r="G2136" s="29">
        <v>40676</v>
      </c>
      <c r="H2136" s="30" t="s">
        <v>575</v>
      </c>
    </row>
    <row r="2137" spans="1:8" ht="31.5" hidden="1" x14ac:dyDescent="0.25">
      <c r="A2137" s="26" t="s">
        <v>512</v>
      </c>
      <c r="B2137" s="27" t="s">
        <v>587</v>
      </c>
      <c r="C2137" s="27" t="s">
        <v>820</v>
      </c>
      <c r="D2137" s="28">
        <v>6486</v>
      </c>
      <c r="E2137" s="27" t="s">
        <v>2313</v>
      </c>
      <c r="F2137" s="26" t="s">
        <v>14</v>
      </c>
      <c r="G2137" s="29">
        <v>40945</v>
      </c>
      <c r="H2137" s="30" t="s">
        <v>575</v>
      </c>
    </row>
    <row r="2138" spans="1:8" ht="47.25" hidden="1" x14ac:dyDescent="0.25">
      <c r="A2138" s="26" t="s">
        <v>512</v>
      </c>
      <c r="B2138" s="27" t="s">
        <v>582</v>
      </c>
      <c r="C2138" s="27" t="s">
        <v>583</v>
      </c>
      <c r="D2138" s="28">
        <v>6487</v>
      </c>
      <c r="E2138" s="27" t="s">
        <v>2314</v>
      </c>
      <c r="F2138" s="26" t="s">
        <v>16</v>
      </c>
      <c r="G2138" s="29">
        <v>75411</v>
      </c>
      <c r="H2138" s="30" t="s">
        <v>575</v>
      </c>
    </row>
    <row r="2139" spans="1:8" ht="63" hidden="1" x14ac:dyDescent="0.25">
      <c r="A2139" s="26" t="s">
        <v>512</v>
      </c>
      <c r="B2139" s="27" t="s">
        <v>582</v>
      </c>
      <c r="C2139" s="27" t="s">
        <v>583</v>
      </c>
      <c r="D2139" s="28">
        <v>6488</v>
      </c>
      <c r="E2139" s="27" t="s">
        <v>2315</v>
      </c>
      <c r="F2139" s="26" t="s">
        <v>15</v>
      </c>
      <c r="G2139" s="29">
        <v>166138</v>
      </c>
      <c r="H2139" s="30" t="s">
        <v>575</v>
      </c>
    </row>
    <row r="2140" spans="1:8" ht="47.25" hidden="1" x14ac:dyDescent="0.25">
      <c r="A2140" s="26" t="s">
        <v>512</v>
      </c>
      <c r="B2140" s="27" t="s">
        <v>582</v>
      </c>
      <c r="C2140" s="27" t="s">
        <v>583</v>
      </c>
      <c r="D2140" s="28">
        <v>6489</v>
      </c>
      <c r="E2140" s="27" t="s">
        <v>2316</v>
      </c>
      <c r="F2140" s="26" t="s">
        <v>15</v>
      </c>
      <c r="G2140" s="29">
        <v>74176</v>
      </c>
      <c r="H2140" s="30" t="s">
        <v>575</v>
      </c>
    </row>
    <row r="2141" spans="1:8" ht="78.75" hidden="1" x14ac:dyDescent="0.25">
      <c r="A2141" s="26" t="s">
        <v>512</v>
      </c>
      <c r="B2141" s="27" t="s">
        <v>582</v>
      </c>
      <c r="C2141" s="27" t="s">
        <v>583</v>
      </c>
      <c r="D2141" s="28">
        <v>6494</v>
      </c>
      <c r="E2141" s="27" t="s">
        <v>2317</v>
      </c>
      <c r="F2141" s="26" t="s">
        <v>15</v>
      </c>
      <c r="G2141" s="29">
        <v>138690</v>
      </c>
      <c r="H2141" s="30" t="s">
        <v>575</v>
      </c>
    </row>
    <row r="2142" spans="1:8" ht="94.5" hidden="1" x14ac:dyDescent="0.25">
      <c r="A2142" s="26" t="s">
        <v>512</v>
      </c>
      <c r="B2142" s="27" t="s">
        <v>582</v>
      </c>
      <c r="C2142" s="27" t="s">
        <v>583</v>
      </c>
      <c r="D2142" s="28">
        <v>6495</v>
      </c>
      <c r="E2142" s="27" t="s">
        <v>2318</v>
      </c>
      <c r="F2142" s="26" t="s">
        <v>15</v>
      </c>
      <c r="G2142" s="29">
        <v>138690</v>
      </c>
      <c r="H2142" s="30" t="s">
        <v>575</v>
      </c>
    </row>
    <row r="2143" spans="1:8" ht="31.5" hidden="1" x14ac:dyDescent="0.25">
      <c r="A2143" s="26" t="s">
        <v>512</v>
      </c>
      <c r="B2143" s="27" t="s">
        <v>582</v>
      </c>
      <c r="C2143" s="27" t="s">
        <v>583</v>
      </c>
      <c r="D2143" s="28">
        <v>6498</v>
      </c>
      <c r="E2143" s="27" t="s">
        <v>2319</v>
      </c>
      <c r="F2143" s="26" t="s">
        <v>16</v>
      </c>
      <c r="G2143" s="29">
        <v>10643</v>
      </c>
      <c r="H2143" s="30" t="s">
        <v>575</v>
      </c>
    </row>
    <row r="2144" spans="1:8" ht="31.5" hidden="1" x14ac:dyDescent="0.25">
      <c r="A2144" s="26" t="s">
        <v>512</v>
      </c>
      <c r="B2144" s="27" t="s">
        <v>582</v>
      </c>
      <c r="C2144" s="27" t="s">
        <v>583</v>
      </c>
      <c r="D2144" s="28">
        <v>6499</v>
      </c>
      <c r="E2144" s="27" t="s">
        <v>2320</v>
      </c>
      <c r="F2144" s="26" t="s">
        <v>15</v>
      </c>
      <c r="G2144" s="29">
        <v>10256</v>
      </c>
      <c r="H2144" s="30" t="s">
        <v>575</v>
      </c>
    </row>
    <row r="2145" spans="1:8" ht="31.5" hidden="1" x14ac:dyDescent="0.25">
      <c r="A2145" s="26" t="s">
        <v>512</v>
      </c>
      <c r="B2145" s="27" t="s">
        <v>582</v>
      </c>
      <c r="C2145" s="27" t="s">
        <v>583</v>
      </c>
      <c r="D2145" s="28">
        <v>6500</v>
      </c>
      <c r="E2145" s="27" t="s">
        <v>2321</v>
      </c>
      <c r="F2145" s="26" t="s">
        <v>16</v>
      </c>
      <c r="G2145" s="29">
        <v>126887</v>
      </c>
      <c r="H2145" s="30" t="s">
        <v>575</v>
      </c>
    </row>
    <row r="2146" spans="1:8" ht="31.5" hidden="1" x14ac:dyDescent="0.25">
      <c r="A2146" s="26" t="s">
        <v>512</v>
      </c>
      <c r="B2146" s="27" t="s">
        <v>582</v>
      </c>
      <c r="C2146" s="27" t="s">
        <v>583</v>
      </c>
      <c r="D2146" s="28">
        <v>6501</v>
      </c>
      <c r="E2146" s="27" t="s">
        <v>2322</v>
      </c>
      <c r="F2146" s="26" t="s">
        <v>16</v>
      </c>
      <c r="G2146" s="29">
        <v>169521</v>
      </c>
      <c r="H2146" s="30" t="s">
        <v>575</v>
      </c>
    </row>
    <row r="2147" spans="1:8" ht="31.5" hidden="1" x14ac:dyDescent="0.25">
      <c r="A2147" s="26" t="s">
        <v>512</v>
      </c>
      <c r="B2147" s="27" t="s">
        <v>970</v>
      </c>
      <c r="C2147" s="27" t="s">
        <v>1353</v>
      </c>
      <c r="D2147" s="28">
        <v>6505</v>
      </c>
      <c r="E2147" s="27" t="s">
        <v>490</v>
      </c>
      <c r="F2147" s="26" t="s">
        <v>13</v>
      </c>
      <c r="G2147" s="29">
        <v>1482</v>
      </c>
      <c r="H2147" s="30" t="s">
        <v>575</v>
      </c>
    </row>
    <row r="2148" spans="1:8" ht="31.5" hidden="1" x14ac:dyDescent="0.25">
      <c r="A2148" s="26" t="s">
        <v>512</v>
      </c>
      <c r="B2148" s="27" t="s">
        <v>978</v>
      </c>
      <c r="C2148" s="27" t="s">
        <v>2173</v>
      </c>
      <c r="D2148" s="28">
        <v>6506</v>
      </c>
      <c r="E2148" s="27" t="s">
        <v>2323</v>
      </c>
      <c r="F2148" s="26" t="s">
        <v>15</v>
      </c>
      <c r="G2148" s="29">
        <v>127886</v>
      </c>
      <c r="H2148" s="30" t="s">
        <v>575</v>
      </c>
    </row>
    <row r="2149" spans="1:8" ht="31.5" hidden="1" x14ac:dyDescent="0.25">
      <c r="A2149" s="26" t="s">
        <v>512</v>
      </c>
      <c r="B2149" s="27" t="s">
        <v>978</v>
      </c>
      <c r="C2149" s="27" t="s">
        <v>2324</v>
      </c>
      <c r="D2149" s="28">
        <v>6507</v>
      </c>
      <c r="E2149" s="27" t="s">
        <v>2325</v>
      </c>
      <c r="F2149" s="26" t="s">
        <v>13</v>
      </c>
      <c r="G2149" s="29">
        <v>216624</v>
      </c>
      <c r="H2149" s="30" t="s">
        <v>575</v>
      </c>
    </row>
    <row r="2150" spans="1:8" ht="31.5" hidden="1" x14ac:dyDescent="0.25">
      <c r="A2150" s="26" t="s">
        <v>512</v>
      </c>
      <c r="B2150" s="27" t="s">
        <v>1377</v>
      </c>
      <c r="C2150" s="27" t="s">
        <v>1378</v>
      </c>
      <c r="D2150" s="28">
        <v>6510</v>
      </c>
      <c r="E2150" s="27" t="s">
        <v>2326</v>
      </c>
      <c r="F2150" s="26" t="s">
        <v>15</v>
      </c>
      <c r="G2150" s="29">
        <v>38736</v>
      </c>
      <c r="H2150" s="30" t="s">
        <v>575</v>
      </c>
    </row>
    <row r="2151" spans="1:8" hidden="1" x14ac:dyDescent="0.25">
      <c r="A2151" s="26" t="s">
        <v>512</v>
      </c>
      <c r="B2151" s="27" t="s">
        <v>1655</v>
      </c>
      <c r="C2151" s="27" t="s">
        <v>1867</v>
      </c>
      <c r="D2151" s="28">
        <v>6511</v>
      </c>
      <c r="E2151" s="27" t="s">
        <v>2327</v>
      </c>
      <c r="F2151" s="26" t="s">
        <v>13</v>
      </c>
      <c r="G2151" s="29">
        <v>228568</v>
      </c>
      <c r="H2151" s="30" t="s">
        <v>575</v>
      </c>
    </row>
    <row r="2152" spans="1:8" ht="31.5" hidden="1" x14ac:dyDescent="0.25">
      <c r="A2152" s="26" t="s">
        <v>512</v>
      </c>
      <c r="B2152" s="27" t="s">
        <v>646</v>
      </c>
      <c r="C2152" s="27" t="s">
        <v>647</v>
      </c>
      <c r="D2152" s="28">
        <v>6512</v>
      </c>
      <c r="E2152" s="27" t="s">
        <v>2328</v>
      </c>
      <c r="F2152" s="26" t="s">
        <v>14</v>
      </c>
      <c r="G2152" s="29">
        <v>441567</v>
      </c>
      <c r="H2152" s="30" t="s">
        <v>575</v>
      </c>
    </row>
    <row r="2153" spans="1:8" hidden="1" x14ac:dyDescent="0.25">
      <c r="A2153" s="26" t="s">
        <v>512</v>
      </c>
      <c r="B2153" s="27" t="s">
        <v>639</v>
      </c>
      <c r="C2153" s="27" t="s">
        <v>639</v>
      </c>
      <c r="D2153" s="28">
        <v>6514</v>
      </c>
      <c r="E2153" s="27" t="s">
        <v>2329</v>
      </c>
      <c r="F2153" s="26" t="s">
        <v>16</v>
      </c>
      <c r="G2153" s="29">
        <v>3285</v>
      </c>
      <c r="H2153" s="30" t="s">
        <v>575</v>
      </c>
    </row>
    <row r="2154" spans="1:8" ht="31.5" hidden="1" x14ac:dyDescent="0.25">
      <c r="A2154" s="26" t="s">
        <v>512</v>
      </c>
      <c r="B2154" s="27" t="s">
        <v>582</v>
      </c>
      <c r="C2154" s="27" t="s">
        <v>583</v>
      </c>
      <c r="D2154" s="28">
        <v>6515</v>
      </c>
      <c r="E2154" s="27" t="s">
        <v>2330</v>
      </c>
      <c r="F2154" s="26" t="s">
        <v>15</v>
      </c>
      <c r="G2154" s="29">
        <v>5895</v>
      </c>
      <c r="H2154" s="30" t="s">
        <v>575</v>
      </c>
    </row>
    <row r="2155" spans="1:8" ht="63" hidden="1" x14ac:dyDescent="0.25">
      <c r="A2155" s="26" t="s">
        <v>512</v>
      </c>
      <c r="B2155" s="27" t="s">
        <v>646</v>
      </c>
      <c r="C2155" s="27" t="s">
        <v>1705</v>
      </c>
      <c r="D2155" s="28">
        <v>6517</v>
      </c>
      <c r="E2155" s="27" t="s">
        <v>2331</v>
      </c>
      <c r="F2155" s="26" t="s">
        <v>17</v>
      </c>
      <c r="G2155" s="29">
        <v>9852</v>
      </c>
      <c r="H2155" s="30" t="s">
        <v>575</v>
      </c>
    </row>
    <row r="2156" spans="1:8" ht="31.5" x14ac:dyDescent="0.25">
      <c r="A2156" s="26" t="s">
        <v>512</v>
      </c>
      <c r="B2156" s="27" t="s">
        <v>597</v>
      </c>
      <c r="C2156" s="27" t="s">
        <v>597</v>
      </c>
      <c r="D2156" s="28">
        <v>6518</v>
      </c>
      <c r="E2156" s="27" t="s">
        <v>2332</v>
      </c>
      <c r="F2156" s="26" t="s">
        <v>16</v>
      </c>
      <c r="G2156" s="29">
        <v>106873</v>
      </c>
      <c r="H2156" s="30" t="s">
        <v>575</v>
      </c>
    </row>
    <row r="2157" spans="1:8" ht="31.5" x14ac:dyDescent="0.25">
      <c r="A2157" s="26" t="s">
        <v>512</v>
      </c>
      <c r="B2157" s="27" t="s">
        <v>597</v>
      </c>
      <c r="C2157" s="27" t="s">
        <v>597</v>
      </c>
      <c r="D2157" s="28">
        <v>6519</v>
      </c>
      <c r="E2157" s="27" t="s">
        <v>2333</v>
      </c>
      <c r="F2157" s="26" t="s">
        <v>16</v>
      </c>
      <c r="G2157" s="29">
        <v>31749</v>
      </c>
      <c r="H2157" s="30" t="s">
        <v>575</v>
      </c>
    </row>
    <row r="2158" spans="1:8" ht="31.5" x14ac:dyDescent="0.25">
      <c r="A2158" s="26" t="s">
        <v>512</v>
      </c>
      <c r="B2158" s="27" t="s">
        <v>597</v>
      </c>
      <c r="C2158" s="27" t="s">
        <v>597</v>
      </c>
      <c r="D2158" s="28">
        <v>6520</v>
      </c>
      <c r="E2158" s="27" t="s">
        <v>2334</v>
      </c>
      <c r="F2158" s="26" t="s">
        <v>16</v>
      </c>
      <c r="G2158" s="29">
        <v>6833</v>
      </c>
      <c r="H2158" s="30" t="s">
        <v>575</v>
      </c>
    </row>
    <row r="2159" spans="1:8" ht="31.5" x14ac:dyDescent="0.25">
      <c r="A2159" s="26" t="s">
        <v>512</v>
      </c>
      <c r="B2159" s="27" t="s">
        <v>597</v>
      </c>
      <c r="C2159" s="27" t="s">
        <v>597</v>
      </c>
      <c r="D2159" s="28">
        <v>6521</v>
      </c>
      <c r="E2159" s="27" t="s">
        <v>2335</v>
      </c>
      <c r="F2159" s="26" t="s">
        <v>16</v>
      </c>
      <c r="G2159" s="29">
        <v>5354</v>
      </c>
      <c r="H2159" s="30" t="s">
        <v>575</v>
      </c>
    </row>
    <row r="2160" spans="1:8" hidden="1" x14ac:dyDescent="0.25">
      <c r="A2160" s="26" t="s">
        <v>512</v>
      </c>
      <c r="B2160" s="27" t="s">
        <v>639</v>
      </c>
      <c r="C2160" s="27" t="s">
        <v>639</v>
      </c>
      <c r="D2160" s="28">
        <v>6523</v>
      </c>
      <c r="E2160" s="27" t="s">
        <v>2336</v>
      </c>
      <c r="F2160" s="26" t="s">
        <v>16</v>
      </c>
      <c r="G2160" s="29">
        <v>10354</v>
      </c>
      <c r="H2160" s="30" t="s">
        <v>575</v>
      </c>
    </row>
    <row r="2161" spans="1:8" hidden="1" x14ac:dyDescent="0.25">
      <c r="A2161" s="26" t="s">
        <v>512</v>
      </c>
      <c r="B2161" s="27" t="s">
        <v>639</v>
      </c>
      <c r="C2161" s="27" t="s">
        <v>639</v>
      </c>
      <c r="D2161" s="28">
        <v>6524</v>
      </c>
      <c r="E2161" s="27" t="s">
        <v>2337</v>
      </c>
      <c r="F2161" s="26" t="s">
        <v>16</v>
      </c>
      <c r="G2161" s="29">
        <v>47787</v>
      </c>
      <c r="H2161" s="30" t="s">
        <v>575</v>
      </c>
    </row>
    <row r="2162" spans="1:8" hidden="1" x14ac:dyDescent="0.25">
      <c r="A2162" s="26" t="s">
        <v>512</v>
      </c>
      <c r="B2162" s="27" t="s">
        <v>639</v>
      </c>
      <c r="C2162" s="27" t="s">
        <v>639</v>
      </c>
      <c r="D2162" s="28">
        <v>6525</v>
      </c>
      <c r="E2162" s="27" t="s">
        <v>2338</v>
      </c>
      <c r="F2162" s="26" t="s">
        <v>16</v>
      </c>
      <c r="G2162" s="29">
        <v>95243</v>
      </c>
      <c r="H2162" s="30" t="s">
        <v>575</v>
      </c>
    </row>
    <row r="2163" spans="1:8" ht="31.5" hidden="1" x14ac:dyDescent="0.25">
      <c r="A2163" s="26" t="s">
        <v>512</v>
      </c>
      <c r="B2163" s="27" t="s">
        <v>582</v>
      </c>
      <c r="C2163" s="27" t="s">
        <v>1775</v>
      </c>
      <c r="D2163" s="28">
        <v>6526</v>
      </c>
      <c r="E2163" s="27" t="s">
        <v>2339</v>
      </c>
      <c r="F2163" s="26" t="s">
        <v>16</v>
      </c>
      <c r="G2163" s="29">
        <v>35966406</v>
      </c>
      <c r="H2163" s="30" t="s">
        <v>575</v>
      </c>
    </row>
    <row r="2164" spans="1:8" ht="78.75" hidden="1" x14ac:dyDescent="0.25">
      <c r="A2164" s="26" t="s">
        <v>512</v>
      </c>
      <c r="B2164" s="27" t="s">
        <v>582</v>
      </c>
      <c r="C2164" s="27" t="s">
        <v>1775</v>
      </c>
      <c r="D2164" s="28">
        <v>6527</v>
      </c>
      <c r="E2164" s="27" t="s">
        <v>2340</v>
      </c>
      <c r="F2164" s="26" t="s">
        <v>16</v>
      </c>
      <c r="G2164" s="29">
        <v>452409</v>
      </c>
      <c r="H2164" s="30" t="s">
        <v>575</v>
      </c>
    </row>
    <row r="2165" spans="1:8" ht="94.5" hidden="1" x14ac:dyDescent="0.25">
      <c r="A2165" s="26" t="s">
        <v>512</v>
      </c>
      <c r="B2165" s="27" t="s">
        <v>582</v>
      </c>
      <c r="C2165" s="27" t="s">
        <v>1775</v>
      </c>
      <c r="D2165" s="28">
        <v>6528</v>
      </c>
      <c r="E2165" s="27" t="s">
        <v>2341</v>
      </c>
      <c r="F2165" s="26" t="s">
        <v>15</v>
      </c>
      <c r="G2165" s="29">
        <v>140022</v>
      </c>
      <c r="H2165" s="30" t="s">
        <v>575</v>
      </c>
    </row>
    <row r="2166" spans="1:8" ht="78.75" hidden="1" x14ac:dyDescent="0.25">
      <c r="A2166" s="26" t="s">
        <v>512</v>
      </c>
      <c r="B2166" s="27" t="s">
        <v>582</v>
      </c>
      <c r="C2166" s="27" t="s">
        <v>1775</v>
      </c>
      <c r="D2166" s="28">
        <v>6529</v>
      </c>
      <c r="E2166" s="27" t="s">
        <v>2342</v>
      </c>
      <c r="F2166" s="26" t="s">
        <v>15</v>
      </c>
      <c r="G2166" s="29">
        <v>142852</v>
      </c>
      <c r="H2166" s="30" t="s">
        <v>575</v>
      </c>
    </row>
    <row r="2167" spans="1:8" ht="31.5" hidden="1" x14ac:dyDescent="0.25">
      <c r="A2167" s="26" t="s">
        <v>512</v>
      </c>
      <c r="B2167" s="27" t="s">
        <v>582</v>
      </c>
      <c r="C2167" s="27" t="s">
        <v>1775</v>
      </c>
      <c r="D2167" s="28">
        <v>6532</v>
      </c>
      <c r="E2167" s="27" t="s">
        <v>2343</v>
      </c>
      <c r="F2167" s="26" t="s">
        <v>16</v>
      </c>
      <c r="G2167" s="29">
        <v>41929</v>
      </c>
      <c r="H2167" s="30" t="s">
        <v>575</v>
      </c>
    </row>
    <row r="2168" spans="1:8" ht="63" hidden="1" x14ac:dyDescent="0.25">
      <c r="A2168" s="26" t="s">
        <v>512</v>
      </c>
      <c r="B2168" s="27" t="s">
        <v>632</v>
      </c>
      <c r="C2168" s="27" t="s">
        <v>633</v>
      </c>
      <c r="D2168" s="28">
        <v>6533</v>
      </c>
      <c r="E2168" s="27" t="s">
        <v>2344</v>
      </c>
      <c r="F2168" s="26" t="s">
        <v>13</v>
      </c>
      <c r="G2168" s="29">
        <v>18596</v>
      </c>
      <c r="H2168" s="30" t="s">
        <v>575</v>
      </c>
    </row>
    <row r="2169" spans="1:8" ht="31.5" hidden="1" x14ac:dyDescent="0.25">
      <c r="A2169" s="26" t="s">
        <v>512</v>
      </c>
      <c r="B2169" s="27" t="s">
        <v>1655</v>
      </c>
      <c r="C2169" s="27" t="s">
        <v>1867</v>
      </c>
      <c r="D2169" s="28">
        <v>6534</v>
      </c>
      <c r="E2169" s="27" t="s">
        <v>2345</v>
      </c>
      <c r="F2169" s="26" t="s">
        <v>13</v>
      </c>
      <c r="G2169" s="29">
        <v>126202</v>
      </c>
      <c r="H2169" s="30" t="s">
        <v>575</v>
      </c>
    </row>
    <row r="2170" spans="1:8" ht="31.5" hidden="1" x14ac:dyDescent="0.25">
      <c r="A2170" s="26" t="s">
        <v>512</v>
      </c>
      <c r="B2170" s="27" t="s">
        <v>1655</v>
      </c>
      <c r="C2170" s="27" t="s">
        <v>1867</v>
      </c>
      <c r="D2170" s="28">
        <v>6535</v>
      </c>
      <c r="E2170" s="27" t="s">
        <v>2346</v>
      </c>
      <c r="F2170" s="26" t="s">
        <v>13</v>
      </c>
      <c r="G2170" s="29">
        <v>32977</v>
      </c>
      <c r="H2170" s="30" t="s">
        <v>575</v>
      </c>
    </row>
    <row r="2171" spans="1:8" ht="31.5" hidden="1" x14ac:dyDescent="0.25">
      <c r="A2171" s="26" t="s">
        <v>512</v>
      </c>
      <c r="B2171" s="27" t="s">
        <v>1655</v>
      </c>
      <c r="C2171" s="27" t="s">
        <v>1656</v>
      </c>
      <c r="D2171" s="28">
        <v>6536</v>
      </c>
      <c r="E2171" s="27" t="s">
        <v>2347</v>
      </c>
      <c r="F2171" s="26" t="s">
        <v>13</v>
      </c>
      <c r="G2171" s="29">
        <v>32745</v>
      </c>
      <c r="H2171" s="30" t="s">
        <v>575</v>
      </c>
    </row>
    <row r="2172" spans="1:8" ht="31.5" hidden="1" x14ac:dyDescent="0.25">
      <c r="A2172" s="26" t="s">
        <v>512</v>
      </c>
      <c r="B2172" s="27" t="s">
        <v>597</v>
      </c>
      <c r="C2172" s="27" t="s">
        <v>597</v>
      </c>
      <c r="D2172" s="28">
        <v>6538</v>
      </c>
      <c r="E2172" s="27" t="s">
        <v>2348</v>
      </c>
      <c r="F2172" s="26" t="s">
        <v>15</v>
      </c>
      <c r="G2172" s="29">
        <v>144524</v>
      </c>
      <c r="H2172" s="30" t="s">
        <v>575</v>
      </c>
    </row>
    <row r="2173" spans="1:8" ht="31.5" hidden="1" x14ac:dyDescent="0.25">
      <c r="A2173" s="26" t="s">
        <v>512</v>
      </c>
      <c r="B2173" s="27" t="s">
        <v>646</v>
      </c>
      <c r="C2173" s="27" t="s">
        <v>1705</v>
      </c>
      <c r="D2173" s="28">
        <v>6541</v>
      </c>
      <c r="E2173" s="27" t="s">
        <v>2349</v>
      </c>
      <c r="F2173" s="26" t="s">
        <v>15</v>
      </c>
      <c r="G2173" s="29">
        <v>163027</v>
      </c>
      <c r="H2173" s="30" t="s">
        <v>575</v>
      </c>
    </row>
    <row r="2174" spans="1:8" ht="31.5" x14ac:dyDescent="0.25">
      <c r="A2174" s="26" t="s">
        <v>512</v>
      </c>
      <c r="B2174" s="27" t="s">
        <v>597</v>
      </c>
      <c r="C2174" s="27" t="s">
        <v>597</v>
      </c>
      <c r="D2174" s="28">
        <v>6542</v>
      </c>
      <c r="E2174" s="27" t="s">
        <v>2350</v>
      </c>
      <c r="F2174" s="26" t="s">
        <v>16</v>
      </c>
      <c r="G2174" s="29">
        <v>53800</v>
      </c>
      <c r="H2174" s="30" t="s">
        <v>575</v>
      </c>
    </row>
    <row r="2175" spans="1:8" ht="31.5" hidden="1" x14ac:dyDescent="0.25">
      <c r="A2175" s="26" t="s">
        <v>512</v>
      </c>
      <c r="B2175" s="27" t="s">
        <v>639</v>
      </c>
      <c r="C2175" s="27" t="s">
        <v>639</v>
      </c>
      <c r="D2175" s="28">
        <v>6543</v>
      </c>
      <c r="E2175" s="27" t="s">
        <v>2351</v>
      </c>
      <c r="F2175" s="26" t="s">
        <v>16</v>
      </c>
      <c r="G2175" s="29">
        <v>5704</v>
      </c>
      <c r="H2175" s="30" t="s">
        <v>575</v>
      </c>
    </row>
    <row r="2176" spans="1:8" hidden="1" x14ac:dyDescent="0.25">
      <c r="A2176" s="26" t="s">
        <v>512</v>
      </c>
      <c r="B2176" s="27" t="s">
        <v>639</v>
      </c>
      <c r="C2176" s="27" t="s">
        <v>639</v>
      </c>
      <c r="D2176" s="28">
        <v>6544</v>
      </c>
      <c r="E2176" s="27" t="s">
        <v>2352</v>
      </c>
      <c r="F2176" s="26" t="s">
        <v>16</v>
      </c>
      <c r="G2176" s="29">
        <v>4637</v>
      </c>
      <c r="H2176" s="30" t="s">
        <v>575</v>
      </c>
    </row>
    <row r="2177" spans="1:8" ht="63" hidden="1" x14ac:dyDescent="0.25">
      <c r="A2177" s="26" t="s">
        <v>512</v>
      </c>
      <c r="B2177" s="27" t="s">
        <v>582</v>
      </c>
      <c r="C2177" s="27" t="s">
        <v>1775</v>
      </c>
      <c r="D2177" s="28">
        <v>6547</v>
      </c>
      <c r="E2177" s="27" t="s">
        <v>2353</v>
      </c>
      <c r="F2177" s="26" t="s">
        <v>16</v>
      </c>
      <c r="G2177" s="29">
        <v>223412</v>
      </c>
      <c r="H2177" s="30" t="s">
        <v>575</v>
      </c>
    </row>
    <row r="2178" spans="1:8" ht="31.5" hidden="1" x14ac:dyDescent="0.25">
      <c r="A2178" s="26" t="s">
        <v>512</v>
      </c>
      <c r="B2178" s="27" t="s">
        <v>582</v>
      </c>
      <c r="C2178" s="27" t="s">
        <v>1775</v>
      </c>
      <c r="D2178" s="28">
        <v>6548</v>
      </c>
      <c r="E2178" s="27" t="s">
        <v>2354</v>
      </c>
      <c r="F2178" s="26" t="s">
        <v>16</v>
      </c>
      <c r="G2178" s="29">
        <v>134493</v>
      </c>
      <c r="H2178" s="30" t="s">
        <v>575</v>
      </c>
    </row>
    <row r="2179" spans="1:8" ht="78.75" hidden="1" x14ac:dyDescent="0.25">
      <c r="A2179" s="26" t="s">
        <v>512</v>
      </c>
      <c r="B2179" s="27" t="s">
        <v>582</v>
      </c>
      <c r="C2179" s="27" t="s">
        <v>1775</v>
      </c>
      <c r="D2179" s="28">
        <v>6549</v>
      </c>
      <c r="E2179" s="27" t="s">
        <v>2355</v>
      </c>
      <c r="F2179" s="26" t="s">
        <v>16</v>
      </c>
      <c r="G2179" s="29">
        <v>1121790</v>
      </c>
      <c r="H2179" s="30" t="s">
        <v>575</v>
      </c>
    </row>
    <row r="2180" spans="1:8" ht="63" hidden="1" x14ac:dyDescent="0.25">
      <c r="A2180" s="26" t="s">
        <v>512</v>
      </c>
      <c r="B2180" s="27" t="s">
        <v>582</v>
      </c>
      <c r="C2180" s="27" t="s">
        <v>1775</v>
      </c>
      <c r="D2180" s="28">
        <v>6550</v>
      </c>
      <c r="E2180" s="27" t="s">
        <v>2356</v>
      </c>
      <c r="F2180" s="26" t="s">
        <v>16</v>
      </c>
      <c r="G2180" s="29">
        <v>8340810</v>
      </c>
      <c r="H2180" s="30" t="s">
        <v>575</v>
      </c>
    </row>
    <row r="2181" spans="1:8" ht="47.25" hidden="1" x14ac:dyDescent="0.25">
      <c r="A2181" s="26" t="s">
        <v>512</v>
      </c>
      <c r="B2181" s="27" t="s">
        <v>1655</v>
      </c>
      <c r="C2181" s="27" t="s">
        <v>1867</v>
      </c>
      <c r="D2181" s="28">
        <v>6551</v>
      </c>
      <c r="E2181" s="27" t="s">
        <v>2357</v>
      </c>
      <c r="F2181" s="26" t="s">
        <v>13</v>
      </c>
      <c r="G2181" s="29">
        <v>99193</v>
      </c>
      <c r="H2181" s="30" t="s">
        <v>575</v>
      </c>
    </row>
    <row r="2182" spans="1:8" ht="31.5" x14ac:dyDescent="0.25">
      <c r="A2182" s="26" t="s">
        <v>512</v>
      </c>
      <c r="B2182" s="27" t="s">
        <v>597</v>
      </c>
      <c r="C2182" s="27" t="s">
        <v>597</v>
      </c>
      <c r="D2182" s="28">
        <v>6553</v>
      </c>
      <c r="E2182" s="27" t="s">
        <v>2358</v>
      </c>
      <c r="F2182" s="26" t="s">
        <v>16</v>
      </c>
      <c r="G2182" s="29">
        <v>17429</v>
      </c>
      <c r="H2182" s="30" t="s">
        <v>575</v>
      </c>
    </row>
    <row r="2183" spans="1:8" ht="47.25" hidden="1" x14ac:dyDescent="0.25">
      <c r="A2183" s="26" t="s">
        <v>512</v>
      </c>
      <c r="B2183" s="27" t="s">
        <v>632</v>
      </c>
      <c r="C2183" s="27" t="s">
        <v>1711</v>
      </c>
      <c r="D2183" s="28">
        <v>6554</v>
      </c>
      <c r="E2183" s="27" t="s">
        <v>2359</v>
      </c>
      <c r="F2183" s="26" t="s">
        <v>15</v>
      </c>
      <c r="G2183" s="29">
        <v>290</v>
      </c>
      <c r="H2183" s="30" t="s">
        <v>575</v>
      </c>
    </row>
    <row r="2184" spans="1:8" ht="31.5" hidden="1" x14ac:dyDescent="0.25">
      <c r="A2184" s="26" t="s">
        <v>512</v>
      </c>
      <c r="B2184" s="27" t="s">
        <v>639</v>
      </c>
      <c r="C2184" s="27" t="s">
        <v>639</v>
      </c>
      <c r="D2184" s="28">
        <v>6555</v>
      </c>
      <c r="E2184" s="27" t="s">
        <v>2360</v>
      </c>
      <c r="F2184" s="26" t="s">
        <v>16</v>
      </c>
      <c r="G2184" s="29">
        <v>2811</v>
      </c>
      <c r="H2184" s="30" t="s">
        <v>575</v>
      </c>
    </row>
    <row r="2185" spans="1:8" ht="31.5" hidden="1" x14ac:dyDescent="0.25">
      <c r="A2185" s="26" t="s">
        <v>512</v>
      </c>
      <c r="B2185" s="27" t="s">
        <v>639</v>
      </c>
      <c r="C2185" s="27" t="s">
        <v>639</v>
      </c>
      <c r="D2185" s="28">
        <v>6556</v>
      </c>
      <c r="E2185" s="27" t="s">
        <v>2361</v>
      </c>
      <c r="F2185" s="26" t="s">
        <v>16</v>
      </c>
      <c r="G2185" s="29">
        <v>61919</v>
      </c>
      <c r="H2185" s="30" t="s">
        <v>575</v>
      </c>
    </row>
    <row r="2186" spans="1:8" ht="47.25" hidden="1" x14ac:dyDescent="0.25">
      <c r="A2186" s="26" t="s">
        <v>512</v>
      </c>
      <c r="B2186" s="27" t="s">
        <v>582</v>
      </c>
      <c r="C2186" s="27" t="s">
        <v>1775</v>
      </c>
      <c r="D2186" s="28">
        <v>6557</v>
      </c>
      <c r="E2186" s="27" t="s">
        <v>2362</v>
      </c>
      <c r="F2186" s="26" t="s">
        <v>16</v>
      </c>
      <c r="G2186" s="29">
        <v>16758072</v>
      </c>
      <c r="H2186" s="30" t="s">
        <v>575</v>
      </c>
    </row>
    <row r="2187" spans="1:8" ht="47.25" hidden="1" x14ac:dyDescent="0.25">
      <c r="A2187" s="26" t="s">
        <v>512</v>
      </c>
      <c r="B2187" s="27" t="s">
        <v>978</v>
      </c>
      <c r="C2187" s="27" t="s">
        <v>2173</v>
      </c>
      <c r="D2187" s="28">
        <v>6559</v>
      </c>
      <c r="E2187" s="27" t="s">
        <v>2363</v>
      </c>
      <c r="F2187" s="26" t="s">
        <v>16</v>
      </c>
      <c r="G2187" s="29">
        <v>511125</v>
      </c>
      <c r="H2187" s="30" t="s">
        <v>575</v>
      </c>
    </row>
    <row r="2188" spans="1:8" ht="126" hidden="1" x14ac:dyDescent="0.25">
      <c r="A2188" s="26" t="s">
        <v>512</v>
      </c>
      <c r="B2188" s="27" t="s">
        <v>582</v>
      </c>
      <c r="C2188" s="27" t="s">
        <v>1775</v>
      </c>
      <c r="D2188" s="28">
        <v>6560</v>
      </c>
      <c r="E2188" s="27" t="s">
        <v>2364</v>
      </c>
      <c r="F2188" s="26" t="s">
        <v>16</v>
      </c>
      <c r="G2188" s="29">
        <v>4188058</v>
      </c>
      <c r="H2188" s="30" t="s">
        <v>575</v>
      </c>
    </row>
    <row r="2189" spans="1:8" ht="47.25" hidden="1" x14ac:dyDescent="0.25">
      <c r="A2189" s="26" t="s">
        <v>512</v>
      </c>
      <c r="B2189" s="27" t="s">
        <v>978</v>
      </c>
      <c r="C2189" s="27" t="s">
        <v>2173</v>
      </c>
      <c r="D2189" s="28">
        <v>6562</v>
      </c>
      <c r="E2189" s="27" t="s">
        <v>498</v>
      </c>
      <c r="F2189" s="26" t="s">
        <v>13</v>
      </c>
      <c r="G2189" s="29">
        <v>56181</v>
      </c>
      <c r="H2189" s="30" t="s">
        <v>575</v>
      </c>
    </row>
    <row r="2190" spans="1:8" ht="47.25" hidden="1" x14ac:dyDescent="0.25">
      <c r="A2190" s="26" t="s">
        <v>512</v>
      </c>
      <c r="B2190" s="27" t="s">
        <v>608</v>
      </c>
      <c r="C2190" s="27" t="s">
        <v>1279</v>
      </c>
      <c r="D2190" s="28">
        <v>6563</v>
      </c>
      <c r="E2190" s="27" t="s">
        <v>2365</v>
      </c>
      <c r="F2190" s="26" t="s">
        <v>15</v>
      </c>
      <c r="G2190" s="29">
        <v>9609</v>
      </c>
      <c r="H2190" s="30" t="s">
        <v>575</v>
      </c>
    </row>
    <row r="2191" spans="1:8" ht="47.25" hidden="1" x14ac:dyDescent="0.25">
      <c r="A2191" s="26" t="s">
        <v>512</v>
      </c>
      <c r="B2191" s="27" t="s">
        <v>632</v>
      </c>
      <c r="C2191" s="27" t="s">
        <v>1711</v>
      </c>
      <c r="D2191" s="28">
        <v>6564</v>
      </c>
      <c r="E2191" s="27" t="s">
        <v>2366</v>
      </c>
      <c r="F2191" s="26" t="s">
        <v>13</v>
      </c>
      <c r="G2191" s="29">
        <v>280985</v>
      </c>
      <c r="H2191" s="30" t="s">
        <v>575</v>
      </c>
    </row>
    <row r="2192" spans="1:8" ht="63" hidden="1" x14ac:dyDescent="0.25">
      <c r="A2192" s="26" t="s">
        <v>512</v>
      </c>
      <c r="B2192" s="27" t="s">
        <v>578</v>
      </c>
      <c r="C2192" s="27" t="s">
        <v>578</v>
      </c>
      <c r="D2192" s="28">
        <v>6565</v>
      </c>
      <c r="E2192" s="27" t="s">
        <v>2367</v>
      </c>
      <c r="F2192" s="26" t="s">
        <v>15</v>
      </c>
      <c r="G2192" s="29">
        <v>40925</v>
      </c>
      <c r="H2192" s="30" t="s">
        <v>575</v>
      </c>
    </row>
    <row r="2193" spans="1:8" ht="47.25" hidden="1" x14ac:dyDescent="0.25">
      <c r="A2193" s="26" t="s">
        <v>512</v>
      </c>
      <c r="B2193" s="27" t="s">
        <v>1655</v>
      </c>
      <c r="C2193" s="27" t="s">
        <v>1656</v>
      </c>
      <c r="D2193" s="28">
        <v>6567</v>
      </c>
      <c r="E2193" s="27" t="s">
        <v>2368</v>
      </c>
      <c r="F2193" s="26" t="s">
        <v>15</v>
      </c>
      <c r="G2193" s="29">
        <v>229439</v>
      </c>
      <c r="H2193" s="30" t="s">
        <v>575</v>
      </c>
    </row>
    <row r="2194" spans="1:8" ht="63" hidden="1" x14ac:dyDescent="0.25">
      <c r="A2194" s="26" t="s">
        <v>512</v>
      </c>
      <c r="B2194" s="27" t="s">
        <v>1655</v>
      </c>
      <c r="C2194" s="27" t="s">
        <v>1656</v>
      </c>
      <c r="D2194" s="28">
        <v>6568</v>
      </c>
      <c r="E2194" s="27" t="s">
        <v>2369</v>
      </c>
      <c r="F2194" s="26" t="s">
        <v>15</v>
      </c>
      <c r="G2194" s="29">
        <v>27649</v>
      </c>
      <c r="H2194" s="30" t="s">
        <v>575</v>
      </c>
    </row>
    <row r="2195" spans="1:8" ht="63" hidden="1" x14ac:dyDescent="0.25">
      <c r="A2195" s="26" t="s">
        <v>512</v>
      </c>
      <c r="B2195" s="27" t="s">
        <v>632</v>
      </c>
      <c r="C2195" s="27" t="s">
        <v>1711</v>
      </c>
      <c r="D2195" s="28">
        <v>6569</v>
      </c>
      <c r="E2195" s="27" t="s">
        <v>2370</v>
      </c>
      <c r="F2195" s="26" t="s">
        <v>16</v>
      </c>
      <c r="G2195" s="29">
        <v>199920</v>
      </c>
      <c r="H2195" s="30" t="s">
        <v>575</v>
      </c>
    </row>
    <row r="2196" spans="1:8" ht="31.5" hidden="1" x14ac:dyDescent="0.25">
      <c r="A2196" s="26" t="s">
        <v>512</v>
      </c>
      <c r="B2196" s="27" t="s">
        <v>632</v>
      </c>
      <c r="C2196" s="27" t="s">
        <v>633</v>
      </c>
      <c r="D2196" s="28">
        <v>6570</v>
      </c>
      <c r="E2196" s="27" t="s">
        <v>2371</v>
      </c>
      <c r="F2196" s="26" t="s">
        <v>13</v>
      </c>
      <c r="G2196" s="29">
        <v>28560</v>
      </c>
      <c r="H2196" s="30" t="s">
        <v>575</v>
      </c>
    </row>
    <row r="2197" spans="1:8" ht="47.25" hidden="1" x14ac:dyDescent="0.25">
      <c r="A2197" s="26" t="s">
        <v>512</v>
      </c>
      <c r="B2197" s="27" t="s">
        <v>632</v>
      </c>
      <c r="C2197" s="27" t="s">
        <v>633</v>
      </c>
      <c r="D2197" s="28">
        <v>6571</v>
      </c>
      <c r="E2197" s="27" t="s">
        <v>2372</v>
      </c>
      <c r="F2197" s="26" t="s">
        <v>15</v>
      </c>
      <c r="G2197" s="29">
        <v>1663</v>
      </c>
      <c r="H2197" s="30" t="s">
        <v>575</v>
      </c>
    </row>
    <row r="2198" spans="1:8" ht="47.25" hidden="1" x14ac:dyDescent="0.25">
      <c r="A2198" s="26" t="s">
        <v>512</v>
      </c>
      <c r="B2198" s="27" t="s">
        <v>632</v>
      </c>
      <c r="C2198" s="27" t="s">
        <v>633</v>
      </c>
      <c r="D2198" s="28">
        <v>6572</v>
      </c>
      <c r="E2198" s="27" t="s">
        <v>2373</v>
      </c>
      <c r="F2198" s="26" t="s">
        <v>15</v>
      </c>
      <c r="G2198" s="29">
        <v>1299</v>
      </c>
      <c r="H2198" s="30" t="s">
        <v>575</v>
      </c>
    </row>
    <row r="2199" spans="1:8" ht="78.75" hidden="1" x14ac:dyDescent="0.25">
      <c r="A2199" s="26" t="s">
        <v>512</v>
      </c>
      <c r="B2199" s="27" t="s">
        <v>632</v>
      </c>
      <c r="C2199" s="27" t="s">
        <v>633</v>
      </c>
      <c r="D2199" s="28">
        <v>6573</v>
      </c>
      <c r="E2199" s="27" t="s">
        <v>2374</v>
      </c>
      <c r="F2199" s="26" t="s">
        <v>13</v>
      </c>
      <c r="G2199" s="29">
        <v>39118</v>
      </c>
      <c r="H2199" s="30" t="s">
        <v>575</v>
      </c>
    </row>
    <row r="2200" spans="1:8" ht="110.25" hidden="1" x14ac:dyDescent="0.25">
      <c r="A2200" s="26" t="s">
        <v>512</v>
      </c>
      <c r="B2200" s="27" t="s">
        <v>582</v>
      </c>
      <c r="C2200" s="27" t="s">
        <v>1775</v>
      </c>
      <c r="D2200" s="28">
        <v>6574</v>
      </c>
      <c r="E2200" s="27" t="s">
        <v>2375</v>
      </c>
      <c r="F2200" s="26" t="s">
        <v>16</v>
      </c>
      <c r="G2200" s="29">
        <v>37447</v>
      </c>
      <c r="H2200" s="30" t="s">
        <v>575</v>
      </c>
    </row>
    <row r="2201" spans="1:8" ht="110.25" hidden="1" x14ac:dyDescent="0.25">
      <c r="A2201" s="26" t="s">
        <v>512</v>
      </c>
      <c r="B2201" s="27" t="s">
        <v>582</v>
      </c>
      <c r="C2201" s="27" t="s">
        <v>1775</v>
      </c>
      <c r="D2201" s="28">
        <v>6575</v>
      </c>
      <c r="E2201" s="27" t="s">
        <v>2376</v>
      </c>
      <c r="F2201" s="26" t="s">
        <v>16</v>
      </c>
      <c r="G2201" s="29">
        <v>29499</v>
      </c>
      <c r="H2201" s="30" t="s">
        <v>575</v>
      </c>
    </row>
    <row r="2202" spans="1:8" ht="94.5" hidden="1" x14ac:dyDescent="0.25">
      <c r="A2202" s="26" t="s">
        <v>512</v>
      </c>
      <c r="B2202" s="27" t="s">
        <v>582</v>
      </c>
      <c r="C2202" s="27" t="s">
        <v>1775</v>
      </c>
      <c r="D2202" s="28">
        <v>6576</v>
      </c>
      <c r="E2202" s="27" t="s">
        <v>2377</v>
      </c>
      <c r="F2202" s="26" t="s">
        <v>16</v>
      </c>
      <c r="G2202" s="29">
        <v>69210</v>
      </c>
      <c r="H2202" s="30" t="s">
        <v>575</v>
      </c>
    </row>
    <row r="2203" spans="1:8" ht="78.75" hidden="1" x14ac:dyDescent="0.25">
      <c r="A2203" s="26" t="s">
        <v>512</v>
      </c>
      <c r="B2203" s="27" t="s">
        <v>629</v>
      </c>
      <c r="C2203" s="27" t="s">
        <v>793</v>
      </c>
      <c r="D2203" s="28">
        <v>6577</v>
      </c>
      <c r="E2203" s="27" t="s">
        <v>2378</v>
      </c>
      <c r="F2203" s="26" t="s">
        <v>16</v>
      </c>
      <c r="G2203" s="29">
        <v>757765</v>
      </c>
      <c r="H2203" s="30" t="s">
        <v>575</v>
      </c>
    </row>
    <row r="2204" spans="1:8" ht="47.25" hidden="1" x14ac:dyDescent="0.25">
      <c r="A2204" s="26" t="s">
        <v>512</v>
      </c>
      <c r="B2204" s="27" t="s">
        <v>632</v>
      </c>
      <c r="C2204" s="27" t="s">
        <v>633</v>
      </c>
      <c r="D2204" s="28">
        <v>6579</v>
      </c>
      <c r="E2204" s="27" t="s">
        <v>2379</v>
      </c>
      <c r="F2204" s="26" t="s">
        <v>15</v>
      </c>
      <c r="G2204" s="29">
        <v>5713</v>
      </c>
      <c r="H2204" s="30" t="s">
        <v>575</v>
      </c>
    </row>
    <row r="2205" spans="1:8" ht="47.25" hidden="1" x14ac:dyDescent="0.25">
      <c r="A2205" s="26" t="s">
        <v>512</v>
      </c>
      <c r="B2205" s="27" t="s">
        <v>632</v>
      </c>
      <c r="C2205" s="27" t="s">
        <v>633</v>
      </c>
      <c r="D2205" s="28">
        <v>6580</v>
      </c>
      <c r="E2205" s="27" t="s">
        <v>2380</v>
      </c>
      <c r="F2205" s="26" t="s">
        <v>16</v>
      </c>
      <c r="G2205" s="29">
        <v>25704</v>
      </c>
      <c r="H2205" s="30" t="s">
        <v>575</v>
      </c>
    </row>
    <row r="2206" spans="1:8" ht="47.25" hidden="1" x14ac:dyDescent="0.25">
      <c r="A2206" s="26" t="s">
        <v>512</v>
      </c>
      <c r="B2206" s="27" t="s">
        <v>632</v>
      </c>
      <c r="C2206" s="27" t="s">
        <v>633</v>
      </c>
      <c r="D2206" s="28">
        <v>6581</v>
      </c>
      <c r="E2206" s="27" t="s">
        <v>2381</v>
      </c>
      <c r="F2206" s="26" t="s">
        <v>16</v>
      </c>
      <c r="G2206" s="29">
        <v>7712</v>
      </c>
      <c r="H2206" s="30" t="s">
        <v>575</v>
      </c>
    </row>
    <row r="2207" spans="1:8" ht="47.25" hidden="1" x14ac:dyDescent="0.25">
      <c r="A2207" s="26" t="s">
        <v>512</v>
      </c>
      <c r="B2207" s="27" t="s">
        <v>632</v>
      </c>
      <c r="C2207" s="27" t="s">
        <v>633</v>
      </c>
      <c r="D2207" s="28">
        <v>6582</v>
      </c>
      <c r="E2207" s="27" t="s">
        <v>2382</v>
      </c>
      <c r="F2207" s="26" t="s">
        <v>16</v>
      </c>
      <c r="G2207" s="29">
        <v>129374</v>
      </c>
      <c r="H2207" s="30" t="s">
        <v>575</v>
      </c>
    </row>
    <row r="2208" spans="1:8" ht="63" hidden="1" x14ac:dyDescent="0.25">
      <c r="A2208" s="26" t="s">
        <v>512</v>
      </c>
      <c r="B2208" s="27" t="s">
        <v>632</v>
      </c>
      <c r="C2208" s="27" t="s">
        <v>633</v>
      </c>
      <c r="D2208" s="28">
        <v>6583</v>
      </c>
      <c r="E2208" s="27" t="s">
        <v>2383</v>
      </c>
      <c r="F2208" s="26" t="s">
        <v>16</v>
      </c>
      <c r="G2208" s="29">
        <v>91678</v>
      </c>
      <c r="H2208" s="30" t="s">
        <v>575</v>
      </c>
    </row>
    <row r="2209" spans="1:8" ht="63" hidden="1" x14ac:dyDescent="0.25">
      <c r="A2209" s="26" t="s">
        <v>512</v>
      </c>
      <c r="B2209" s="27" t="s">
        <v>632</v>
      </c>
      <c r="C2209" s="27" t="s">
        <v>633</v>
      </c>
      <c r="D2209" s="28">
        <v>6584</v>
      </c>
      <c r="E2209" s="27" t="s">
        <v>2384</v>
      </c>
      <c r="F2209" s="26" t="s">
        <v>16</v>
      </c>
      <c r="G2209" s="29">
        <v>11082</v>
      </c>
      <c r="H2209" s="30" t="s">
        <v>575</v>
      </c>
    </row>
    <row r="2210" spans="1:8" ht="47.25" hidden="1" x14ac:dyDescent="0.25">
      <c r="A2210" s="26" t="s">
        <v>512</v>
      </c>
      <c r="B2210" s="27" t="s">
        <v>632</v>
      </c>
      <c r="C2210" s="27" t="s">
        <v>633</v>
      </c>
      <c r="D2210" s="28">
        <v>6585</v>
      </c>
      <c r="E2210" s="27" t="s">
        <v>2385</v>
      </c>
      <c r="F2210" s="26" t="s">
        <v>16</v>
      </c>
      <c r="G2210" s="29">
        <v>119524</v>
      </c>
      <c r="H2210" s="30" t="s">
        <v>575</v>
      </c>
    </row>
    <row r="2211" spans="1:8" ht="63" hidden="1" x14ac:dyDescent="0.25">
      <c r="A2211" s="26" t="s">
        <v>512</v>
      </c>
      <c r="B2211" s="27" t="s">
        <v>632</v>
      </c>
      <c r="C2211" s="27" t="s">
        <v>633</v>
      </c>
      <c r="D2211" s="28">
        <v>6586</v>
      </c>
      <c r="E2211" s="27" t="s">
        <v>2386</v>
      </c>
      <c r="F2211" s="26" t="s">
        <v>16</v>
      </c>
      <c r="G2211" s="29">
        <v>50843</v>
      </c>
      <c r="H2211" s="30" t="s">
        <v>575</v>
      </c>
    </row>
    <row r="2212" spans="1:8" ht="47.25" hidden="1" x14ac:dyDescent="0.25">
      <c r="A2212" s="26" t="s">
        <v>512</v>
      </c>
      <c r="B2212" s="27" t="s">
        <v>632</v>
      </c>
      <c r="C2212" s="27" t="s">
        <v>633</v>
      </c>
      <c r="D2212" s="28">
        <v>6587</v>
      </c>
      <c r="E2212" s="27" t="s">
        <v>2387</v>
      </c>
      <c r="F2212" s="26" t="s">
        <v>16</v>
      </c>
      <c r="G2212" s="29">
        <v>45868</v>
      </c>
      <c r="H2212" s="30" t="s">
        <v>575</v>
      </c>
    </row>
    <row r="2213" spans="1:8" ht="47.25" hidden="1" x14ac:dyDescent="0.25">
      <c r="A2213" s="26" t="s">
        <v>512</v>
      </c>
      <c r="B2213" s="27" t="s">
        <v>632</v>
      </c>
      <c r="C2213" s="27" t="s">
        <v>633</v>
      </c>
      <c r="D2213" s="28">
        <v>6588</v>
      </c>
      <c r="E2213" s="27" t="s">
        <v>2388</v>
      </c>
      <c r="F2213" s="26" t="s">
        <v>13</v>
      </c>
      <c r="G2213" s="29">
        <v>36458</v>
      </c>
      <c r="H2213" s="30" t="s">
        <v>575</v>
      </c>
    </row>
    <row r="2214" spans="1:8" ht="47.25" hidden="1" x14ac:dyDescent="0.25">
      <c r="A2214" s="26" t="s">
        <v>512</v>
      </c>
      <c r="B2214" s="27" t="s">
        <v>632</v>
      </c>
      <c r="C2214" s="27" t="s">
        <v>633</v>
      </c>
      <c r="D2214" s="28">
        <v>6589</v>
      </c>
      <c r="E2214" s="27" t="s">
        <v>2389</v>
      </c>
      <c r="F2214" s="26" t="s">
        <v>15</v>
      </c>
      <c r="G2214" s="29">
        <v>20752</v>
      </c>
      <c r="H2214" s="30" t="s">
        <v>575</v>
      </c>
    </row>
    <row r="2215" spans="1:8" ht="47.25" hidden="1" x14ac:dyDescent="0.25">
      <c r="A2215" s="26" t="s">
        <v>512</v>
      </c>
      <c r="B2215" s="27" t="s">
        <v>632</v>
      </c>
      <c r="C2215" s="27" t="s">
        <v>633</v>
      </c>
      <c r="D2215" s="28">
        <v>6590</v>
      </c>
      <c r="E2215" s="27" t="s">
        <v>2390</v>
      </c>
      <c r="F2215" s="26" t="s">
        <v>13</v>
      </c>
      <c r="G2215" s="29">
        <v>25034</v>
      </c>
      <c r="H2215" s="30" t="s">
        <v>575</v>
      </c>
    </row>
    <row r="2216" spans="1:8" ht="63" hidden="1" x14ac:dyDescent="0.25">
      <c r="A2216" s="26" t="s">
        <v>512</v>
      </c>
      <c r="B2216" s="27" t="s">
        <v>632</v>
      </c>
      <c r="C2216" s="27" t="s">
        <v>633</v>
      </c>
      <c r="D2216" s="28">
        <v>6591</v>
      </c>
      <c r="E2216" s="27" t="s">
        <v>2391</v>
      </c>
      <c r="F2216" s="26" t="s">
        <v>15</v>
      </c>
      <c r="G2216" s="29">
        <v>11375</v>
      </c>
      <c r="H2216" s="30" t="s">
        <v>575</v>
      </c>
    </row>
    <row r="2217" spans="1:8" ht="47.25" hidden="1" x14ac:dyDescent="0.25">
      <c r="A2217" s="26" t="s">
        <v>512</v>
      </c>
      <c r="B2217" s="27" t="s">
        <v>632</v>
      </c>
      <c r="C2217" s="27" t="s">
        <v>633</v>
      </c>
      <c r="D2217" s="28">
        <v>6592</v>
      </c>
      <c r="E2217" s="27" t="s">
        <v>2392</v>
      </c>
      <c r="F2217" s="26" t="s">
        <v>15</v>
      </c>
      <c r="G2217" s="29">
        <v>11375</v>
      </c>
      <c r="H2217" s="30" t="s">
        <v>575</v>
      </c>
    </row>
    <row r="2218" spans="1:8" ht="47.25" hidden="1" x14ac:dyDescent="0.25">
      <c r="A2218" s="26" t="s">
        <v>512</v>
      </c>
      <c r="B2218" s="27" t="s">
        <v>632</v>
      </c>
      <c r="C2218" s="27" t="s">
        <v>633</v>
      </c>
      <c r="D2218" s="28">
        <v>6593</v>
      </c>
      <c r="E2218" s="27" t="s">
        <v>2393</v>
      </c>
      <c r="F2218" s="26" t="s">
        <v>16</v>
      </c>
      <c r="G2218" s="29">
        <v>190847</v>
      </c>
      <c r="H2218" s="30" t="s">
        <v>575</v>
      </c>
    </row>
    <row r="2219" spans="1:8" ht="47.25" hidden="1" x14ac:dyDescent="0.25">
      <c r="A2219" s="26" t="s">
        <v>512</v>
      </c>
      <c r="B2219" s="27" t="s">
        <v>632</v>
      </c>
      <c r="C2219" s="27" t="s">
        <v>633</v>
      </c>
      <c r="D2219" s="28">
        <v>6594</v>
      </c>
      <c r="E2219" s="27" t="s">
        <v>2394</v>
      </c>
      <c r="F2219" s="26" t="s">
        <v>16</v>
      </c>
      <c r="G2219" s="29">
        <v>31188</v>
      </c>
      <c r="H2219" s="30" t="s">
        <v>575</v>
      </c>
    </row>
    <row r="2220" spans="1:8" ht="47.25" hidden="1" x14ac:dyDescent="0.25">
      <c r="A2220" s="26" t="s">
        <v>512</v>
      </c>
      <c r="B2220" s="27" t="s">
        <v>632</v>
      </c>
      <c r="C2220" s="27" t="s">
        <v>633</v>
      </c>
      <c r="D2220" s="28">
        <v>6595</v>
      </c>
      <c r="E2220" s="27" t="s">
        <v>2395</v>
      </c>
      <c r="F2220" s="26" t="s">
        <v>16</v>
      </c>
      <c r="G2220" s="29">
        <v>11767</v>
      </c>
      <c r="H2220" s="30" t="s">
        <v>575</v>
      </c>
    </row>
    <row r="2221" spans="1:8" ht="63" hidden="1" x14ac:dyDescent="0.25">
      <c r="A2221" s="26" t="s">
        <v>512</v>
      </c>
      <c r="B2221" s="27" t="s">
        <v>632</v>
      </c>
      <c r="C2221" s="27" t="s">
        <v>633</v>
      </c>
      <c r="D2221" s="28">
        <v>6596</v>
      </c>
      <c r="E2221" s="27" t="s">
        <v>2396</v>
      </c>
      <c r="F2221" s="26" t="s">
        <v>16</v>
      </c>
      <c r="G2221" s="29">
        <v>144688</v>
      </c>
      <c r="H2221" s="30" t="s">
        <v>575</v>
      </c>
    </row>
    <row r="2222" spans="1:8" ht="47.25" hidden="1" x14ac:dyDescent="0.25">
      <c r="A2222" s="26" t="s">
        <v>512</v>
      </c>
      <c r="B2222" s="27" t="s">
        <v>582</v>
      </c>
      <c r="C2222" s="27" t="s">
        <v>1775</v>
      </c>
      <c r="D2222" s="28">
        <v>6598</v>
      </c>
      <c r="E2222" s="27" t="s">
        <v>2397</v>
      </c>
      <c r="F2222" s="26" t="s">
        <v>16</v>
      </c>
      <c r="G2222" s="29">
        <v>20510549</v>
      </c>
      <c r="H2222" s="30" t="s">
        <v>575</v>
      </c>
    </row>
    <row r="2223" spans="1:8" ht="47.25" hidden="1" x14ac:dyDescent="0.25">
      <c r="A2223" s="26" t="s">
        <v>513</v>
      </c>
      <c r="B2223" s="27" t="s">
        <v>639</v>
      </c>
      <c r="C2223" s="27" t="s">
        <v>639</v>
      </c>
      <c r="D2223" s="28">
        <v>6600</v>
      </c>
      <c r="E2223" s="27" t="s">
        <v>2398</v>
      </c>
      <c r="F2223" s="26" t="s">
        <v>16</v>
      </c>
      <c r="G2223" s="29">
        <v>8889</v>
      </c>
      <c r="H2223" s="30" t="s">
        <v>575</v>
      </c>
    </row>
    <row r="2224" spans="1:8" ht="47.25" hidden="1" x14ac:dyDescent="0.25">
      <c r="A2224" s="26" t="s">
        <v>513</v>
      </c>
      <c r="B2224" s="27" t="s">
        <v>582</v>
      </c>
      <c r="C2224" s="27" t="s">
        <v>1775</v>
      </c>
      <c r="D2224" s="28">
        <v>6640</v>
      </c>
      <c r="E2224" s="27" t="s">
        <v>2399</v>
      </c>
      <c r="F2224" s="26" t="s">
        <v>16</v>
      </c>
      <c r="G2224" s="29">
        <v>55994</v>
      </c>
      <c r="H2224" s="30" t="s">
        <v>575</v>
      </c>
    </row>
    <row r="2225" spans="1:8" ht="47.25" hidden="1" x14ac:dyDescent="0.25">
      <c r="A2225" s="26" t="s">
        <v>513</v>
      </c>
      <c r="B2225" s="27" t="s">
        <v>639</v>
      </c>
      <c r="C2225" s="27" t="s">
        <v>639</v>
      </c>
      <c r="D2225" s="28">
        <v>6642</v>
      </c>
      <c r="E2225" s="27" t="s">
        <v>2400</v>
      </c>
      <c r="F2225" s="26" t="s">
        <v>16</v>
      </c>
      <c r="G2225" s="29">
        <v>20844</v>
      </c>
      <c r="H2225" s="30" t="s">
        <v>575</v>
      </c>
    </row>
    <row r="2226" spans="1:8" ht="47.25" hidden="1" x14ac:dyDescent="0.25">
      <c r="A2226" s="26" t="s">
        <v>513</v>
      </c>
      <c r="B2226" s="27" t="s">
        <v>646</v>
      </c>
      <c r="C2226" s="27" t="s">
        <v>647</v>
      </c>
      <c r="D2226" s="28">
        <v>6648</v>
      </c>
      <c r="E2226" s="27" t="s">
        <v>2401</v>
      </c>
      <c r="F2226" s="26" t="s">
        <v>14</v>
      </c>
      <c r="G2226" s="29">
        <v>604825</v>
      </c>
      <c r="H2226" s="30" t="s">
        <v>575</v>
      </c>
    </row>
    <row r="2227" spans="1:8" ht="47.25" x14ac:dyDescent="0.25">
      <c r="A2227" s="26" t="s">
        <v>513</v>
      </c>
      <c r="B2227" s="27" t="s">
        <v>597</v>
      </c>
      <c r="C2227" s="27" t="s">
        <v>597</v>
      </c>
      <c r="D2227" s="28">
        <v>6649</v>
      </c>
      <c r="E2227" s="27" t="s">
        <v>2402</v>
      </c>
      <c r="F2227" s="26" t="s">
        <v>16</v>
      </c>
      <c r="G2227" s="29">
        <v>4755</v>
      </c>
      <c r="H2227" s="30" t="s">
        <v>575</v>
      </c>
    </row>
    <row r="2228" spans="1:8" ht="47.25" hidden="1" x14ac:dyDescent="0.25">
      <c r="A2228" s="26" t="s">
        <v>513</v>
      </c>
      <c r="B2228" s="27" t="s">
        <v>646</v>
      </c>
      <c r="C2228" s="27" t="s">
        <v>647</v>
      </c>
      <c r="D2228" s="28">
        <v>6656</v>
      </c>
      <c r="E2228" s="27" t="s">
        <v>2403</v>
      </c>
      <c r="F2228" s="26" t="s">
        <v>14</v>
      </c>
      <c r="G2228" s="29">
        <v>619542</v>
      </c>
      <c r="H2228" s="30" t="s">
        <v>575</v>
      </c>
    </row>
    <row r="2229" spans="1:8" ht="47.25" hidden="1" x14ac:dyDescent="0.25">
      <c r="A2229" s="26" t="s">
        <v>513</v>
      </c>
      <c r="B2229" s="27" t="s">
        <v>582</v>
      </c>
      <c r="C2229" s="27" t="s">
        <v>1775</v>
      </c>
      <c r="D2229" s="28">
        <v>6658</v>
      </c>
      <c r="E2229" s="27" t="s">
        <v>2404</v>
      </c>
      <c r="F2229" s="26" t="s">
        <v>15</v>
      </c>
      <c r="G2229" s="29">
        <v>14450</v>
      </c>
      <c r="H2229" s="30" t="s">
        <v>575</v>
      </c>
    </row>
    <row r="2230" spans="1:8" ht="47.25" hidden="1" x14ac:dyDescent="0.25">
      <c r="A2230" s="26" t="s">
        <v>513</v>
      </c>
      <c r="B2230" s="27" t="s">
        <v>646</v>
      </c>
      <c r="C2230" s="27" t="s">
        <v>647</v>
      </c>
      <c r="D2230" s="28">
        <v>6661</v>
      </c>
      <c r="E2230" s="27" t="s">
        <v>2405</v>
      </c>
      <c r="F2230" s="26" t="s">
        <v>14</v>
      </c>
      <c r="G2230" s="29">
        <v>573220</v>
      </c>
      <c r="H2230" s="30" t="s">
        <v>575</v>
      </c>
    </row>
    <row r="2231" spans="1:8" ht="63" hidden="1" x14ac:dyDescent="0.25">
      <c r="A2231" s="26" t="s">
        <v>513</v>
      </c>
      <c r="B2231" s="27" t="s">
        <v>582</v>
      </c>
      <c r="C2231" s="27" t="s">
        <v>1775</v>
      </c>
      <c r="D2231" s="28">
        <v>6663</v>
      </c>
      <c r="E2231" s="27" t="s">
        <v>2406</v>
      </c>
      <c r="F2231" s="26" t="s">
        <v>16</v>
      </c>
      <c r="G2231" s="29">
        <v>13292</v>
      </c>
      <c r="H2231" s="30" t="s">
        <v>575</v>
      </c>
    </row>
    <row r="2232" spans="1:8" ht="47.25" hidden="1" x14ac:dyDescent="0.25">
      <c r="A2232" s="26" t="s">
        <v>513</v>
      </c>
      <c r="B2232" s="27" t="s">
        <v>646</v>
      </c>
      <c r="C2232" s="27" t="s">
        <v>647</v>
      </c>
      <c r="D2232" s="28">
        <v>6665</v>
      </c>
      <c r="E2232" s="27" t="s">
        <v>2407</v>
      </c>
      <c r="F2232" s="26" t="s">
        <v>14</v>
      </c>
      <c r="G2232" s="29">
        <v>617320</v>
      </c>
      <c r="H2232" s="30" t="s">
        <v>575</v>
      </c>
    </row>
    <row r="2233" spans="1:8" ht="47.25" hidden="1" x14ac:dyDescent="0.25">
      <c r="A2233" s="26" t="s">
        <v>513</v>
      </c>
      <c r="B2233" s="27" t="s">
        <v>582</v>
      </c>
      <c r="C2233" s="27" t="s">
        <v>1775</v>
      </c>
      <c r="D2233" s="28">
        <v>6673</v>
      </c>
      <c r="E2233" s="27" t="s">
        <v>2408</v>
      </c>
      <c r="F2233" s="26" t="s">
        <v>16</v>
      </c>
      <c r="G2233" s="29">
        <v>169205</v>
      </c>
      <c r="H2233" s="30" t="s">
        <v>575</v>
      </c>
    </row>
    <row r="2234" spans="1:8" ht="47.25" hidden="1" x14ac:dyDescent="0.25">
      <c r="A2234" s="26" t="s">
        <v>513</v>
      </c>
      <c r="B2234" s="27" t="s">
        <v>582</v>
      </c>
      <c r="C2234" s="27" t="s">
        <v>1775</v>
      </c>
      <c r="D2234" s="28">
        <v>6675</v>
      </c>
      <c r="E2234" s="27" t="s">
        <v>2409</v>
      </c>
      <c r="F2234" s="26" t="s">
        <v>16</v>
      </c>
      <c r="G2234" s="29">
        <v>238570</v>
      </c>
      <c r="H2234" s="30" t="s">
        <v>575</v>
      </c>
    </row>
    <row r="2235" spans="1:8" ht="47.25" hidden="1" x14ac:dyDescent="0.25">
      <c r="A2235" s="26" t="s">
        <v>513</v>
      </c>
      <c r="B2235" s="27" t="s">
        <v>582</v>
      </c>
      <c r="C2235" s="27" t="s">
        <v>1775</v>
      </c>
      <c r="D2235" s="28">
        <v>6676</v>
      </c>
      <c r="E2235" s="27" t="s">
        <v>2410</v>
      </c>
      <c r="F2235" s="26" t="s">
        <v>16</v>
      </c>
      <c r="G2235" s="29">
        <v>122900</v>
      </c>
      <c r="H2235" s="30" t="s">
        <v>575</v>
      </c>
    </row>
    <row r="2236" spans="1:8" ht="63" hidden="1" x14ac:dyDescent="0.25">
      <c r="A2236" s="26" t="s">
        <v>513</v>
      </c>
      <c r="B2236" s="27" t="s">
        <v>582</v>
      </c>
      <c r="C2236" s="27" t="s">
        <v>1775</v>
      </c>
      <c r="D2236" s="28">
        <v>6680</v>
      </c>
      <c r="E2236" s="27" t="s">
        <v>2411</v>
      </c>
      <c r="F2236" s="26" t="s">
        <v>16</v>
      </c>
      <c r="G2236" s="29">
        <v>23531</v>
      </c>
      <c r="H2236" s="30" t="s">
        <v>575</v>
      </c>
    </row>
    <row r="2237" spans="1:8" ht="63" hidden="1" x14ac:dyDescent="0.25">
      <c r="A2237" s="26" t="s">
        <v>513</v>
      </c>
      <c r="B2237" s="27" t="s">
        <v>582</v>
      </c>
      <c r="C2237" s="27" t="s">
        <v>1775</v>
      </c>
      <c r="D2237" s="28">
        <v>6682</v>
      </c>
      <c r="E2237" s="27" t="s">
        <v>2412</v>
      </c>
      <c r="F2237" s="26" t="s">
        <v>16</v>
      </c>
      <c r="G2237" s="29">
        <v>9458</v>
      </c>
      <c r="H2237" s="30" t="s">
        <v>575</v>
      </c>
    </row>
    <row r="2238" spans="1:8" ht="47.25" hidden="1" x14ac:dyDescent="0.25">
      <c r="A2238" s="26" t="s">
        <v>513</v>
      </c>
      <c r="B2238" s="27" t="s">
        <v>608</v>
      </c>
      <c r="C2238" s="27" t="s">
        <v>609</v>
      </c>
      <c r="D2238" s="28">
        <v>6687</v>
      </c>
      <c r="E2238" s="27" t="s">
        <v>2413</v>
      </c>
      <c r="F2238" s="26" t="s">
        <v>16</v>
      </c>
      <c r="G2238" s="29">
        <v>1667480</v>
      </c>
      <c r="H2238" s="30" t="s">
        <v>575</v>
      </c>
    </row>
    <row r="2239" spans="1:8" ht="47.25" hidden="1" x14ac:dyDescent="0.25">
      <c r="A2239" s="26" t="s">
        <v>513</v>
      </c>
      <c r="B2239" s="27" t="s">
        <v>639</v>
      </c>
      <c r="C2239" s="27" t="s">
        <v>639</v>
      </c>
      <c r="D2239" s="28">
        <v>6692</v>
      </c>
      <c r="E2239" s="27" t="s">
        <v>2414</v>
      </c>
      <c r="F2239" s="26" t="s">
        <v>16</v>
      </c>
      <c r="G2239" s="29">
        <v>4295</v>
      </c>
      <c r="H2239" s="30" t="s">
        <v>575</v>
      </c>
    </row>
    <row r="2240" spans="1:8" ht="47.25" hidden="1" x14ac:dyDescent="0.25">
      <c r="A2240" s="26" t="s">
        <v>513</v>
      </c>
      <c r="B2240" s="27" t="s">
        <v>646</v>
      </c>
      <c r="C2240" s="27" t="s">
        <v>646</v>
      </c>
      <c r="D2240" s="28">
        <v>6703</v>
      </c>
      <c r="E2240" s="27" t="s">
        <v>2415</v>
      </c>
      <c r="F2240" s="26" t="s">
        <v>16</v>
      </c>
      <c r="G2240" s="29">
        <v>5938</v>
      </c>
      <c r="H2240" s="30" t="s">
        <v>575</v>
      </c>
    </row>
    <row r="2241" spans="1:8" ht="47.25" hidden="1" x14ac:dyDescent="0.25">
      <c r="A2241" s="26" t="s">
        <v>513</v>
      </c>
      <c r="B2241" s="27" t="s">
        <v>646</v>
      </c>
      <c r="C2241" s="27" t="s">
        <v>647</v>
      </c>
      <c r="D2241" s="28">
        <v>6710</v>
      </c>
      <c r="E2241" s="27" t="s">
        <v>2416</v>
      </c>
      <c r="F2241" s="26" t="s">
        <v>14</v>
      </c>
      <c r="G2241" s="29">
        <v>599460</v>
      </c>
      <c r="H2241" s="30" t="s">
        <v>575</v>
      </c>
    </row>
    <row r="2242" spans="1:8" ht="47.25" hidden="1" x14ac:dyDescent="0.25">
      <c r="A2242" s="26" t="s">
        <v>513</v>
      </c>
      <c r="B2242" s="27" t="s">
        <v>608</v>
      </c>
      <c r="C2242" s="27" t="s">
        <v>609</v>
      </c>
      <c r="D2242" s="28">
        <v>6715</v>
      </c>
      <c r="E2242" s="27" t="s">
        <v>2417</v>
      </c>
      <c r="F2242" s="26" t="s">
        <v>16</v>
      </c>
      <c r="G2242" s="29">
        <v>2086229</v>
      </c>
      <c r="H2242" s="30" t="s">
        <v>575</v>
      </c>
    </row>
    <row r="2243" spans="1:8" ht="47.25" hidden="1" x14ac:dyDescent="0.25">
      <c r="A2243" s="26" t="s">
        <v>513</v>
      </c>
      <c r="B2243" s="27" t="s">
        <v>608</v>
      </c>
      <c r="C2243" s="27" t="s">
        <v>609</v>
      </c>
      <c r="D2243" s="28">
        <v>6717</v>
      </c>
      <c r="E2243" s="27" t="s">
        <v>2418</v>
      </c>
      <c r="F2243" s="26" t="s">
        <v>16</v>
      </c>
      <c r="G2243" s="29">
        <v>1872030</v>
      </c>
      <c r="H2243" s="30" t="s">
        <v>575</v>
      </c>
    </row>
    <row r="2244" spans="1:8" ht="47.25" hidden="1" x14ac:dyDescent="0.25">
      <c r="A2244" s="26" t="s">
        <v>513</v>
      </c>
      <c r="B2244" s="27" t="s">
        <v>608</v>
      </c>
      <c r="C2244" s="27" t="s">
        <v>609</v>
      </c>
      <c r="D2244" s="28">
        <v>6718</v>
      </c>
      <c r="E2244" s="27" t="s">
        <v>2419</v>
      </c>
      <c r="F2244" s="26" t="s">
        <v>16</v>
      </c>
      <c r="G2244" s="29">
        <v>1948167</v>
      </c>
      <c r="H2244" s="30" t="s">
        <v>575</v>
      </c>
    </row>
    <row r="2245" spans="1:8" ht="47.25" hidden="1" x14ac:dyDescent="0.25">
      <c r="A2245" s="26" t="s">
        <v>513</v>
      </c>
      <c r="B2245" s="27" t="s">
        <v>608</v>
      </c>
      <c r="C2245" s="27" t="s">
        <v>609</v>
      </c>
      <c r="D2245" s="28">
        <v>6719</v>
      </c>
      <c r="E2245" s="27" t="s">
        <v>2420</v>
      </c>
      <c r="F2245" s="26" t="s">
        <v>16</v>
      </c>
      <c r="G2245" s="29">
        <v>2268360</v>
      </c>
      <c r="H2245" s="30" t="s">
        <v>575</v>
      </c>
    </row>
    <row r="2246" spans="1:8" ht="47.25" hidden="1" x14ac:dyDescent="0.25">
      <c r="A2246" s="26" t="s">
        <v>513</v>
      </c>
      <c r="B2246" s="27" t="s">
        <v>608</v>
      </c>
      <c r="C2246" s="27" t="s">
        <v>609</v>
      </c>
      <c r="D2246" s="28">
        <v>6720</v>
      </c>
      <c r="E2246" s="27" t="s">
        <v>2421</v>
      </c>
      <c r="F2246" s="26" t="s">
        <v>16</v>
      </c>
      <c r="G2246" s="29">
        <v>2579335</v>
      </c>
      <c r="H2246" s="30" t="s">
        <v>575</v>
      </c>
    </row>
    <row r="2247" spans="1:8" ht="47.25" hidden="1" x14ac:dyDescent="0.25">
      <c r="A2247" s="26" t="s">
        <v>513</v>
      </c>
      <c r="B2247" s="27" t="s">
        <v>608</v>
      </c>
      <c r="C2247" s="27" t="s">
        <v>609</v>
      </c>
      <c r="D2247" s="28">
        <v>6742</v>
      </c>
      <c r="E2247" s="27" t="s">
        <v>2422</v>
      </c>
      <c r="F2247" s="26" t="s">
        <v>15</v>
      </c>
      <c r="G2247" s="29">
        <v>420393</v>
      </c>
      <c r="H2247" s="30" t="s">
        <v>575</v>
      </c>
    </row>
    <row r="2248" spans="1:8" ht="47.25" hidden="1" x14ac:dyDescent="0.25">
      <c r="A2248" s="26" t="s">
        <v>513</v>
      </c>
      <c r="B2248" s="27" t="s">
        <v>639</v>
      </c>
      <c r="C2248" s="27" t="s">
        <v>639</v>
      </c>
      <c r="D2248" s="28">
        <v>6755</v>
      </c>
      <c r="E2248" s="27" t="s">
        <v>2423</v>
      </c>
      <c r="F2248" s="26" t="s">
        <v>16</v>
      </c>
      <c r="G2248" s="29">
        <v>18681</v>
      </c>
      <c r="H2248" s="30" t="s">
        <v>575</v>
      </c>
    </row>
    <row r="2249" spans="1:8" ht="47.25" hidden="1" x14ac:dyDescent="0.25">
      <c r="A2249" s="26" t="s">
        <v>513</v>
      </c>
      <c r="B2249" s="27" t="s">
        <v>646</v>
      </c>
      <c r="C2249" s="27" t="s">
        <v>647</v>
      </c>
      <c r="D2249" s="28">
        <v>6763</v>
      </c>
      <c r="E2249" s="27" t="s">
        <v>2424</v>
      </c>
      <c r="F2249" s="26" t="s">
        <v>14</v>
      </c>
      <c r="G2249" s="29">
        <v>666899</v>
      </c>
      <c r="H2249" s="30" t="s">
        <v>575</v>
      </c>
    </row>
    <row r="2250" spans="1:8" ht="63" hidden="1" x14ac:dyDescent="0.25">
      <c r="A2250" s="26" t="s">
        <v>513</v>
      </c>
      <c r="B2250" s="27" t="s">
        <v>646</v>
      </c>
      <c r="C2250" s="27" t="s">
        <v>647</v>
      </c>
      <c r="D2250" s="28">
        <v>6765</v>
      </c>
      <c r="E2250" s="27" t="s">
        <v>2425</v>
      </c>
      <c r="F2250" s="26" t="s">
        <v>14</v>
      </c>
      <c r="G2250" s="29">
        <v>616690</v>
      </c>
      <c r="H2250" s="30" t="s">
        <v>575</v>
      </c>
    </row>
    <row r="2251" spans="1:8" ht="47.25" hidden="1" x14ac:dyDescent="0.25">
      <c r="A2251" s="26" t="s">
        <v>513</v>
      </c>
      <c r="B2251" s="27" t="s">
        <v>646</v>
      </c>
      <c r="C2251" s="27" t="s">
        <v>647</v>
      </c>
      <c r="D2251" s="28">
        <v>6774</v>
      </c>
      <c r="E2251" s="27" t="s">
        <v>2426</v>
      </c>
      <c r="F2251" s="26" t="s">
        <v>14</v>
      </c>
      <c r="G2251" s="29">
        <v>552610</v>
      </c>
      <c r="H2251" s="30" t="s">
        <v>575</v>
      </c>
    </row>
    <row r="2252" spans="1:8" ht="47.25" hidden="1" x14ac:dyDescent="0.25">
      <c r="A2252" s="26" t="s">
        <v>513</v>
      </c>
      <c r="B2252" s="27" t="s">
        <v>646</v>
      </c>
      <c r="C2252" s="27" t="s">
        <v>647</v>
      </c>
      <c r="D2252" s="28">
        <v>6775</v>
      </c>
      <c r="E2252" s="27" t="s">
        <v>2427</v>
      </c>
      <c r="F2252" s="26" t="s">
        <v>14</v>
      </c>
      <c r="G2252" s="29">
        <v>633670</v>
      </c>
      <c r="H2252" s="30" t="s">
        <v>575</v>
      </c>
    </row>
    <row r="2253" spans="1:8" ht="47.25" hidden="1" x14ac:dyDescent="0.25">
      <c r="A2253" s="26" t="s">
        <v>513</v>
      </c>
      <c r="B2253" s="27" t="s">
        <v>632</v>
      </c>
      <c r="C2253" s="27" t="s">
        <v>633</v>
      </c>
      <c r="D2253" s="28">
        <v>6779</v>
      </c>
      <c r="E2253" s="27" t="s">
        <v>2428</v>
      </c>
      <c r="F2253" s="26" t="s">
        <v>16</v>
      </c>
      <c r="G2253" s="29">
        <v>389967</v>
      </c>
      <c r="H2253" s="30" t="s">
        <v>575</v>
      </c>
    </row>
    <row r="2254" spans="1:8" ht="63" hidden="1" x14ac:dyDescent="0.25">
      <c r="A2254" s="26" t="s">
        <v>513</v>
      </c>
      <c r="B2254" s="27" t="s">
        <v>582</v>
      </c>
      <c r="C2254" s="27" t="s">
        <v>1775</v>
      </c>
      <c r="D2254" s="28">
        <v>6780</v>
      </c>
      <c r="E2254" s="27" t="s">
        <v>2429</v>
      </c>
      <c r="F2254" s="26" t="s">
        <v>16</v>
      </c>
      <c r="G2254" s="29">
        <v>90239</v>
      </c>
      <c r="H2254" s="30" t="s">
        <v>575</v>
      </c>
    </row>
    <row r="2255" spans="1:8" ht="47.25" hidden="1" x14ac:dyDescent="0.25">
      <c r="A2255" s="26" t="s">
        <v>513</v>
      </c>
      <c r="B2255" s="27" t="s">
        <v>639</v>
      </c>
      <c r="C2255" s="27" t="s">
        <v>639</v>
      </c>
      <c r="D2255" s="28">
        <v>6801</v>
      </c>
      <c r="E2255" s="27" t="s">
        <v>2430</v>
      </c>
      <c r="F2255" s="26" t="s">
        <v>16</v>
      </c>
      <c r="G2255" s="29">
        <v>7860</v>
      </c>
      <c r="H2255" s="30" t="s">
        <v>575</v>
      </c>
    </row>
    <row r="2256" spans="1:8" ht="47.25" hidden="1" x14ac:dyDescent="0.25">
      <c r="A2256" s="26" t="s">
        <v>513</v>
      </c>
      <c r="B2256" s="27" t="s">
        <v>632</v>
      </c>
      <c r="C2256" s="27" t="s">
        <v>811</v>
      </c>
      <c r="D2256" s="28">
        <v>6848</v>
      </c>
      <c r="E2256" s="27" t="s">
        <v>2431</v>
      </c>
      <c r="F2256" s="26" t="s">
        <v>16</v>
      </c>
      <c r="G2256" s="29">
        <v>309137</v>
      </c>
      <c r="H2256" s="30" t="s">
        <v>575</v>
      </c>
    </row>
    <row r="2257" spans="1:8" ht="47.25" hidden="1" x14ac:dyDescent="0.25">
      <c r="A2257" s="26" t="s">
        <v>513</v>
      </c>
      <c r="B2257" s="27" t="s">
        <v>632</v>
      </c>
      <c r="C2257" s="27" t="s">
        <v>633</v>
      </c>
      <c r="D2257" s="28">
        <v>6856</v>
      </c>
      <c r="E2257" s="27" t="s">
        <v>2432</v>
      </c>
      <c r="F2257" s="26" t="s">
        <v>16</v>
      </c>
      <c r="G2257" s="29">
        <v>445822</v>
      </c>
      <c r="H2257" s="30" t="s">
        <v>575</v>
      </c>
    </row>
    <row r="2258" spans="1:8" ht="47.25" hidden="1" x14ac:dyDescent="0.25">
      <c r="A2258" s="26" t="s">
        <v>513</v>
      </c>
      <c r="B2258" s="27" t="s">
        <v>639</v>
      </c>
      <c r="C2258" s="27" t="s">
        <v>639</v>
      </c>
      <c r="D2258" s="28">
        <v>6857</v>
      </c>
      <c r="E2258" s="27" t="s">
        <v>514</v>
      </c>
      <c r="F2258" s="26" t="s">
        <v>16</v>
      </c>
      <c r="G2258" s="29">
        <v>47287</v>
      </c>
      <c r="H2258" s="30" t="s">
        <v>575</v>
      </c>
    </row>
    <row r="2259" spans="1:8" ht="47.25" hidden="1" x14ac:dyDescent="0.25">
      <c r="A2259" s="26" t="s">
        <v>513</v>
      </c>
      <c r="B2259" s="27" t="s">
        <v>1119</v>
      </c>
      <c r="C2259" s="27" t="s">
        <v>1610</v>
      </c>
      <c r="D2259" s="28">
        <v>6862</v>
      </c>
      <c r="E2259" s="27" t="s">
        <v>2433</v>
      </c>
      <c r="F2259" s="26" t="s">
        <v>515</v>
      </c>
      <c r="G2259" s="29">
        <v>77821</v>
      </c>
      <c r="H2259" s="30" t="s">
        <v>575</v>
      </c>
    </row>
    <row r="2260" spans="1:8" ht="47.25" hidden="1" x14ac:dyDescent="0.25">
      <c r="A2260" s="26" t="s">
        <v>513</v>
      </c>
      <c r="B2260" s="27" t="s">
        <v>632</v>
      </c>
      <c r="C2260" s="27" t="s">
        <v>633</v>
      </c>
      <c r="D2260" s="28">
        <v>6864</v>
      </c>
      <c r="E2260" s="27" t="s">
        <v>2434</v>
      </c>
      <c r="F2260" s="26" t="s">
        <v>16</v>
      </c>
      <c r="G2260" s="29">
        <v>34326</v>
      </c>
      <c r="H2260" s="30" t="s">
        <v>575</v>
      </c>
    </row>
    <row r="2261" spans="1:8" ht="47.25" hidden="1" x14ac:dyDescent="0.25">
      <c r="A2261" s="26" t="s">
        <v>513</v>
      </c>
      <c r="B2261" s="27" t="s">
        <v>1504</v>
      </c>
      <c r="C2261" s="27" t="s">
        <v>1505</v>
      </c>
      <c r="D2261" s="28">
        <v>6866</v>
      </c>
      <c r="E2261" s="27" t="s">
        <v>2435</v>
      </c>
      <c r="F2261" s="26" t="s">
        <v>15</v>
      </c>
      <c r="G2261" s="29">
        <v>26971</v>
      </c>
      <c r="H2261" s="30" t="s">
        <v>575</v>
      </c>
    </row>
    <row r="2262" spans="1:8" ht="47.25" hidden="1" x14ac:dyDescent="0.25">
      <c r="A2262" s="26" t="s">
        <v>513</v>
      </c>
      <c r="B2262" s="27" t="s">
        <v>646</v>
      </c>
      <c r="C2262" s="27" t="s">
        <v>647</v>
      </c>
      <c r="D2262" s="28">
        <v>6868</v>
      </c>
      <c r="E2262" s="27" t="s">
        <v>2436</v>
      </c>
      <c r="F2262" s="26" t="s">
        <v>14</v>
      </c>
      <c r="G2262" s="29">
        <v>742851</v>
      </c>
      <c r="H2262" s="30" t="s">
        <v>575</v>
      </c>
    </row>
    <row r="2263" spans="1:8" ht="47.25" hidden="1" x14ac:dyDescent="0.25">
      <c r="A2263" s="26" t="s">
        <v>513</v>
      </c>
      <c r="B2263" s="27" t="s">
        <v>646</v>
      </c>
      <c r="C2263" s="27" t="s">
        <v>647</v>
      </c>
      <c r="D2263" s="28">
        <v>6869</v>
      </c>
      <c r="E2263" s="27" t="s">
        <v>2437</v>
      </c>
      <c r="F2263" s="26" t="s">
        <v>14</v>
      </c>
      <c r="G2263" s="29">
        <v>684956</v>
      </c>
      <c r="H2263" s="30" t="s">
        <v>575</v>
      </c>
    </row>
    <row r="2264" spans="1:8" ht="47.25" hidden="1" x14ac:dyDescent="0.25">
      <c r="A2264" s="26" t="s">
        <v>513</v>
      </c>
      <c r="B2264" s="27" t="s">
        <v>646</v>
      </c>
      <c r="C2264" s="27" t="s">
        <v>646</v>
      </c>
      <c r="D2264" s="28">
        <v>6870</v>
      </c>
      <c r="E2264" s="27" t="s">
        <v>2438</v>
      </c>
      <c r="F2264" s="26" t="s">
        <v>14</v>
      </c>
      <c r="G2264" s="29">
        <v>628256</v>
      </c>
      <c r="H2264" s="30" t="s">
        <v>575</v>
      </c>
    </row>
    <row r="2265" spans="1:8" ht="63" hidden="1" x14ac:dyDescent="0.25">
      <c r="A2265" s="26" t="s">
        <v>483</v>
      </c>
      <c r="B2265" s="27" t="s">
        <v>1594</v>
      </c>
      <c r="C2265" s="27" t="s">
        <v>1594</v>
      </c>
      <c r="D2265" s="28">
        <v>6874</v>
      </c>
      <c r="E2265" s="27" t="s">
        <v>2439</v>
      </c>
      <c r="F2265" s="26" t="s">
        <v>16</v>
      </c>
      <c r="G2265" s="29">
        <v>77350</v>
      </c>
      <c r="H2265" s="30" t="s">
        <v>575</v>
      </c>
    </row>
    <row r="2266" spans="1:8" ht="63" hidden="1" x14ac:dyDescent="0.25">
      <c r="A2266" s="26" t="s">
        <v>513</v>
      </c>
      <c r="B2266" s="27" t="s">
        <v>646</v>
      </c>
      <c r="C2266" s="27" t="s">
        <v>646</v>
      </c>
      <c r="D2266" s="28">
        <v>6875</v>
      </c>
      <c r="E2266" s="27" t="s">
        <v>2440</v>
      </c>
      <c r="F2266" s="26" t="s">
        <v>14</v>
      </c>
      <c r="G2266" s="29">
        <v>613797</v>
      </c>
      <c r="H2266" s="30" t="s">
        <v>575</v>
      </c>
    </row>
    <row r="2267" spans="1:8" ht="47.25" hidden="1" x14ac:dyDescent="0.25">
      <c r="A2267" s="26" t="s">
        <v>513</v>
      </c>
      <c r="B2267" s="27" t="s">
        <v>646</v>
      </c>
      <c r="C2267" s="27" t="s">
        <v>646</v>
      </c>
      <c r="D2267" s="28">
        <v>6878</v>
      </c>
      <c r="E2267" s="27" t="s">
        <v>2441</v>
      </c>
      <c r="F2267" s="26" t="s">
        <v>14</v>
      </c>
      <c r="G2267" s="29">
        <v>455497</v>
      </c>
      <c r="H2267" s="30" t="s">
        <v>575</v>
      </c>
    </row>
    <row r="2268" spans="1:8" ht="47.25" hidden="1" x14ac:dyDescent="0.25">
      <c r="A2268" s="26" t="s">
        <v>513</v>
      </c>
      <c r="B2268" s="27" t="s">
        <v>646</v>
      </c>
      <c r="C2268" s="27" t="s">
        <v>646</v>
      </c>
      <c r="D2268" s="28">
        <v>6880</v>
      </c>
      <c r="E2268" s="27" t="s">
        <v>2442</v>
      </c>
      <c r="F2268" s="26" t="s">
        <v>14</v>
      </c>
      <c r="G2268" s="29">
        <v>911201</v>
      </c>
      <c r="H2268" s="30" t="s">
        <v>575</v>
      </c>
    </row>
    <row r="2269" spans="1:8" ht="47.25" hidden="1" x14ac:dyDescent="0.25">
      <c r="A2269" s="26" t="s">
        <v>513</v>
      </c>
      <c r="B2269" s="27" t="s">
        <v>639</v>
      </c>
      <c r="C2269" s="27" t="s">
        <v>639</v>
      </c>
      <c r="D2269" s="28">
        <v>6915</v>
      </c>
      <c r="E2269" s="27" t="s">
        <v>2443</v>
      </c>
      <c r="F2269" s="26" t="s">
        <v>16</v>
      </c>
      <c r="G2269" s="29">
        <v>92989</v>
      </c>
      <c r="H2269" s="30" t="s">
        <v>575</v>
      </c>
    </row>
    <row r="2270" spans="1:8" ht="47.25" hidden="1" x14ac:dyDescent="0.25">
      <c r="A2270" s="26" t="s">
        <v>513</v>
      </c>
      <c r="B2270" s="27" t="s">
        <v>639</v>
      </c>
      <c r="C2270" s="27" t="s">
        <v>639</v>
      </c>
      <c r="D2270" s="28">
        <v>6933</v>
      </c>
      <c r="E2270" s="27" t="s">
        <v>2444</v>
      </c>
      <c r="F2270" s="26" t="s">
        <v>16</v>
      </c>
      <c r="G2270" s="29">
        <v>10368</v>
      </c>
      <c r="H2270" s="30" t="s">
        <v>575</v>
      </c>
    </row>
    <row r="2271" spans="1:8" ht="47.25" hidden="1" x14ac:dyDescent="0.25">
      <c r="A2271" s="26" t="s">
        <v>513</v>
      </c>
      <c r="B2271" s="27" t="s">
        <v>582</v>
      </c>
      <c r="C2271" s="27" t="s">
        <v>1775</v>
      </c>
      <c r="D2271" s="28">
        <v>6948</v>
      </c>
      <c r="E2271" s="27" t="s">
        <v>2445</v>
      </c>
      <c r="F2271" s="26" t="s">
        <v>15</v>
      </c>
      <c r="G2271" s="29">
        <v>16802</v>
      </c>
      <c r="H2271" s="30" t="s">
        <v>575</v>
      </c>
    </row>
    <row r="2272" spans="1:8" ht="47.25" hidden="1" x14ac:dyDescent="0.25">
      <c r="A2272" s="26" t="s">
        <v>513</v>
      </c>
      <c r="B2272" s="27" t="s">
        <v>582</v>
      </c>
      <c r="C2272" s="27" t="s">
        <v>1775</v>
      </c>
      <c r="D2272" s="28">
        <v>6959</v>
      </c>
      <c r="E2272" s="27" t="s">
        <v>2446</v>
      </c>
      <c r="F2272" s="26" t="s">
        <v>15</v>
      </c>
      <c r="G2272" s="29">
        <v>12966</v>
      </c>
      <c r="H2272" s="30" t="s">
        <v>575</v>
      </c>
    </row>
    <row r="2273" spans="1:8" ht="47.25" hidden="1" x14ac:dyDescent="0.25">
      <c r="A2273" s="26" t="s">
        <v>513</v>
      </c>
      <c r="B2273" s="27" t="s">
        <v>1655</v>
      </c>
      <c r="C2273" s="27" t="s">
        <v>1838</v>
      </c>
      <c r="D2273" s="28">
        <v>6963</v>
      </c>
      <c r="E2273" s="27" t="s">
        <v>2447</v>
      </c>
      <c r="F2273" s="26" t="s">
        <v>13</v>
      </c>
      <c r="G2273" s="29">
        <v>58806</v>
      </c>
      <c r="H2273" s="30" t="s">
        <v>575</v>
      </c>
    </row>
    <row r="2274" spans="1:8" ht="47.25" hidden="1" x14ac:dyDescent="0.25">
      <c r="A2274" s="26" t="s">
        <v>513</v>
      </c>
      <c r="B2274" s="27" t="s">
        <v>639</v>
      </c>
      <c r="C2274" s="27" t="s">
        <v>639</v>
      </c>
      <c r="D2274" s="28">
        <v>6968</v>
      </c>
      <c r="E2274" s="27" t="s">
        <v>2448</v>
      </c>
      <c r="F2274" s="26" t="s">
        <v>15</v>
      </c>
      <c r="G2274" s="29">
        <v>5917</v>
      </c>
      <c r="H2274" s="30" t="s">
        <v>575</v>
      </c>
    </row>
    <row r="2275" spans="1:8" ht="47.25" hidden="1" x14ac:dyDescent="0.25">
      <c r="A2275" s="26" t="s">
        <v>513</v>
      </c>
      <c r="B2275" s="27" t="s">
        <v>582</v>
      </c>
      <c r="C2275" s="27" t="s">
        <v>1775</v>
      </c>
      <c r="D2275" s="28">
        <v>6982</v>
      </c>
      <c r="E2275" s="27" t="s">
        <v>2449</v>
      </c>
      <c r="F2275" s="26" t="s">
        <v>16</v>
      </c>
      <c r="G2275" s="29">
        <v>49616</v>
      </c>
      <c r="H2275" s="30" t="s">
        <v>575</v>
      </c>
    </row>
    <row r="2276" spans="1:8" ht="47.25" hidden="1" x14ac:dyDescent="0.25">
      <c r="A2276" s="26" t="s">
        <v>513</v>
      </c>
      <c r="B2276" s="27" t="s">
        <v>1655</v>
      </c>
      <c r="C2276" s="27" t="s">
        <v>1867</v>
      </c>
      <c r="D2276" s="28">
        <v>7026</v>
      </c>
      <c r="E2276" s="27" t="s">
        <v>2450</v>
      </c>
      <c r="F2276" s="26" t="s">
        <v>13</v>
      </c>
      <c r="G2276" s="29">
        <v>281862</v>
      </c>
      <c r="H2276" s="30" t="s">
        <v>575</v>
      </c>
    </row>
    <row r="2277" spans="1:8" ht="47.25" hidden="1" x14ac:dyDescent="0.25">
      <c r="A2277" s="26" t="s">
        <v>513</v>
      </c>
      <c r="B2277" s="27" t="s">
        <v>594</v>
      </c>
      <c r="C2277" s="27" t="s">
        <v>595</v>
      </c>
      <c r="D2277" s="28">
        <v>7028</v>
      </c>
      <c r="E2277" s="27" t="s">
        <v>2451</v>
      </c>
      <c r="F2277" s="26" t="s">
        <v>15</v>
      </c>
      <c r="G2277" s="29">
        <v>52198</v>
      </c>
      <c r="H2277" s="30" t="s">
        <v>575</v>
      </c>
    </row>
    <row r="2278" spans="1:8" ht="63" hidden="1" x14ac:dyDescent="0.25">
      <c r="A2278" s="26" t="s">
        <v>513</v>
      </c>
      <c r="B2278" s="27" t="s">
        <v>629</v>
      </c>
      <c r="C2278" s="27" t="s">
        <v>630</v>
      </c>
      <c r="D2278" s="28">
        <v>7047</v>
      </c>
      <c r="E2278" s="27" t="s">
        <v>2452</v>
      </c>
      <c r="F2278" s="26" t="s">
        <v>16</v>
      </c>
      <c r="G2278" s="29">
        <v>224274</v>
      </c>
      <c r="H2278" s="30" t="s">
        <v>575</v>
      </c>
    </row>
    <row r="2279" spans="1:8" ht="63" hidden="1" x14ac:dyDescent="0.25">
      <c r="A2279" s="26" t="s">
        <v>513</v>
      </c>
      <c r="B2279" s="27" t="s">
        <v>629</v>
      </c>
      <c r="C2279" s="27" t="s">
        <v>630</v>
      </c>
      <c r="D2279" s="28">
        <v>7049</v>
      </c>
      <c r="E2279" s="27" t="s">
        <v>2453</v>
      </c>
      <c r="F2279" s="26" t="s">
        <v>16</v>
      </c>
      <c r="G2279" s="29">
        <v>560775</v>
      </c>
      <c r="H2279" s="30" t="s">
        <v>575</v>
      </c>
    </row>
    <row r="2280" spans="1:8" ht="47.25" hidden="1" x14ac:dyDescent="0.25">
      <c r="A2280" s="26" t="s">
        <v>513</v>
      </c>
      <c r="B2280" s="27" t="s">
        <v>582</v>
      </c>
      <c r="C2280" s="27" t="s">
        <v>1775</v>
      </c>
      <c r="D2280" s="28">
        <v>7057</v>
      </c>
      <c r="E2280" s="27" t="s">
        <v>2454</v>
      </c>
      <c r="F2280" s="26" t="s">
        <v>16</v>
      </c>
      <c r="G2280" s="29">
        <v>29791</v>
      </c>
      <c r="H2280" s="30" t="s">
        <v>575</v>
      </c>
    </row>
    <row r="2281" spans="1:8" ht="63" hidden="1" x14ac:dyDescent="0.25">
      <c r="A2281" s="26" t="s">
        <v>513</v>
      </c>
      <c r="B2281" s="27" t="s">
        <v>1655</v>
      </c>
      <c r="C2281" s="27" t="s">
        <v>1840</v>
      </c>
      <c r="D2281" s="28">
        <v>7082</v>
      </c>
      <c r="E2281" s="27" t="s">
        <v>2455</v>
      </c>
      <c r="F2281" s="26" t="s">
        <v>13</v>
      </c>
      <c r="G2281" s="29">
        <v>66816</v>
      </c>
      <c r="H2281" s="30" t="s">
        <v>575</v>
      </c>
    </row>
    <row r="2282" spans="1:8" ht="78.75" hidden="1" x14ac:dyDescent="0.25">
      <c r="A2282" s="26" t="s">
        <v>513</v>
      </c>
      <c r="B2282" s="27" t="s">
        <v>978</v>
      </c>
      <c r="C2282" s="27" t="s">
        <v>2173</v>
      </c>
      <c r="D2282" s="28">
        <v>7083</v>
      </c>
      <c r="E2282" s="27" t="s">
        <v>2456</v>
      </c>
      <c r="F2282" s="26" t="s">
        <v>13</v>
      </c>
      <c r="G2282" s="29">
        <v>278534</v>
      </c>
      <c r="H2282" s="30" t="s">
        <v>575</v>
      </c>
    </row>
    <row r="2283" spans="1:8" ht="47.25" hidden="1" x14ac:dyDescent="0.25">
      <c r="A2283" s="26" t="s">
        <v>513</v>
      </c>
      <c r="B2283" s="27" t="s">
        <v>629</v>
      </c>
      <c r="C2283" s="27" t="s">
        <v>630</v>
      </c>
      <c r="D2283" s="28">
        <v>7090</v>
      </c>
      <c r="E2283" s="27" t="s">
        <v>2457</v>
      </c>
      <c r="F2283" s="26" t="s">
        <v>13</v>
      </c>
      <c r="G2283" s="29">
        <v>51534</v>
      </c>
      <c r="H2283" s="30" t="s">
        <v>575</v>
      </c>
    </row>
    <row r="2284" spans="1:8" ht="47.25" hidden="1" x14ac:dyDescent="0.25">
      <c r="A2284" s="26" t="s">
        <v>513</v>
      </c>
      <c r="B2284" s="27" t="s">
        <v>582</v>
      </c>
      <c r="C2284" s="27" t="s">
        <v>1775</v>
      </c>
      <c r="D2284" s="28">
        <v>7113</v>
      </c>
      <c r="E2284" s="27" t="s">
        <v>2458</v>
      </c>
      <c r="F2284" s="26" t="s">
        <v>15</v>
      </c>
      <c r="G2284" s="29">
        <v>32943</v>
      </c>
      <c r="H2284" s="30" t="s">
        <v>575</v>
      </c>
    </row>
    <row r="2285" spans="1:8" ht="78.75" hidden="1" x14ac:dyDescent="0.25">
      <c r="A2285" s="26" t="s">
        <v>513</v>
      </c>
      <c r="B2285" s="27" t="s">
        <v>1717</v>
      </c>
      <c r="C2285" s="27" t="s">
        <v>1717</v>
      </c>
      <c r="D2285" s="28">
        <v>7124</v>
      </c>
      <c r="E2285" s="27" t="s">
        <v>2459</v>
      </c>
      <c r="F2285" s="26" t="s">
        <v>16</v>
      </c>
      <c r="G2285" s="29">
        <v>32321929</v>
      </c>
      <c r="H2285" s="30" t="s">
        <v>575</v>
      </c>
    </row>
    <row r="2286" spans="1:8" ht="47.25" hidden="1" x14ac:dyDescent="0.25">
      <c r="A2286" s="26" t="s">
        <v>513</v>
      </c>
      <c r="B2286" s="27" t="s">
        <v>1504</v>
      </c>
      <c r="C2286" s="27" t="s">
        <v>1505</v>
      </c>
      <c r="D2286" s="28">
        <v>7136</v>
      </c>
      <c r="E2286" s="27" t="s">
        <v>516</v>
      </c>
      <c r="F2286" s="26" t="s">
        <v>17</v>
      </c>
      <c r="G2286" s="29">
        <v>1283</v>
      </c>
      <c r="H2286" s="30" t="s">
        <v>575</v>
      </c>
    </row>
    <row r="2287" spans="1:8" ht="78.75" hidden="1" x14ac:dyDescent="0.25">
      <c r="A2287" s="26" t="s">
        <v>513</v>
      </c>
      <c r="B2287" s="27" t="s">
        <v>1655</v>
      </c>
      <c r="C2287" s="27" t="s">
        <v>1656</v>
      </c>
      <c r="D2287" s="28">
        <v>7163</v>
      </c>
      <c r="E2287" s="27" t="s">
        <v>2460</v>
      </c>
      <c r="F2287" s="26" t="s">
        <v>15</v>
      </c>
      <c r="G2287" s="29">
        <v>70739</v>
      </c>
      <c r="H2287" s="30" t="s">
        <v>575</v>
      </c>
    </row>
    <row r="2288" spans="1:8" ht="78.75" hidden="1" x14ac:dyDescent="0.25">
      <c r="A2288" s="26" t="s">
        <v>513</v>
      </c>
      <c r="B2288" s="27" t="s">
        <v>1655</v>
      </c>
      <c r="C2288" s="27" t="s">
        <v>1656</v>
      </c>
      <c r="D2288" s="28">
        <v>7168</v>
      </c>
      <c r="E2288" s="27" t="s">
        <v>2461</v>
      </c>
      <c r="F2288" s="26" t="s">
        <v>15</v>
      </c>
      <c r="G2288" s="29">
        <v>45633</v>
      </c>
      <c r="H2288" s="30" t="s">
        <v>575</v>
      </c>
    </row>
    <row r="2289" spans="1:8" ht="63" hidden="1" x14ac:dyDescent="0.25">
      <c r="A2289" s="26" t="s">
        <v>513</v>
      </c>
      <c r="B2289" s="27" t="s">
        <v>978</v>
      </c>
      <c r="C2289" s="27" t="s">
        <v>2173</v>
      </c>
      <c r="D2289" s="28">
        <v>7188</v>
      </c>
      <c r="E2289" s="27" t="s">
        <v>2462</v>
      </c>
      <c r="F2289" s="26" t="s">
        <v>15</v>
      </c>
      <c r="G2289" s="29">
        <v>100043</v>
      </c>
      <c r="H2289" s="30" t="s">
        <v>575</v>
      </c>
    </row>
    <row r="2290" spans="1:8" ht="47.25" hidden="1" x14ac:dyDescent="0.25">
      <c r="A2290" s="26" t="s">
        <v>513</v>
      </c>
      <c r="B2290" s="27" t="s">
        <v>978</v>
      </c>
      <c r="C2290" s="27" t="s">
        <v>2173</v>
      </c>
      <c r="D2290" s="28">
        <v>7192</v>
      </c>
      <c r="E2290" s="27" t="s">
        <v>2463</v>
      </c>
      <c r="F2290" s="26" t="s">
        <v>15</v>
      </c>
      <c r="G2290" s="29">
        <v>352660</v>
      </c>
      <c r="H2290" s="30" t="s">
        <v>575</v>
      </c>
    </row>
    <row r="2291" spans="1:8" ht="78.75" hidden="1" x14ac:dyDescent="0.25">
      <c r="A2291" s="26" t="s">
        <v>513</v>
      </c>
      <c r="B2291" s="27" t="s">
        <v>646</v>
      </c>
      <c r="C2291" s="27" t="s">
        <v>1705</v>
      </c>
      <c r="D2291" s="28">
        <v>7202</v>
      </c>
      <c r="E2291" s="27" t="s">
        <v>2464</v>
      </c>
      <c r="F2291" s="26" t="s">
        <v>13</v>
      </c>
      <c r="G2291" s="29">
        <v>654930</v>
      </c>
      <c r="H2291" s="30" t="s">
        <v>575</v>
      </c>
    </row>
    <row r="2292" spans="1:8" ht="94.5" hidden="1" x14ac:dyDescent="0.25">
      <c r="A2292" s="26" t="s">
        <v>513</v>
      </c>
      <c r="B2292" s="27" t="s">
        <v>646</v>
      </c>
      <c r="C2292" s="27" t="s">
        <v>1705</v>
      </c>
      <c r="D2292" s="28">
        <v>7207</v>
      </c>
      <c r="E2292" s="27" t="s">
        <v>2465</v>
      </c>
      <c r="F2292" s="26" t="s">
        <v>13</v>
      </c>
      <c r="G2292" s="29">
        <v>160341</v>
      </c>
      <c r="H2292" s="30" t="s">
        <v>575</v>
      </c>
    </row>
    <row r="2293" spans="1:8" ht="47.25" hidden="1" x14ac:dyDescent="0.25">
      <c r="A2293" s="26" t="s">
        <v>513</v>
      </c>
      <c r="B2293" s="27" t="s">
        <v>646</v>
      </c>
      <c r="C2293" s="27" t="s">
        <v>1705</v>
      </c>
      <c r="D2293" s="28">
        <v>7218</v>
      </c>
      <c r="E2293" s="27" t="s">
        <v>2466</v>
      </c>
      <c r="F2293" s="26" t="s">
        <v>15</v>
      </c>
      <c r="G2293" s="29">
        <v>157176</v>
      </c>
      <c r="H2293" s="30" t="s">
        <v>575</v>
      </c>
    </row>
    <row r="2294" spans="1:8" ht="47.25" hidden="1" x14ac:dyDescent="0.25">
      <c r="A2294" s="26" t="s">
        <v>513</v>
      </c>
      <c r="B2294" s="27" t="s">
        <v>1655</v>
      </c>
      <c r="C2294" s="27" t="s">
        <v>1656</v>
      </c>
      <c r="D2294" s="28">
        <v>7221</v>
      </c>
      <c r="E2294" s="27" t="s">
        <v>2467</v>
      </c>
      <c r="F2294" s="26" t="s">
        <v>16</v>
      </c>
      <c r="G2294" s="29">
        <v>384909</v>
      </c>
      <c r="H2294" s="30" t="s">
        <v>575</v>
      </c>
    </row>
    <row r="2295" spans="1:8" ht="47.25" hidden="1" x14ac:dyDescent="0.25">
      <c r="A2295" s="26" t="s">
        <v>513</v>
      </c>
      <c r="B2295" s="27" t="s">
        <v>1655</v>
      </c>
      <c r="C2295" s="27" t="s">
        <v>1656</v>
      </c>
      <c r="D2295" s="28">
        <v>7223</v>
      </c>
      <c r="E2295" s="27" t="s">
        <v>2468</v>
      </c>
      <c r="F2295" s="26" t="s">
        <v>16</v>
      </c>
      <c r="G2295" s="29">
        <v>162051</v>
      </c>
      <c r="H2295" s="30" t="s">
        <v>575</v>
      </c>
    </row>
    <row r="2296" spans="1:8" ht="78.75" hidden="1" x14ac:dyDescent="0.25">
      <c r="A2296" s="26" t="s">
        <v>513</v>
      </c>
      <c r="B2296" s="27" t="s">
        <v>1655</v>
      </c>
      <c r="C2296" s="27" t="s">
        <v>1656</v>
      </c>
      <c r="D2296" s="28">
        <v>7227</v>
      </c>
      <c r="E2296" s="27" t="s">
        <v>2469</v>
      </c>
      <c r="F2296" s="26" t="s">
        <v>15</v>
      </c>
      <c r="G2296" s="29">
        <v>219482</v>
      </c>
      <c r="H2296" s="30" t="s">
        <v>575</v>
      </c>
    </row>
    <row r="2297" spans="1:8" ht="63" hidden="1" x14ac:dyDescent="0.25">
      <c r="A2297" s="26" t="s">
        <v>513</v>
      </c>
      <c r="B2297" s="27" t="s">
        <v>1655</v>
      </c>
      <c r="C2297" s="27" t="s">
        <v>1656</v>
      </c>
      <c r="D2297" s="28">
        <v>7235</v>
      </c>
      <c r="E2297" s="27" t="s">
        <v>2470</v>
      </c>
      <c r="F2297" s="26" t="s">
        <v>13</v>
      </c>
      <c r="G2297" s="29">
        <v>286363</v>
      </c>
      <c r="H2297" s="30" t="s">
        <v>575</v>
      </c>
    </row>
    <row r="2298" spans="1:8" ht="47.25" hidden="1" x14ac:dyDescent="0.25">
      <c r="A2298" s="26" t="s">
        <v>513</v>
      </c>
      <c r="B2298" s="27" t="s">
        <v>639</v>
      </c>
      <c r="C2298" s="27" t="s">
        <v>639</v>
      </c>
      <c r="D2298" s="28">
        <v>7236</v>
      </c>
      <c r="E2298" s="27" t="s">
        <v>2471</v>
      </c>
      <c r="F2298" s="26" t="s">
        <v>15</v>
      </c>
      <c r="G2298" s="29">
        <v>81870</v>
      </c>
      <c r="H2298" s="30" t="s">
        <v>575</v>
      </c>
    </row>
    <row r="2299" spans="1:8" ht="47.25" hidden="1" x14ac:dyDescent="0.25">
      <c r="A2299" s="26" t="s">
        <v>513</v>
      </c>
      <c r="B2299" s="27" t="s">
        <v>1655</v>
      </c>
      <c r="C2299" s="27" t="s">
        <v>1656</v>
      </c>
      <c r="D2299" s="28">
        <v>7244</v>
      </c>
      <c r="E2299" s="27" t="s">
        <v>2472</v>
      </c>
      <c r="F2299" s="26" t="s">
        <v>15</v>
      </c>
      <c r="G2299" s="29">
        <v>145705</v>
      </c>
      <c r="H2299" s="30" t="s">
        <v>575</v>
      </c>
    </row>
    <row r="2300" spans="1:8" ht="47.25" hidden="1" x14ac:dyDescent="0.25">
      <c r="A2300" s="26" t="s">
        <v>513</v>
      </c>
      <c r="B2300" s="27" t="s">
        <v>1655</v>
      </c>
      <c r="C2300" s="27" t="s">
        <v>1656</v>
      </c>
      <c r="D2300" s="28">
        <v>7247</v>
      </c>
      <c r="E2300" s="27" t="s">
        <v>2473</v>
      </c>
      <c r="F2300" s="26" t="s">
        <v>15</v>
      </c>
      <c r="G2300" s="29">
        <v>145705</v>
      </c>
      <c r="H2300" s="30" t="s">
        <v>575</v>
      </c>
    </row>
    <row r="2301" spans="1:8" ht="47.25" hidden="1" x14ac:dyDescent="0.25">
      <c r="A2301" s="26" t="s">
        <v>513</v>
      </c>
      <c r="B2301" s="27" t="s">
        <v>1655</v>
      </c>
      <c r="C2301" s="27" t="s">
        <v>1656</v>
      </c>
      <c r="D2301" s="28">
        <v>7257</v>
      </c>
      <c r="E2301" s="27" t="s">
        <v>2474</v>
      </c>
      <c r="F2301" s="26" t="s">
        <v>13</v>
      </c>
      <c r="G2301" s="29">
        <v>30605</v>
      </c>
      <c r="H2301" s="30" t="s">
        <v>575</v>
      </c>
    </row>
    <row r="2302" spans="1:8" ht="157.5" hidden="1" x14ac:dyDescent="0.25">
      <c r="A2302" s="26" t="s">
        <v>513</v>
      </c>
      <c r="B2302" s="27" t="s">
        <v>646</v>
      </c>
      <c r="C2302" s="27" t="s">
        <v>1705</v>
      </c>
      <c r="D2302" s="28">
        <v>7259</v>
      </c>
      <c r="E2302" s="27" t="s">
        <v>2475</v>
      </c>
      <c r="F2302" s="26" t="s">
        <v>15</v>
      </c>
      <c r="G2302" s="29">
        <v>176898</v>
      </c>
      <c r="H2302" s="30" t="s">
        <v>575</v>
      </c>
    </row>
    <row r="2303" spans="1:8" ht="47.25" hidden="1" x14ac:dyDescent="0.25">
      <c r="A2303" s="26" t="s">
        <v>513</v>
      </c>
      <c r="B2303" s="27" t="s">
        <v>978</v>
      </c>
      <c r="C2303" s="27" t="s">
        <v>2173</v>
      </c>
      <c r="D2303" s="28">
        <v>7267</v>
      </c>
      <c r="E2303" s="27" t="s">
        <v>2476</v>
      </c>
      <c r="F2303" s="26" t="s">
        <v>13</v>
      </c>
      <c r="G2303" s="29">
        <v>233090</v>
      </c>
      <c r="H2303" s="30" t="s">
        <v>575</v>
      </c>
    </row>
    <row r="2304" spans="1:8" ht="47.25" hidden="1" x14ac:dyDescent="0.25">
      <c r="A2304" s="26" t="s">
        <v>513</v>
      </c>
      <c r="B2304" s="27" t="s">
        <v>646</v>
      </c>
      <c r="C2304" s="27" t="s">
        <v>1705</v>
      </c>
      <c r="D2304" s="28">
        <v>7282</v>
      </c>
      <c r="E2304" s="27" t="s">
        <v>2477</v>
      </c>
      <c r="F2304" s="26" t="s">
        <v>16</v>
      </c>
      <c r="G2304" s="29">
        <v>649695</v>
      </c>
      <c r="H2304" s="30" t="s">
        <v>575</v>
      </c>
    </row>
    <row r="2305" spans="1:8" ht="47.25" hidden="1" x14ac:dyDescent="0.25">
      <c r="A2305" s="26" t="s">
        <v>513</v>
      </c>
      <c r="B2305" s="27" t="s">
        <v>1119</v>
      </c>
      <c r="C2305" s="27" t="s">
        <v>1610</v>
      </c>
      <c r="D2305" s="28">
        <v>7283</v>
      </c>
      <c r="E2305" s="27" t="s">
        <v>2478</v>
      </c>
      <c r="F2305" s="26" t="s">
        <v>515</v>
      </c>
      <c r="G2305" s="29">
        <v>77821</v>
      </c>
      <c r="H2305" s="30" t="s">
        <v>575</v>
      </c>
    </row>
    <row r="2306" spans="1:8" ht="47.25" hidden="1" x14ac:dyDescent="0.25">
      <c r="A2306" s="26" t="s">
        <v>513</v>
      </c>
      <c r="B2306" s="27" t="s">
        <v>1655</v>
      </c>
      <c r="C2306" s="27" t="s">
        <v>1655</v>
      </c>
      <c r="D2306" s="28">
        <v>7288</v>
      </c>
      <c r="E2306" s="27" t="s">
        <v>2479</v>
      </c>
      <c r="F2306" s="26" t="s">
        <v>16</v>
      </c>
      <c r="G2306" s="29">
        <v>198783</v>
      </c>
      <c r="H2306" s="30" t="s">
        <v>575</v>
      </c>
    </row>
    <row r="2307" spans="1:8" ht="47.25" hidden="1" x14ac:dyDescent="0.25">
      <c r="A2307" s="26" t="s">
        <v>513</v>
      </c>
      <c r="B2307" s="27" t="s">
        <v>978</v>
      </c>
      <c r="C2307" s="27" t="s">
        <v>2173</v>
      </c>
      <c r="D2307" s="28">
        <v>7298</v>
      </c>
      <c r="E2307" s="27" t="s">
        <v>2480</v>
      </c>
      <c r="F2307" s="26" t="s">
        <v>13</v>
      </c>
      <c r="G2307" s="29">
        <v>337981</v>
      </c>
      <c r="H2307" s="30" t="s">
        <v>575</v>
      </c>
    </row>
    <row r="2308" spans="1:8" ht="63" hidden="1" x14ac:dyDescent="0.25">
      <c r="A2308" s="26" t="s">
        <v>513</v>
      </c>
      <c r="B2308" s="27" t="s">
        <v>1655</v>
      </c>
      <c r="C2308" s="27" t="s">
        <v>1655</v>
      </c>
      <c r="D2308" s="28">
        <v>7300</v>
      </c>
      <c r="E2308" s="27" t="s">
        <v>2481</v>
      </c>
      <c r="F2308" s="26" t="s">
        <v>13</v>
      </c>
      <c r="G2308" s="29">
        <v>541218</v>
      </c>
      <c r="H2308" s="30" t="s">
        <v>575</v>
      </c>
    </row>
    <row r="2309" spans="1:8" ht="78.75" hidden="1" x14ac:dyDescent="0.25">
      <c r="A2309" s="26" t="s">
        <v>513</v>
      </c>
      <c r="B2309" s="27" t="s">
        <v>978</v>
      </c>
      <c r="C2309" s="27" t="s">
        <v>2173</v>
      </c>
      <c r="D2309" s="28">
        <v>7306</v>
      </c>
      <c r="E2309" s="27" t="s">
        <v>2482</v>
      </c>
      <c r="F2309" s="26" t="s">
        <v>13</v>
      </c>
      <c r="G2309" s="29">
        <v>487485</v>
      </c>
      <c r="H2309" s="30" t="s">
        <v>575</v>
      </c>
    </row>
    <row r="2310" spans="1:8" ht="63" hidden="1" x14ac:dyDescent="0.25">
      <c r="A2310" s="26" t="s">
        <v>513</v>
      </c>
      <c r="B2310" s="27" t="s">
        <v>978</v>
      </c>
      <c r="C2310" s="27" t="s">
        <v>2173</v>
      </c>
      <c r="D2310" s="28">
        <v>7308</v>
      </c>
      <c r="E2310" s="27" t="s">
        <v>2483</v>
      </c>
      <c r="F2310" s="26" t="s">
        <v>15</v>
      </c>
      <c r="G2310" s="29">
        <v>503407</v>
      </c>
      <c r="H2310" s="30" t="s">
        <v>575</v>
      </c>
    </row>
    <row r="2311" spans="1:8" ht="110.25" hidden="1" x14ac:dyDescent="0.25">
      <c r="A2311" s="26" t="s">
        <v>513</v>
      </c>
      <c r="B2311" s="27" t="s">
        <v>978</v>
      </c>
      <c r="C2311" s="27" t="s">
        <v>2173</v>
      </c>
      <c r="D2311" s="28">
        <v>7310</v>
      </c>
      <c r="E2311" s="27" t="s">
        <v>2484</v>
      </c>
      <c r="F2311" s="26" t="s">
        <v>15</v>
      </c>
      <c r="G2311" s="29">
        <v>486384</v>
      </c>
      <c r="H2311" s="30" t="s">
        <v>575</v>
      </c>
    </row>
    <row r="2312" spans="1:8" ht="47.25" hidden="1" x14ac:dyDescent="0.25">
      <c r="A2312" s="26" t="s">
        <v>513</v>
      </c>
      <c r="B2312" s="27" t="s">
        <v>582</v>
      </c>
      <c r="C2312" s="27" t="s">
        <v>1775</v>
      </c>
      <c r="D2312" s="28">
        <v>7332</v>
      </c>
      <c r="E2312" s="27" t="s">
        <v>2485</v>
      </c>
      <c r="F2312" s="26" t="s">
        <v>15</v>
      </c>
      <c r="G2312" s="29">
        <v>8891</v>
      </c>
      <c r="H2312" s="30" t="s">
        <v>575</v>
      </c>
    </row>
    <row r="2313" spans="1:8" ht="47.25" hidden="1" x14ac:dyDescent="0.25">
      <c r="A2313" s="26" t="s">
        <v>522</v>
      </c>
      <c r="B2313" s="27" t="s">
        <v>582</v>
      </c>
      <c r="C2313" s="27" t="s">
        <v>1775</v>
      </c>
      <c r="D2313" s="28">
        <v>7336</v>
      </c>
      <c r="E2313" s="27" t="s">
        <v>2486</v>
      </c>
      <c r="F2313" s="26" t="s">
        <v>17</v>
      </c>
      <c r="G2313" s="29">
        <v>3879</v>
      </c>
      <c r="H2313" s="30" t="s">
        <v>575</v>
      </c>
    </row>
    <row r="2314" spans="1:8" ht="47.25" hidden="1" x14ac:dyDescent="0.25">
      <c r="A2314" s="26" t="s">
        <v>522</v>
      </c>
      <c r="B2314" s="27" t="s">
        <v>639</v>
      </c>
      <c r="C2314" s="27" t="s">
        <v>639</v>
      </c>
      <c r="D2314" s="28">
        <v>7337</v>
      </c>
      <c r="E2314" s="27" t="s">
        <v>523</v>
      </c>
      <c r="F2314" s="26" t="s">
        <v>16</v>
      </c>
      <c r="G2314" s="29">
        <v>3264844</v>
      </c>
      <c r="H2314" s="30" t="s">
        <v>575</v>
      </c>
    </row>
    <row r="2315" spans="1:8" ht="63" hidden="1" x14ac:dyDescent="0.25">
      <c r="A2315" s="26" t="s">
        <v>522</v>
      </c>
      <c r="B2315" s="27" t="s">
        <v>632</v>
      </c>
      <c r="C2315" s="27" t="s">
        <v>811</v>
      </c>
      <c r="D2315" s="28">
        <v>7338</v>
      </c>
      <c r="E2315" s="27" t="s">
        <v>2487</v>
      </c>
      <c r="F2315" s="26" t="s">
        <v>219</v>
      </c>
      <c r="G2315" s="29">
        <v>242227</v>
      </c>
      <c r="H2315" s="30" t="s">
        <v>575</v>
      </c>
    </row>
    <row r="2316" spans="1:8" ht="47.25" hidden="1" x14ac:dyDescent="0.25">
      <c r="A2316" s="26" t="s">
        <v>522</v>
      </c>
      <c r="B2316" s="27" t="s">
        <v>582</v>
      </c>
      <c r="C2316" s="27" t="s">
        <v>1775</v>
      </c>
      <c r="D2316" s="28">
        <v>7339</v>
      </c>
      <c r="E2316" s="27" t="s">
        <v>2488</v>
      </c>
      <c r="F2316" s="26" t="s">
        <v>15</v>
      </c>
      <c r="G2316" s="29">
        <v>3211</v>
      </c>
      <c r="H2316" s="30" t="s">
        <v>575</v>
      </c>
    </row>
    <row r="2317" spans="1:8" ht="47.25" hidden="1" x14ac:dyDescent="0.25">
      <c r="A2317" s="26" t="s">
        <v>522</v>
      </c>
      <c r="B2317" s="27" t="s">
        <v>608</v>
      </c>
      <c r="C2317" s="27" t="s">
        <v>2489</v>
      </c>
      <c r="D2317" s="28">
        <v>7340</v>
      </c>
      <c r="E2317" s="27" t="s">
        <v>2490</v>
      </c>
      <c r="F2317" s="26" t="s">
        <v>16</v>
      </c>
      <c r="G2317" s="29">
        <v>2625083</v>
      </c>
      <c r="H2317" s="30" t="s">
        <v>575</v>
      </c>
    </row>
    <row r="2318" spans="1:8" ht="47.25" hidden="1" x14ac:dyDescent="0.25">
      <c r="A2318" s="26" t="s">
        <v>522</v>
      </c>
      <c r="B2318" s="27" t="s">
        <v>639</v>
      </c>
      <c r="C2318" s="27" t="s">
        <v>639</v>
      </c>
      <c r="D2318" s="28">
        <v>7341</v>
      </c>
      <c r="E2318" s="27" t="s">
        <v>2491</v>
      </c>
      <c r="F2318" s="26" t="s">
        <v>15</v>
      </c>
      <c r="G2318" s="29">
        <v>519276</v>
      </c>
      <c r="H2318" s="30" t="s">
        <v>575</v>
      </c>
    </row>
    <row r="2319" spans="1:8" ht="78.75" hidden="1" x14ac:dyDescent="0.25">
      <c r="A2319" s="26" t="s">
        <v>522</v>
      </c>
      <c r="B2319" s="27" t="s">
        <v>646</v>
      </c>
      <c r="C2319" s="27" t="s">
        <v>1705</v>
      </c>
      <c r="D2319" s="28">
        <v>7342</v>
      </c>
      <c r="E2319" s="27" t="s">
        <v>2492</v>
      </c>
      <c r="F2319" s="26" t="s">
        <v>15</v>
      </c>
      <c r="G2319" s="29">
        <v>1097206</v>
      </c>
      <c r="H2319" s="30" t="s">
        <v>575</v>
      </c>
    </row>
    <row r="2320" spans="1:8" ht="47.25" hidden="1" x14ac:dyDescent="0.25">
      <c r="A2320" s="26" t="s">
        <v>522</v>
      </c>
      <c r="B2320" s="27" t="s">
        <v>632</v>
      </c>
      <c r="C2320" s="27" t="s">
        <v>1711</v>
      </c>
      <c r="D2320" s="28">
        <v>7344</v>
      </c>
      <c r="E2320" s="27" t="s">
        <v>2493</v>
      </c>
      <c r="F2320" s="26" t="s">
        <v>15</v>
      </c>
      <c r="G2320" s="29">
        <v>534</v>
      </c>
      <c r="H2320" s="30" t="s">
        <v>575</v>
      </c>
    </row>
    <row r="2321" spans="1:8" ht="47.25" hidden="1" x14ac:dyDescent="0.25">
      <c r="A2321" s="26" t="s">
        <v>522</v>
      </c>
      <c r="B2321" s="27" t="s">
        <v>646</v>
      </c>
      <c r="C2321" s="27" t="s">
        <v>646</v>
      </c>
      <c r="D2321" s="28">
        <v>7345</v>
      </c>
      <c r="E2321" s="27" t="s">
        <v>2494</v>
      </c>
      <c r="F2321" s="26" t="s">
        <v>14</v>
      </c>
      <c r="G2321" s="29">
        <v>514086</v>
      </c>
      <c r="H2321" s="30" t="s">
        <v>575</v>
      </c>
    </row>
    <row r="2322" spans="1:8" ht="63" hidden="1" x14ac:dyDescent="0.25">
      <c r="A2322" s="26" t="s">
        <v>522</v>
      </c>
      <c r="B2322" s="27" t="s">
        <v>632</v>
      </c>
      <c r="C2322" s="27" t="s">
        <v>633</v>
      </c>
      <c r="D2322" s="28">
        <v>7346</v>
      </c>
      <c r="E2322" s="27" t="s">
        <v>2495</v>
      </c>
      <c r="F2322" s="26" t="s">
        <v>13</v>
      </c>
      <c r="G2322" s="29">
        <v>18596</v>
      </c>
      <c r="H2322" s="30" t="s">
        <v>575</v>
      </c>
    </row>
    <row r="2323" spans="1:8" ht="47.25" hidden="1" x14ac:dyDescent="0.25">
      <c r="A2323" s="26" t="s">
        <v>522</v>
      </c>
      <c r="B2323" s="27" t="s">
        <v>639</v>
      </c>
      <c r="C2323" s="27" t="s">
        <v>639</v>
      </c>
      <c r="D2323" s="28">
        <v>7347</v>
      </c>
      <c r="E2323" s="27" t="s">
        <v>2496</v>
      </c>
      <c r="F2323" s="26" t="s">
        <v>16</v>
      </c>
      <c r="G2323" s="29">
        <v>2181751</v>
      </c>
      <c r="H2323" s="30" t="s">
        <v>575</v>
      </c>
    </row>
    <row r="2324" spans="1:8" ht="63" hidden="1" x14ac:dyDescent="0.25">
      <c r="A2324" s="26" t="s">
        <v>522</v>
      </c>
      <c r="B2324" s="27" t="s">
        <v>646</v>
      </c>
      <c r="C2324" s="27" t="s">
        <v>646</v>
      </c>
      <c r="D2324" s="28">
        <v>7348</v>
      </c>
      <c r="E2324" s="27" t="s">
        <v>2497</v>
      </c>
      <c r="F2324" s="26" t="s">
        <v>14</v>
      </c>
      <c r="G2324" s="29">
        <v>558540</v>
      </c>
      <c r="H2324" s="30" t="s">
        <v>575</v>
      </c>
    </row>
    <row r="2325" spans="1:8" ht="47.25" hidden="1" x14ac:dyDescent="0.25">
      <c r="A2325" s="26" t="s">
        <v>522</v>
      </c>
      <c r="B2325" s="27" t="s">
        <v>646</v>
      </c>
      <c r="C2325" s="27" t="s">
        <v>646</v>
      </c>
      <c r="D2325" s="28">
        <v>7349</v>
      </c>
      <c r="E2325" s="27" t="s">
        <v>2498</v>
      </c>
      <c r="F2325" s="26" t="s">
        <v>14</v>
      </c>
      <c r="G2325" s="29">
        <v>543072</v>
      </c>
      <c r="H2325" s="30" t="s">
        <v>575</v>
      </c>
    </row>
    <row r="2326" spans="1:8" ht="47.25" hidden="1" x14ac:dyDescent="0.25">
      <c r="A2326" s="26" t="s">
        <v>522</v>
      </c>
      <c r="B2326" s="27" t="s">
        <v>646</v>
      </c>
      <c r="C2326" s="27" t="s">
        <v>646</v>
      </c>
      <c r="D2326" s="28">
        <v>7351</v>
      </c>
      <c r="E2326" s="27" t="s">
        <v>2499</v>
      </c>
      <c r="F2326" s="26" t="s">
        <v>14</v>
      </c>
      <c r="G2326" s="29">
        <v>560276</v>
      </c>
      <c r="H2326" s="30" t="s">
        <v>575</v>
      </c>
    </row>
    <row r="2327" spans="1:8" ht="47.25" hidden="1" x14ac:dyDescent="0.25">
      <c r="A2327" s="26" t="s">
        <v>522</v>
      </c>
      <c r="B2327" s="27" t="s">
        <v>629</v>
      </c>
      <c r="C2327" s="27" t="s">
        <v>793</v>
      </c>
      <c r="D2327" s="28">
        <v>7353</v>
      </c>
      <c r="E2327" s="27" t="s">
        <v>2500</v>
      </c>
      <c r="F2327" s="26" t="s">
        <v>16</v>
      </c>
      <c r="G2327" s="29">
        <v>1184896</v>
      </c>
      <c r="H2327" s="30" t="s">
        <v>575</v>
      </c>
    </row>
    <row r="2328" spans="1:8" ht="47.25" hidden="1" x14ac:dyDescent="0.25">
      <c r="A2328" s="26" t="s">
        <v>522</v>
      </c>
      <c r="B2328" s="27" t="s">
        <v>639</v>
      </c>
      <c r="C2328" s="27" t="s">
        <v>639</v>
      </c>
      <c r="D2328" s="28">
        <v>7354</v>
      </c>
      <c r="E2328" s="27" t="s">
        <v>2501</v>
      </c>
      <c r="F2328" s="26" t="s">
        <v>16</v>
      </c>
      <c r="G2328" s="29">
        <v>1284285</v>
      </c>
      <c r="H2328" s="30" t="s">
        <v>575</v>
      </c>
    </row>
    <row r="2329" spans="1:8" ht="47.25" hidden="1" x14ac:dyDescent="0.25">
      <c r="A2329" s="26" t="s">
        <v>522</v>
      </c>
      <c r="B2329" s="27" t="s">
        <v>639</v>
      </c>
      <c r="C2329" s="27" t="s">
        <v>639</v>
      </c>
      <c r="D2329" s="28">
        <v>7355</v>
      </c>
      <c r="E2329" s="27" t="s">
        <v>2502</v>
      </c>
      <c r="F2329" s="26" t="s">
        <v>16</v>
      </c>
      <c r="G2329" s="29">
        <v>205396</v>
      </c>
      <c r="H2329" s="30" t="s">
        <v>575</v>
      </c>
    </row>
    <row r="2330" spans="1:8" ht="47.25" hidden="1" x14ac:dyDescent="0.25">
      <c r="A2330" s="26" t="s">
        <v>522</v>
      </c>
      <c r="B2330" s="27" t="s">
        <v>608</v>
      </c>
      <c r="C2330" s="27" t="s">
        <v>609</v>
      </c>
      <c r="D2330" s="28">
        <v>7356</v>
      </c>
      <c r="E2330" s="27" t="s">
        <v>2503</v>
      </c>
      <c r="F2330" s="26" t="s">
        <v>16</v>
      </c>
      <c r="G2330" s="29">
        <v>1454579</v>
      </c>
      <c r="H2330" s="30" t="s">
        <v>575</v>
      </c>
    </row>
    <row r="2331" spans="1:8" ht="47.25" hidden="1" x14ac:dyDescent="0.25">
      <c r="A2331" s="26" t="s">
        <v>522</v>
      </c>
      <c r="B2331" s="27" t="s">
        <v>639</v>
      </c>
      <c r="C2331" s="27" t="s">
        <v>639</v>
      </c>
      <c r="D2331" s="28">
        <v>7357</v>
      </c>
      <c r="E2331" s="27" t="s">
        <v>2504</v>
      </c>
      <c r="F2331" s="26" t="s">
        <v>16</v>
      </c>
      <c r="G2331" s="29">
        <v>256998</v>
      </c>
      <c r="H2331" s="30" t="s">
        <v>575</v>
      </c>
    </row>
    <row r="2332" spans="1:8" ht="47.25" hidden="1" x14ac:dyDescent="0.25">
      <c r="A2332" s="26" t="s">
        <v>522</v>
      </c>
      <c r="B2332" s="27" t="s">
        <v>639</v>
      </c>
      <c r="C2332" s="27" t="s">
        <v>639</v>
      </c>
      <c r="D2332" s="28">
        <v>7358</v>
      </c>
      <c r="E2332" s="27" t="s">
        <v>2505</v>
      </c>
      <c r="F2332" s="26" t="s">
        <v>16</v>
      </c>
      <c r="G2332" s="29">
        <v>197241</v>
      </c>
      <c r="H2332" s="30" t="s">
        <v>575</v>
      </c>
    </row>
    <row r="2333" spans="1:8" ht="47.25" hidden="1" x14ac:dyDescent="0.25">
      <c r="A2333" s="26" t="s">
        <v>522</v>
      </c>
      <c r="B2333" s="27" t="s">
        <v>632</v>
      </c>
      <c r="C2333" s="27" t="s">
        <v>811</v>
      </c>
      <c r="D2333" s="28">
        <v>7359</v>
      </c>
      <c r="E2333" s="27" t="s">
        <v>2506</v>
      </c>
      <c r="F2333" s="26" t="s">
        <v>16</v>
      </c>
      <c r="G2333" s="29">
        <v>282433</v>
      </c>
      <c r="H2333" s="30" t="s">
        <v>575</v>
      </c>
    </row>
    <row r="2334" spans="1:8" ht="47.25" hidden="1" x14ac:dyDescent="0.25">
      <c r="A2334" s="26" t="s">
        <v>522</v>
      </c>
      <c r="B2334" s="27" t="s">
        <v>1119</v>
      </c>
      <c r="C2334" s="27" t="s">
        <v>1120</v>
      </c>
      <c r="D2334" s="28">
        <v>7362</v>
      </c>
      <c r="E2334" s="27" t="s">
        <v>2507</v>
      </c>
      <c r="F2334" s="26" t="s">
        <v>13</v>
      </c>
      <c r="G2334" s="29">
        <v>9133</v>
      </c>
      <c r="H2334" s="30" t="s">
        <v>575</v>
      </c>
    </row>
    <row r="2335" spans="1:8" ht="47.25" hidden="1" x14ac:dyDescent="0.25">
      <c r="A2335" s="26" t="s">
        <v>522</v>
      </c>
      <c r="B2335" s="27" t="s">
        <v>587</v>
      </c>
      <c r="C2335" s="27" t="s">
        <v>592</v>
      </c>
      <c r="D2335" s="28">
        <v>7364</v>
      </c>
      <c r="E2335" s="27" t="s">
        <v>2508</v>
      </c>
      <c r="F2335" s="26" t="s">
        <v>14</v>
      </c>
      <c r="G2335" s="29">
        <v>68492</v>
      </c>
      <c r="H2335" s="30" t="s">
        <v>575</v>
      </c>
    </row>
    <row r="2336" spans="1:8" ht="63" hidden="1" x14ac:dyDescent="0.25">
      <c r="A2336" s="26" t="s">
        <v>522</v>
      </c>
      <c r="B2336" s="27" t="s">
        <v>1119</v>
      </c>
      <c r="C2336" s="27" t="s">
        <v>1610</v>
      </c>
      <c r="D2336" s="28">
        <v>7365</v>
      </c>
      <c r="E2336" s="27" t="s">
        <v>2509</v>
      </c>
      <c r="F2336" s="26" t="s">
        <v>16</v>
      </c>
      <c r="G2336" s="29">
        <v>732043</v>
      </c>
      <c r="H2336" s="30" t="s">
        <v>575</v>
      </c>
    </row>
    <row r="2337" spans="1:8" ht="63" hidden="1" x14ac:dyDescent="0.25">
      <c r="A2337" s="26" t="s">
        <v>522</v>
      </c>
      <c r="B2337" s="27" t="s">
        <v>1119</v>
      </c>
      <c r="C2337" s="27" t="s">
        <v>1610</v>
      </c>
      <c r="D2337" s="28">
        <v>7366</v>
      </c>
      <c r="E2337" s="27" t="s">
        <v>2510</v>
      </c>
      <c r="F2337" s="26" t="s">
        <v>16</v>
      </c>
      <c r="G2337" s="29">
        <v>223356</v>
      </c>
      <c r="H2337" s="30" t="s">
        <v>575</v>
      </c>
    </row>
    <row r="2338" spans="1:8" ht="47.25" hidden="1" x14ac:dyDescent="0.25">
      <c r="A2338" s="26" t="s">
        <v>522</v>
      </c>
      <c r="B2338" s="27" t="s">
        <v>978</v>
      </c>
      <c r="C2338" s="27" t="s">
        <v>1390</v>
      </c>
      <c r="D2338" s="28">
        <v>7368</v>
      </c>
      <c r="E2338" s="27" t="s">
        <v>2511</v>
      </c>
      <c r="F2338" s="26" t="s">
        <v>13</v>
      </c>
      <c r="G2338" s="29">
        <v>35186</v>
      </c>
      <c r="H2338" s="30" t="s">
        <v>575</v>
      </c>
    </row>
    <row r="2339" spans="1:8" ht="47.25" hidden="1" x14ac:dyDescent="0.25">
      <c r="A2339" s="26" t="s">
        <v>522</v>
      </c>
      <c r="B2339" s="27" t="s">
        <v>578</v>
      </c>
      <c r="C2339" s="27" t="s">
        <v>578</v>
      </c>
      <c r="D2339" s="28">
        <v>7369</v>
      </c>
      <c r="E2339" s="27" t="s">
        <v>2512</v>
      </c>
      <c r="F2339" s="26" t="s">
        <v>15</v>
      </c>
      <c r="G2339" s="29">
        <v>7372</v>
      </c>
      <c r="H2339" s="30" t="s">
        <v>575</v>
      </c>
    </row>
    <row r="2340" spans="1:8" ht="47.25" x14ac:dyDescent="0.25">
      <c r="A2340" s="26" t="s">
        <v>522</v>
      </c>
      <c r="B2340" s="27" t="s">
        <v>597</v>
      </c>
      <c r="C2340" s="27" t="s">
        <v>597</v>
      </c>
      <c r="D2340" s="28">
        <v>7370</v>
      </c>
      <c r="E2340" s="27" t="s">
        <v>2513</v>
      </c>
      <c r="F2340" s="26" t="s">
        <v>16</v>
      </c>
      <c r="G2340" s="29">
        <v>967642</v>
      </c>
      <c r="H2340" s="30" t="s">
        <v>575</v>
      </c>
    </row>
    <row r="2341" spans="1:8" ht="47.25" x14ac:dyDescent="0.25">
      <c r="A2341" s="26" t="s">
        <v>522</v>
      </c>
      <c r="B2341" s="27" t="s">
        <v>597</v>
      </c>
      <c r="C2341" s="27" t="s">
        <v>597</v>
      </c>
      <c r="D2341" s="28">
        <v>7371</v>
      </c>
      <c r="E2341" s="27" t="s">
        <v>2514</v>
      </c>
      <c r="F2341" s="26" t="s">
        <v>16</v>
      </c>
      <c r="G2341" s="29">
        <v>1148495</v>
      </c>
      <c r="H2341" s="30" t="s">
        <v>575</v>
      </c>
    </row>
    <row r="2342" spans="1:8" ht="47.25" x14ac:dyDescent="0.25">
      <c r="A2342" s="26" t="s">
        <v>522</v>
      </c>
      <c r="B2342" s="27" t="s">
        <v>597</v>
      </c>
      <c r="C2342" s="27" t="s">
        <v>597</v>
      </c>
      <c r="D2342" s="28">
        <v>7372</v>
      </c>
      <c r="E2342" s="27" t="s">
        <v>2515</v>
      </c>
      <c r="F2342" s="26" t="s">
        <v>16</v>
      </c>
      <c r="G2342" s="29">
        <v>2957090</v>
      </c>
      <c r="H2342" s="30" t="s">
        <v>575</v>
      </c>
    </row>
    <row r="2343" spans="1:8" ht="47.25" hidden="1" x14ac:dyDescent="0.25">
      <c r="A2343" s="26" t="s">
        <v>522</v>
      </c>
      <c r="B2343" s="27" t="s">
        <v>632</v>
      </c>
      <c r="C2343" s="27" t="s">
        <v>1711</v>
      </c>
      <c r="D2343" s="28">
        <v>7374</v>
      </c>
      <c r="E2343" s="27" t="s">
        <v>2516</v>
      </c>
      <c r="F2343" s="26" t="s">
        <v>16</v>
      </c>
      <c r="G2343" s="29">
        <v>30944</v>
      </c>
      <c r="H2343" s="30" t="s">
        <v>575</v>
      </c>
    </row>
    <row r="2344" spans="1:8" ht="47.25" hidden="1" x14ac:dyDescent="0.25">
      <c r="A2344" s="26" t="s">
        <v>522</v>
      </c>
      <c r="B2344" s="27" t="s">
        <v>639</v>
      </c>
      <c r="C2344" s="27" t="s">
        <v>639</v>
      </c>
      <c r="D2344" s="28">
        <v>7375</v>
      </c>
      <c r="E2344" s="27" t="s">
        <v>2517</v>
      </c>
      <c r="F2344" s="26" t="s">
        <v>16</v>
      </c>
      <c r="G2344" s="29">
        <v>821234</v>
      </c>
      <c r="H2344" s="30" t="s">
        <v>575</v>
      </c>
    </row>
    <row r="2345" spans="1:8" ht="47.25" hidden="1" x14ac:dyDescent="0.25">
      <c r="A2345" s="26" t="s">
        <v>522</v>
      </c>
      <c r="B2345" s="27" t="s">
        <v>639</v>
      </c>
      <c r="C2345" s="27" t="s">
        <v>639</v>
      </c>
      <c r="D2345" s="28">
        <v>7376</v>
      </c>
      <c r="E2345" s="27" t="s">
        <v>2518</v>
      </c>
      <c r="F2345" s="26" t="s">
        <v>16</v>
      </c>
      <c r="G2345" s="29">
        <v>1015983</v>
      </c>
      <c r="H2345" s="30" t="s">
        <v>575</v>
      </c>
    </row>
    <row r="2346" spans="1:8" ht="47.25" hidden="1" x14ac:dyDescent="0.25">
      <c r="A2346" s="26" t="s">
        <v>522</v>
      </c>
      <c r="B2346" s="27" t="s">
        <v>632</v>
      </c>
      <c r="C2346" s="27" t="s">
        <v>1711</v>
      </c>
      <c r="D2346" s="28">
        <v>7377</v>
      </c>
      <c r="E2346" s="27" t="s">
        <v>2519</v>
      </c>
      <c r="F2346" s="26" t="s">
        <v>16</v>
      </c>
      <c r="G2346" s="29">
        <v>703397</v>
      </c>
      <c r="H2346" s="30" t="s">
        <v>575</v>
      </c>
    </row>
    <row r="2347" spans="1:8" ht="47.25" hidden="1" x14ac:dyDescent="0.25">
      <c r="A2347" s="26" t="s">
        <v>522</v>
      </c>
      <c r="B2347" s="27" t="s">
        <v>1119</v>
      </c>
      <c r="C2347" s="27" t="s">
        <v>1120</v>
      </c>
      <c r="D2347" s="28">
        <v>7378</v>
      </c>
      <c r="E2347" s="27" t="s">
        <v>2520</v>
      </c>
      <c r="F2347" s="26" t="s">
        <v>13</v>
      </c>
      <c r="G2347" s="29">
        <v>18368</v>
      </c>
      <c r="H2347" s="30" t="s">
        <v>575</v>
      </c>
    </row>
    <row r="2348" spans="1:8" ht="63" hidden="1" x14ac:dyDescent="0.25">
      <c r="A2348" s="26" t="s">
        <v>522</v>
      </c>
      <c r="B2348" s="27" t="s">
        <v>629</v>
      </c>
      <c r="C2348" s="27" t="s">
        <v>630</v>
      </c>
      <c r="D2348" s="28">
        <v>7379</v>
      </c>
      <c r="E2348" s="27" t="s">
        <v>2521</v>
      </c>
      <c r="F2348" s="26" t="s">
        <v>16</v>
      </c>
      <c r="G2348" s="29">
        <v>255502</v>
      </c>
      <c r="H2348" s="30" t="s">
        <v>575</v>
      </c>
    </row>
    <row r="2349" spans="1:8" ht="47.25" hidden="1" x14ac:dyDescent="0.25">
      <c r="A2349" s="26" t="s">
        <v>522</v>
      </c>
      <c r="B2349" s="27" t="s">
        <v>2522</v>
      </c>
      <c r="C2349" s="27" t="s">
        <v>2522</v>
      </c>
      <c r="D2349" s="28">
        <v>7380</v>
      </c>
      <c r="E2349" s="27" t="s">
        <v>2523</v>
      </c>
      <c r="F2349" s="26" t="s">
        <v>27</v>
      </c>
      <c r="G2349" s="29">
        <v>11749</v>
      </c>
      <c r="H2349" s="30" t="s">
        <v>575</v>
      </c>
    </row>
    <row r="2350" spans="1:8" ht="47.25" hidden="1" x14ac:dyDescent="0.25">
      <c r="A2350" s="26" t="s">
        <v>522</v>
      </c>
      <c r="B2350" s="27" t="s">
        <v>629</v>
      </c>
      <c r="C2350" s="27" t="s">
        <v>793</v>
      </c>
      <c r="D2350" s="28">
        <v>7381</v>
      </c>
      <c r="E2350" s="27" t="s">
        <v>2524</v>
      </c>
      <c r="F2350" s="26" t="s">
        <v>16</v>
      </c>
      <c r="G2350" s="29">
        <v>2261000</v>
      </c>
      <c r="H2350" s="30" t="s">
        <v>575</v>
      </c>
    </row>
    <row r="2351" spans="1:8" ht="63" hidden="1" x14ac:dyDescent="0.25">
      <c r="A2351" s="26" t="s">
        <v>522</v>
      </c>
      <c r="B2351" s="27" t="s">
        <v>629</v>
      </c>
      <c r="C2351" s="27" t="s">
        <v>793</v>
      </c>
      <c r="D2351" s="28">
        <v>7382</v>
      </c>
      <c r="E2351" s="27" t="s">
        <v>524</v>
      </c>
      <c r="F2351" s="26" t="s">
        <v>16</v>
      </c>
      <c r="G2351" s="29">
        <v>6247500</v>
      </c>
      <c r="H2351" s="30" t="s">
        <v>575</v>
      </c>
    </row>
    <row r="2352" spans="1:8" ht="47.25" hidden="1" x14ac:dyDescent="0.25">
      <c r="A2352" s="26" t="s">
        <v>522</v>
      </c>
      <c r="B2352" s="27" t="s">
        <v>639</v>
      </c>
      <c r="C2352" s="27" t="s">
        <v>639</v>
      </c>
      <c r="D2352" s="28">
        <v>7384</v>
      </c>
      <c r="E2352" s="27" t="s">
        <v>2525</v>
      </c>
      <c r="F2352" s="26" t="s">
        <v>16</v>
      </c>
      <c r="G2352" s="29">
        <v>5955467</v>
      </c>
      <c r="H2352" s="30" t="s">
        <v>575</v>
      </c>
    </row>
    <row r="2353" spans="1:8" ht="47.25" hidden="1" x14ac:dyDescent="0.25">
      <c r="A2353" s="26" t="s">
        <v>522</v>
      </c>
      <c r="B2353" s="27" t="s">
        <v>646</v>
      </c>
      <c r="C2353" s="27" t="s">
        <v>1705</v>
      </c>
      <c r="D2353" s="28">
        <v>7387</v>
      </c>
      <c r="E2353" s="27" t="s">
        <v>2526</v>
      </c>
      <c r="F2353" s="26" t="s">
        <v>17</v>
      </c>
      <c r="G2353" s="29">
        <v>4075</v>
      </c>
      <c r="H2353" s="30" t="s">
        <v>575</v>
      </c>
    </row>
    <row r="2354" spans="1:8" ht="47.25" hidden="1" x14ac:dyDescent="0.25">
      <c r="A2354" s="26" t="s">
        <v>522</v>
      </c>
      <c r="B2354" s="27" t="s">
        <v>639</v>
      </c>
      <c r="C2354" s="27" t="s">
        <v>639</v>
      </c>
      <c r="D2354" s="28">
        <v>7388</v>
      </c>
      <c r="E2354" s="27" t="s">
        <v>2527</v>
      </c>
      <c r="F2354" s="26" t="s">
        <v>15</v>
      </c>
      <c r="G2354" s="29">
        <v>3039483</v>
      </c>
      <c r="H2354" s="30" t="s">
        <v>575</v>
      </c>
    </row>
    <row r="2355" spans="1:8" ht="47.25" hidden="1" x14ac:dyDescent="0.25">
      <c r="A2355" s="26" t="s">
        <v>522</v>
      </c>
      <c r="B2355" s="27" t="s">
        <v>639</v>
      </c>
      <c r="C2355" s="27" t="s">
        <v>639</v>
      </c>
      <c r="D2355" s="28">
        <v>7389</v>
      </c>
      <c r="E2355" s="27" t="s">
        <v>2528</v>
      </c>
      <c r="F2355" s="26" t="s">
        <v>2529</v>
      </c>
      <c r="G2355" s="29">
        <v>4302349</v>
      </c>
      <c r="H2355" s="30" t="s">
        <v>575</v>
      </c>
    </row>
    <row r="2356" spans="1:8" ht="47.25" hidden="1" x14ac:dyDescent="0.25">
      <c r="A2356" s="26" t="s">
        <v>522</v>
      </c>
      <c r="B2356" s="27" t="s">
        <v>594</v>
      </c>
      <c r="C2356" s="27" t="s">
        <v>595</v>
      </c>
      <c r="D2356" s="28">
        <v>7390</v>
      </c>
      <c r="E2356" s="27" t="s">
        <v>2530</v>
      </c>
      <c r="F2356" s="26" t="s">
        <v>15</v>
      </c>
      <c r="G2356" s="29">
        <v>39024</v>
      </c>
      <c r="H2356" s="30" t="s">
        <v>575</v>
      </c>
    </row>
    <row r="2357" spans="1:8" ht="47.25" hidden="1" x14ac:dyDescent="0.25">
      <c r="A2357" s="26" t="s">
        <v>522</v>
      </c>
      <c r="B2357" s="27" t="s">
        <v>639</v>
      </c>
      <c r="C2357" s="27" t="s">
        <v>639</v>
      </c>
      <c r="D2357" s="28">
        <v>7391</v>
      </c>
      <c r="E2357" s="27" t="s">
        <v>2531</v>
      </c>
      <c r="F2357" s="26" t="s">
        <v>16</v>
      </c>
      <c r="G2357" s="29">
        <v>6444916</v>
      </c>
      <c r="H2357" s="30" t="s">
        <v>575</v>
      </c>
    </row>
    <row r="2358" spans="1:8" ht="47.25" hidden="1" x14ac:dyDescent="0.25">
      <c r="A2358" s="26" t="s">
        <v>522</v>
      </c>
      <c r="B2358" s="27" t="s">
        <v>639</v>
      </c>
      <c r="C2358" s="27" t="s">
        <v>639</v>
      </c>
      <c r="D2358" s="28">
        <v>7392</v>
      </c>
      <c r="E2358" s="27" t="s">
        <v>2532</v>
      </c>
      <c r="F2358" s="26" t="s">
        <v>16</v>
      </c>
      <c r="G2358" s="29">
        <v>1194036</v>
      </c>
      <c r="H2358" s="30" t="s">
        <v>575</v>
      </c>
    </row>
    <row r="2359" spans="1:8" ht="47.25" hidden="1" x14ac:dyDescent="0.25">
      <c r="A2359" s="26" t="s">
        <v>522</v>
      </c>
      <c r="B2359" s="27" t="s">
        <v>639</v>
      </c>
      <c r="C2359" s="27" t="s">
        <v>639</v>
      </c>
      <c r="D2359" s="28">
        <v>7393</v>
      </c>
      <c r="E2359" s="27" t="s">
        <v>2533</v>
      </c>
      <c r="F2359" s="26" t="s">
        <v>16</v>
      </c>
      <c r="G2359" s="29">
        <v>6161891</v>
      </c>
      <c r="H2359" s="30" t="s">
        <v>575</v>
      </c>
    </row>
    <row r="2360" spans="1:8" ht="47.25" hidden="1" x14ac:dyDescent="0.25">
      <c r="A2360" s="26" t="s">
        <v>522</v>
      </c>
      <c r="B2360" s="27" t="s">
        <v>639</v>
      </c>
      <c r="C2360" s="27" t="s">
        <v>639</v>
      </c>
      <c r="D2360" s="28">
        <v>7395</v>
      </c>
      <c r="E2360" s="27" t="s">
        <v>2534</v>
      </c>
      <c r="F2360" s="26" t="s">
        <v>16</v>
      </c>
      <c r="G2360" s="29">
        <v>1485932</v>
      </c>
      <c r="H2360" s="30" t="s">
        <v>575</v>
      </c>
    </row>
    <row r="2361" spans="1:8" ht="47.25" hidden="1" x14ac:dyDescent="0.25">
      <c r="A2361" s="26" t="s">
        <v>522</v>
      </c>
      <c r="B2361" s="27" t="s">
        <v>639</v>
      </c>
      <c r="C2361" s="27" t="s">
        <v>639</v>
      </c>
      <c r="D2361" s="28">
        <v>7396</v>
      </c>
      <c r="E2361" s="27" t="s">
        <v>2535</v>
      </c>
      <c r="F2361" s="26" t="s">
        <v>16</v>
      </c>
      <c r="G2361" s="29">
        <v>229879</v>
      </c>
      <c r="H2361" s="30" t="s">
        <v>575</v>
      </c>
    </row>
    <row r="2362" spans="1:8" ht="47.25" hidden="1" x14ac:dyDescent="0.25">
      <c r="A2362" s="26" t="s">
        <v>522</v>
      </c>
      <c r="B2362" s="27" t="s">
        <v>632</v>
      </c>
      <c r="C2362" s="27" t="s">
        <v>1711</v>
      </c>
      <c r="D2362" s="28">
        <v>7397</v>
      </c>
      <c r="E2362" s="27" t="s">
        <v>525</v>
      </c>
      <c r="F2362" s="26" t="s">
        <v>16</v>
      </c>
      <c r="G2362" s="29">
        <v>446250</v>
      </c>
      <c r="H2362" s="30" t="s">
        <v>575</v>
      </c>
    </row>
    <row r="2363" spans="1:8" ht="47.25" hidden="1" x14ac:dyDescent="0.25">
      <c r="A2363" s="26" t="s">
        <v>522</v>
      </c>
      <c r="B2363" s="27" t="s">
        <v>632</v>
      </c>
      <c r="C2363" s="27" t="s">
        <v>1711</v>
      </c>
      <c r="D2363" s="28">
        <v>7398</v>
      </c>
      <c r="E2363" s="27" t="s">
        <v>526</v>
      </c>
      <c r="F2363" s="26" t="s">
        <v>16</v>
      </c>
      <c r="G2363" s="29">
        <v>446250</v>
      </c>
      <c r="H2363" s="30" t="s">
        <v>575</v>
      </c>
    </row>
    <row r="2364" spans="1:8" ht="63" hidden="1" x14ac:dyDescent="0.25">
      <c r="A2364" s="26" t="s">
        <v>522</v>
      </c>
      <c r="B2364" s="27" t="s">
        <v>632</v>
      </c>
      <c r="C2364" s="27" t="s">
        <v>1711</v>
      </c>
      <c r="D2364" s="28">
        <v>7399</v>
      </c>
      <c r="E2364" s="27" t="s">
        <v>527</v>
      </c>
      <c r="F2364" s="26" t="s">
        <v>16</v>
      </c>
      <c r="G2364" s="29">
        <v>657263</v>
      </c>
      <c r="H2364" s="30" t="s">
        <v>575</v>
      </c>
    </row>
    <row r="2365" spans="1:8" ht="47.25" hidden="1" x14ac:dyDescent="0.25">
      <c r="A2365" s="26" t="s">
        <v>522</v>
      </c>
      <c r="B2365" s="27" t="s">
        <v>632</v>
      </c>
      <c r="C2365" s="27" t="s">
        <v>1711</v>
      </c>
      <c r="D2365" s="28">
        <v>7400</v>
      </c>
      <c r="E2365" s="27" t="s">
        <v>528</v>
      </c>
      <c r="F2365" s="26" t="s">
        <v>16</v>
      </c>
      <c r="G2365" s="29">
        <v>470050</v>
      </c>
      <c r="H2365" s="30" t="s">
        <v>575</v>
      </c>
    </row>
    <row r="2366" spans="1:8" ht="63" hidden="1" x14ac:dyDescent="0.25">
      <c r="A2366" s="26" t="s">
        <v>522</v>
      </c>
      <c r="B2366" s="27" t="s">
        <v>632</v>
      </c>
      <c r="C2366" s="27" t="s">
        <v>1711</v>
      </c>
      <c r="D2366" s="28">
        <v>7401</v>
      </c>
      <c r="E2366" s="27" t="s">
        <v>529</v>
      </c>
      <c r="F2366" s="26" t="s">
        <v>16</v>
      </c>
      <c r="G2366" s="29">
        <v>691059</v>
      </c>
      <c r="H2366" s="30" t="s">
        <v>575</v>
      </c>
    </row>
    <row r="2367" spans="1:8" ht="47.25" hidden="1" x14ac:dyDescent="0.25">
      <c r="A2367" s="26" t="s">
        <v>522</v>
      </c>
      <c r="B2367" s="27" t="s">
        <v>632</v>
      </c>
      <c r="C2367" s="27" t="s">
        <v>1711</v>
      </c>
      <c r="D2367" s="28">
        <v>7406</v>
      </c>
      <c r="E2367" s="27" t="s">
        <v>2536</v>
      </c>
      <c r="F2367" s="26" t="s">
        <v>16</v>
      </c>
      <c r="G2367" s="29">
        <v>470883</v>
      </c>
      <c r="H2367" s="30" t="s">
        <v>575</v>
      </c>
    </row>
    <row r="2368" spans="1:8" ht="47.25" hidden="1" x14ac:dyDescent="0.25">
      <c r="A2368" s="26" t="s">
        <v>522</v>
      </c>
      <c r="B2368" s="27" t="s">
        <v>632</v>
      </c>
      <c r="C2368" s="27" t="s">
        <v>1711</v>
      </c>
      <c r="D2368" s="28">
        <v>7407</v>
      </c>
      <c r="E2368" s="27" t="s">
        <v>530</v>
      </c>
      <c r="F2368" s="26" t="s">
        <v>16</v>
      </c>
      <c r="G2368" s="29">
        <v>479834</v>
      </c>
      <c r="H2368" s="30" t="s">
        <v>575</v>
      </c>
    </row>
    <row r="2369" spans="1:8" ht="47.25" hidden="1" x14ac:dyDescent="0.25">
      <c r="A2369" s="26" t="s">
        <v>522</v>
      </c>
      <c r="B2369" s="27" t="s">
        <v>582</v>
      </c>
      <c r="C2369" s="27" t="s">
        <v>1775</v>
      </c>
      <c r="D2369" s="28">
        <v>7408</v>
      </c>
      <c r="E2369" s="27" t="s">
        <v>531</v>
      </c>
      <c r="F2369" s="26" t="s">
        <v>16</v>
      </c>
      <c r="G2369" s="29">
        <v>486563</v>
      </c>
      <c r="H2369" s="30" t="s">
        <v>575</v>
      </c>
    </row>
    <row r="2370" spans="1:8" ht="63" hidden="1" x14ac:dyDescent="0.25">
      <c r="A2370" s="26" t="s">
        <v>522</v>
      </c>
      <c r="B2370" s="27" t="s">
        <v>582</v>
      </c>
      <c r="C2370" s="27" t="s">
        <v>1775</v>
      </c>
      <c r="D2370" s="28">
        <v>7409</v>
      </c>
      <c r="E2370" s="27" t="s">
        <v>2537</v>
      </c>
      <c r="F2370" s="26" t="s">
        <v>16</v>
      </c>
      <c r="G2370" s="29">
        <v>2178257</v>
      </c>
      <c r="H2370" s="30" t="s">
        <v>575</v>
      </c>
    </row>
    <row r="2371" spans="1:8" ht="63" hidden="1" x14ac:dyDescent="0.25">
      <c r="A2371" s="26" t="s">
        <v>522</v>
      </c>
      <c r="B2371" s="27" t="s">
        <v>582</v>
      </c>
      <c r="C2371" s="27" t="s">
        <v>1775</v>
      </c>
      <c r="D2371" s="28">
        <v>7410</v>
      </c>
      <c r="E2371" s="27" t="s">
        <v>2538</v>
      </c>
      <c r="F2371" s="26" t="s">
        <v>16</v>
      </c>
      <c r="G2371" s="29">
        <v>1249981</v>
      </c>
      <c r="H2371" s="30" t="s">
        <v>575</v>
      </c>
    </row>
    <row r="2372" spans="1:8" ht="63" hidden="1" x14ac:dyDescent="0.25">
      <c r="A2372" s="26" t="s">
        <v>522</v>
      </c>
      <c r="B2372" s="27" t="s">
        <v>582</v>
      </c>
      <c r="C2372" s="27" t="s">
        <v>1775</v>
      </c>
      <c r="D2372" s="28">
        <v>7411</v>
      </c>
      <c r="E2372" s="27" t="s">
        <v>2539</v>
      </c>
      <c r="F2372" s="26" t="s">
        <v>16</v>
      </c>
      <c r="G2372" s="29">
        <v>844249</v>
      </c>
      <c r="H2372" s="30" t="s">
        <v>575</v>
      </c>
    </row>
    <row r="2373" spans="1:8" ht="47.25" hidden="1" x14ac:dyDescent="0.25">
      <c r="A2373" s="26" t="s">
        <v>522</v>
      </c>
      <c r="B2373" s="27" t="s">
        <v>639</v>
      </c>
      <c r="C2373" s="27" t="s">
        <v>639</v>
      </c>
      <c r="D2373" s="28">
        <v>7412</v>
      </c>
      <c r="E2373" s="27" t="s">
        <v>2540</v>
      </c>
      <c r="F2373" s="26" t="s">
        <v>16</v>
      </c>
      <c r="G2373" s="29">
        <v>813768</v>
      </c>
      <c r="H2373" s="30" t="s">
        <v>575</v>
      </c>
    </row>
    <row r="2374" spans="1:8" ht="63" hidden="1" x14ac:dyDescent="0.25">
      <c r="A2374" s="26" t="s">
        <v>522</v>
      </c>
      <c r="B2374" s="27" t="s">
        <v>582</v>
      </c>
      <c r="C2374" s="27" t="s">
        <v>1775</v>
      </c>
      <c r="D2374" s="28">
        <v>7413</v>
      </c>
      <c r="E2374" s="27" t="s">
        <v>2541</v>
      </c>
      <c r="F2374" s="26" t="s">
        <v>16</v>
      </c>
      <c r="G2374" s="29">
        <v>1450063</v>
      </c>
      <c r="H2374" s="30" t="s">
        <v>575</v>
      </c>
    </row>
    <row r="2375" spans="1:8" ht="47.25" hidden="1" x14ac:dyDescent="0.25">
      <c r="A2375" s="26" t="s">
        <v>522</v>
      </c>
      <c r="B2375" s="27" t="s">
        <v>639</v>
      </c>
      <c r="C2375" s="27" t="s">
        <v>639</v>
      </c>
      <c r="D2375" s="28">
        <v>7414</v>
      </c>
      <c r="E2375" s="27" t="s">
        <v>2542</v>
      </c>
      <c r="F2375" s="26" t="s">
        <v>16</v>
      </c>
      <c r="G2375" s="29">
        <v>1527549</v>
      </c>
      <c r="H2375" s="30" t="s">
        <v>575</v>
      </c>
    </row>
    <row r="2376" spans="1:8" ht="47.25" hidden="1" x14ac:dyDescent="0.25">
      <c r="A2376" s="26" t="s">
        <v>522</v>
      </c>
      <c r="B2376" s="27" t="s">
        <v>639</v>
      </c>
      <c r="C2376" s="27" t="s">
        <v>639</v>
      </c>
      <c r="D2376" s="28">
        <v>7415</v>
      </c>
      <c r="E2376" s="27" t="s">
        <v>2543</v>
      </c>
      <c r="F2376" s="26" t="s">
        <v>16</v>
      </c>
      <c r="G2376" s="29">
        <v>729304</v>
      </c>
      <c r="H2376" s="30" t="s">
        <v>575</v>
      </c>
    </row>
    <row r="2377" spans="1:8" ht="47.25" hidden="1" x14ac:dyDescent="0.25">
      <c r="A2377" s="26" t="s">
        <v>522</v>
      </c>
      <c r="B2377" s="27" t="s">
        <v>646</v>
      </c>
      <c r="C2377" s="27" t="s">
        <v>647</v>
      </c>
      <c r="D2377" s="28">
        <v>7417</v>
      </c>
      <c r="E2377" s="27" t="s">
        <v>2544</v>
      </c>
      <c r="F2377" s="26" t="s">
        <v>14</v>
      </c>
      <c r="G2377" s="29">
        <v>552589</v>
      </c>
      <c r="H2377" s="30" t="s">
        <v>575</v>
      </c>
    </row>
    <row r="2378" spans="1:8" ht="47.25" hidden="1" x14ac:dyDescent="0.25">
      <c r="A2378" s="26" t="s">
        <v>522</v>
      </c>
      <c r="B2378" s="27" t="s">
        <v>639</v>
      </c>
      <c r="C2378" s="27" t="s">
        <v>639</v>
      </c>
      <c r="D2378" s="28">
        <v>7419</v>
      </c>
      <c r="E2378" s="27" t="s">
        <v>2545</v>
      </c>
      <c r="F2378" s="26" t="s">
        <v>16</v>
      </c>
      <c r="G2378" s="29">
        <v>173342</v>
      </c>
      <c r="H2378" s="30" t="s">
        <v>575</v>
      </c>
    </row>
    <row r="2379" spans="1:8" ht="47.25" hidden="1" x14ac:dyDescent="0.25">
      <c r="A2379" s="26" t="s">
        <v>522</v>
      </c>
      <c r="B2379" s="27" t="s">
        <v>639</v>
      </c>
      <c r="C2379" s="27" t="s">
        <v>639</v>
      </c>
      <c r="D2379" s="28">
        <v>7420</v>
      </c>
      <c r="E2379" s="27" t="s">
        <v>2546</v>
      </c>
      <c r="F2379" s="26" t="s">
        <v>16</v>
      </c>
      <c r="G2379" s="29">
        <v>1030747</v>
      </c>
      <c r="H2379" s="30" t="s">
        <v>575</v>
      </c>
    </row>
    <row r="2380" spans="1:8" ht="47.25" hidden="1" x14ac:dyDescent="0.25">
      <c r="A2380" s="26" t="s">
        <v>522</v>
      </c>
      <c r="B2380" s="27" t="s">
        <v>639</v>
      </c>
      <c r="C2380" s="27" t="s">
        <v>639</v>
      </c>
      <c r="D2380" s="28">
        <v>7421</v>
      </c>
      <c r="E2380" s="27" t="s">
        <v>2547</v>
      </c>
      <c r="F2380" s="26" t="s">
        <v>16</v>
      </c>
      <c r="G2380" s="29">
        <v>933854</v>
      </c>
      <c r="H2380" s="30" t="s">
        <v>575</v>
      </c>
    </row>
    <row r="2381" spans="1:8" ht="47.25" hidden="1" x14ac:dyDescent="0.25">
      <c r="A2381" s="26" t="s">
        <v>522</v>
      </c>
      <c r="B2381" s="27" t="s">
        <v>639</v>
      </c>
      <c r="C2381" s="27" t="s">
        <v>639</v>
      </c>
      <c r="D2381" s="28">
        <v>7422</v>
      </c>
      <c r="E2381" s="27" t="s">
        <v>2548</v>
      </c>
      <c r="F2381" s="26" t="s">
        <v>16</v>
      </c>
      <c r="G2381" s="29">
        <v>1733973</v>
      </c>
      <c r="H2381" s="30" t="s">
        <v>575</v>
      </c>
    </row>
    <row r="2382" spans="1:8" ht="47.25" hidden="1" x14ac:dyDescent="0.25">
      <c r="A2382" s="26" t="s">
        <v>522</v>
      </c>
      <c r="B2382" s="27" t="s">
        <v>639</v>
      </c>
      <c r="C2382" s="27" t="s">
        <v>639</v>
      </c>
      <c r="D2382" s="28">
        <v>7423</v>
      </c>
      <c r="E2382" s="27" t="s">
        <v>2549</v>
      </c>
      <c r="F2382" s="26" t="s">
        <v>16</v>
      </c>
      <c r="G2382" s="29">
        <v>456365</v>
      </c>
      <c r="H2382" s="30" t="s">
        <v>575</v>
      </c>
    </row>
    <row r="2383" spans="1:8" ht="47.25" hidden="1" x14ac:dyDescent="0.25">
      <c r="A2383" s="26" t="s">
        <v>522</v>
      </c>
      <c r="B2383" s="27" t="s">
        <v>639</v>
      </c>
      <c r="C2383" s="27" t="s">
        <v>639</v>
      </c>
      <c r="D2383" s="28">
        <v>7424</v>
      </c>
      <c r="E2383" s="27" t="s">
        <v>2550</v>
      </c>
      <c r="F2383" s="26" t="s">
        <v>16</v>
      </c>
      <c r="G2383" s="29">
        <v>2397379</v>
      </c>
      <c r="H2383" s="30" t="s">
        <v>575</v>
      </c>
    </row>
    <row r="2384" spans="1:8" ht="47.25" hidden="1" x14ac:dyDescent="0.25">
      <c r="A2384" s="26" t="s">
        <v>522</v>
      </c>
      <c r="B2384" s="27" t="s">
        <v>639</v>
      </c>
      <c r="C2384" s="27" t="s">
        <v>639</v>
      </c>
      <c r="D2384" s="28">
        <v>7425</v>
      </c>
      <c r="E2384" s="27" t="s">
        <v>2551</v>
      </c>
      <c r="F2384" s="26" t="s">
        <v>16</v>
      </c>
      <c r="G2384" s="29">
        <v>2603800</v>
      </c>
      <c r="H2384" s="30" t="s">
        <v>575</v>
      </c>
    </row>
    <row r="2385" spans="1:8" ht="47.25" hidden="1" x14ac:dyDescent="0.25">
      <c r="A2385" s="26" t="s">
        <v>522</v>
      </c>
      <c r="B2385" s="27" t="s">
        <v>646</v>
      </c>
      <c r="C2385" s="27" t="s">
        <v>647</v>
      </c>
      <c r="D2385" s="28">
        <v>7426</v>
      </c>
      <c r="E2385" s="27" t="s">
        <v>2552</v>
      </c>
      <c r="F2385" s="26" t="s">
        <v>14</v>
      </c>
      <c r="G2385" s="29">
        <v>554882</v>
      </c>
      <c r="H2385" s="30" t="s">
        <v>575</v>
      </c>
    </row>
    <row r="2386" spans="1:8" ht="47.25" hidden="1" x14ac:dyDescent="0.25">
      <c r="A2386" s="26" t="s">
        <v>522</v>
      </c>
      <c r="B2386" s="27" t="s">
        <v>639</v>
      </c>
      <c r="C2386" s="27" t="s">
        <v>639</v>
      </c>
      <c r="D2386" s="28">
        <v>7427</v>
      </c>
      <c r="E2386" s="27" t="s">
        <v>2553</v>
      </c>
      <c r="F2386" s="26" t="s">
        <v>16</v>
      </c>
      <c r="G2386" s="29">
        <v>1603807</v>
      </c>
      <c r="H2386" s="30" t="s">
        <v>575</v>
      </c>
    </row>
    <row r="2387" spans="1:8" ht="47.25" hidden="1" x14ac:dyDescent="0.25">
      <c r="A2387" s="26" t="s">
        <v>522</v>
      </c>
      <c r="B2387" s="27" t="s">
        <v>639</v>
      </c>
      <c r="C2387" s="27" t="s">
        <v>639</v>
      </c>
      <c r="D2387" s="28">
        <v>7428</v>
      </c>
      <c r="E2387" s="27" t="s">
        <v>2554</v>
      </c>
      <c r="F2387" s="26" t="s">
        <v>16</v>
      </c>
      <c r="G2387" s="29">
        <v>1418166</v>
      </c>
      <c r="H2387" s="30" t="s">
        <v>575</v>
      </c>
    </row>
    <row r="2388" spans="1:8" ht="47.25" hidden="1" x14ac:dyDescent="0.25">
      <c r="A2388" s="26" t="s">
        <v>522</v>
      </c>
      <c r="B2388" s="27" t="s">
        <v>639</v>
      </c>
      <c r="C2388" s="27" t="s">
        <v>639</v>
      </c>
      <c r="D2388" s="28">
        <v>7429</v>
      </c>
      <c r="E2388" s="27" t="s">
        <v>2555</v>
      </c>
      <c r="F2388" s="26" t="s">
        <v>16</v>
      </c>
      <c r="G2388" s="29">
        <v>2659331</v>
      </c>
      <c r="H2388" s="30" t="s">
        <v>575</v>
      </c>
    </row>
    <row r="2389" spans="1:8" ht="47.25" hidden="1" x14ac:dyDescent="0.25">
      <c r="A2389" s="26" t="s">
        <v>522</v>
      </c>
      <c r="B2389" s="27" t="s">
        <v>582</v>
      </c>
      <c r="C2389" s="27" t="s">
        <v>1284</v>
      </c>
      <c r="D2389" s="28">
        <v>7430</v>
      </c>
      <c r="E2389" s="27" t="s">
        <v>2556</v>
      </c>
      <c r="F2389" s="26" t="s">
        <v>16</v>
      </c>
      <c r="G2389" s="29">
        <v>110022</v>
      </c>
      <c r="H2389" s="30" t="s">
        <v>575</v>
      </c>
    </row>
    <row r="2390" spans="1:8" ht="63" hidden="1" x14ac:dyDescent="0.25">
      <c r="A2390" s="26" t="s">
        <v>522</v>
      </c>
      <c r="B2390" s="27" t="s">
        <v>639</v>
      </c>
      <c r="C2390" s="27" t="s">
        <v>639</v>
      </c>
      <c r="D2390" s="28">
        <v>7431</v>
      </c>
      <c r="E2390" s="27" t="s">
        <v>2557</v>
      </c>
      <c r="F2390" s="26" t="s">
        <v>15</v>
      </c>
      <c r="G2390" s="29">
        <v>842354</v>
      </c>
      <c r="H2390" s="30" t="s">
        <v>575</v>
      </c>
    </row>
    <row r="2391" spans="1:8" ht="47.25" hidden="1" x14ac:dyDescent="0.25">
      <c r="A2391" s="26" t="s">
        <v>522</v>
      </c>
      <c r="B2391" s="27" t="s">
        <v>597</v>
      </c>
      <c r="C2391" s="27" t="s">
        <v>597</v>
      </c>
      <c r="D2391" s="28">
        <v>7432</v>
      </c>
      <c r="E2391" s="27" t="s">
        <v>2558</v>
      </c>
      <c r="F2391" s="26" t="s">
        <v>15</v>
      </c>
      <c r="G2391" s="29">
        <v>444393</v>
      </c>
      <c r="H2391" s="30" t="s">
        <v>575</v>
      </c>
    </row>
    <row r="2392" spans="1:8" ht="47.25" hidden="1" x14ac:dyDescent="0.25">
      <c r="A2392" s="26" t="s">
        <v>522</v>
      </c>
      <c r="B2392" s="27" t="s">
        <v>597</v>
      </c>
      <c r="C2392" s="27" t="s">
        <v>597</v>
      </c>
      <c r="D2392" s="28">
        <v>7433</v>
      </c>
      <c r="E2392" s="27" t="s">
        <v>2559</v>
      </c>
      <c r="F2392" s="26" t="s">
        <v>15</v>
      </c>
      <c r="G2392" s="29">
        <v>502210</v>
      </c>
      <c r="H2392" s="30" t="s">
        <v>575</v>
      </c>
    </row>
    <row r="2393" spans="1:8" ht="47.25" hidden="1" x14ac:dyDescent="0.25">
      <c r="A2393" s="26" t="s">
        <v>522</v>
      </c>
      <c r="B2393" s="27" t="s">
        <v>597</v>
      </c>
      <c r="C2393" s="27" t="s">
        <v>597</v>
      </c>
      <c r="D2393" s="28">
        <v>7434</v>
      </c>
      <c r="E2393" s="27" t="s">
        <v>2560</v>
      </c>
      <c r="F2393" s="26" t="s">
        <v>15</v>
      </c>
      <c r="G2393" s="29">
        <v>640483</v>
      </c>
      <c r="H2393" s="30" t="s">
        <v>575</v>
      </c>
    </row>
    <row r="2394" spans="1:8" ht="47.25" hidden="1" x14ac:dyDescent="0.25">
      <c r="A2394" s="26" t="s">
        <v>522</v>
      </c>
      <c r="B2394" s="27" t="s">
        <v>597</v>
      </c>
      <c r="C2394" s="27" t="s">
        <v>597</v>
      </c>
      <c r="D2394" s="28">
        <v>7435</v>
      </c>
      <c r="E2394" s="27" t="s">
        <v>2561</v>
      </c>
      <c r="F2394" s="26" t="s">
        <v>15</v>
      </c>
      <c r="G2394" s="29">
        <v>1148850</v>
      </c>
      <c r="H2394" s="30" t="s">
        <v>575</v>
      </c>
    </row>
    <row r="2395" spans="1:8" ht="47.25" hidden="1" x14ac:dyDescent="0.25">
      <c r="A2395" s="26" t="s">
        <v>522</v>
      </c>
      <c r="B2395" s="27" t="s">
        <v>632</v>
      </c>
      <c r="C2395" s="27" t="s">
        <v>1711</v>
      </c>
      <c r="D2395" s="28">
        <v>7436</v>
      </c>
      <c r="E2395" s="27" t="s">
        <v>2562</v>
      </c>
      <c r="F2395" s="26" t="s">
        <v>16</v>
      </c>
      <c r="G2395" s="29">
        <v>996236</v>
      </c>
      <c r="H2395" s="30" t="s">
        <v>575</v>
      </c>
    </row>
    <row r="2396" spans="1:8" ht="47.25" hidden="1" x14ac:dyDescent="0.25">
      <c r="A2396" s="26" t="s">
        <v>522</v>
      </c>
      <c r="B2396" s="27" t="s">
        <v>646</v>
      </c>
      <c r="C2396" s="27" t="s">
        <v>646</v>
      </c>
      <c r="D2396" s="28">
        <v>7437</v>
      </c>
      <c r="E2396" s="27" t="s">
        <v>2563</v>
      </c>
      <c r="F2396" s="26" t="s">
        <v>14</v>
      </c>
      <c r="G2396" s="29">
        <v>671890</v>
      </c>
      <c r="H2396" s="30" t="s">
        <v>575</v>
      </c>
    </row>
    <row r="2397" spans="1:8" ht="47.25" hidden="1" x14ac:dyDescent="0.25">
      <c r="A2397" s="26" t="s">
        <v>522</v>
      </c>
      <c r="B2397" s="27" t="s">
        <v>639</v>
      </c>
      <c r="C2397" s="27" t="s">
        <v>639</v>
      </c>
      <c r="D2397" s="28">
        <v>7438</v>
      </c>
      <c r="E2397" s="27" t="s">
        <v>2564</v>
      </c>
      <c r="F2397" s="26" t="s">
        <v>16</v>
      </c>
      <c r="G2397" s="29">
        <v>1894052</v>
      </c>
      <c r="H2397" s="30" t="s">
        <v>575</v>
      </c>
    </row>
    <row r="2398" spans="1:8" ht="47.25" x14ac:dyDescent="0.25">
      <c r="A2398" s="26" t="s">
        <v>522</v>
      </c>
      <c r="B2398" s="27" t="s">
        <v>597</v>
      </c>
      <c r="C2398" s="27" t="s">
        <v>597</v>
      </c>
      <c r="D2398" s="28">
        <v>7439</v>
      </c>
      <c r="E2398" s="27" t="s">
        <v>2565</v>
      </c>
      <c r="F2398" s="26" t="s">
        <v>16</v>
      </c>
      <c r="G2398" s="29">
        <v>261512</v>
      </c>
      <c r="H2398" s="30" t="s">
        <v>575</v>
      </c>
    </row>
    <row r="2399" spans="1:8" ht="47.25" hidden="1" x14ac:dyDescent="0.25">
      <c r="A2399" s="26" t="s">
        <v>522</v>
      </c>
      <c r="B2399" s="27" t="s">
        <v>639</v>
      </c>
      <c r="C2399" s="27" t="s">
        <v>639</v>
      </c>
      <c r="D2399" s="28">
        <v>7440</v>
      </c>
      <c r="E2399" s="27" t="s">
        <v>2566</v>
      </c>
      <c r="F2399" s="26" t="s">
        <v>16</v>
      </c>
      <c r="G2399" s="29">
        <v>1883844</v>
      </c>
      <c r="H2399" s="30" t="s">
        <v>575</v>
      </c>
    </row>
    <row r="2400" spans="1:8" ht="47.25" hidden="1" x14ac:dyDescent="0.25">
      <c r="A2400" s="26" t="s">
        <v>522</v>
      </c>
      <c r="B2400" s="27" t="s">
        <v>639</v>
      </c>
      <c r="C2400" s="27" t="s">
        <v>639</v>
      </c>
      <c r="D2400" s="28">
        <v>7441</v>
      </c>
      <c r="E2400" s="27" t="s">
        <v>2567</v>
      </c>
      <c r="F2400" s="26" t="s">
        <v>16</v>
      </c>
      <c r="G2400" s="29">
        <v>1883844</v>
      </c>
      <c r="H2400" s="30" t="s">
        <v>575</v>
      </c>
    </row>
    <row r="2401" spans="1:8" ht="47.25" hidden="1" x14ac:dyDescent="0.25">
      <c r="A2401" s="26" t="s">
        <v>522</v>
      </c>
      <c r="B2401" s="27" t="s">
        <v>639</v>
      </c>
      <c r="C2401" s="27" t="s">
        <v>639</v>
      </c>
      <c r="D2401" s="28">
        <v>7442</v>
      </c>
      <c r="E2401" s="27" t="s">
        <v>2568</v>
      </c>
      <c r="F2401" s="26" t="s">
        <v>16</v>
      </c>
      <c r="G2401" s="29">
        <v>1894052</v>
      </c>
      <c r="H2401" s="30" t="s">
        <v>575</v>
      </c>
    </row>
    <row r="2402" spans="1:8" ht="47.25" hidden="1" x14ac:dyDescent="0.25">
      <c r="A2402" s="26" t="s">
        <v>522</v>
      </c>
      <c r="B2402" s="27" t="s">
        <v>594</v>
      </c>
      <c r="C2402" s="27" t="s">
        <v>595</v>
      </c>
      <c r="D2402" s="28">
        <v>7443</v>
      </c>
      <c r="E2402" s="27" t="s">
        <v>2569</v>
      </c>
      <c r="F2402" s="26" t="s">
        <v>15</v>
      </c>
      <c r="G2402" s="29">
        <v>40443</v>
      </c>
      <c r="H2402" s="30" t="s">
        <v>575</v>
      </c>
    </row>
    <row r="2403" spans="1:8" ht="47.25" hidden="1" x14ac:dyDescent="0.25">
      <c r="A2403" s="26" t="s">
        <v>522</v>
      </c>
      <c r="B2403" s="27" t="s">
        <v>1597</v>
      </c>
      <c r="C2403" s="27" t="s">
        <v>1597</v>
      </c>
      <c r="D2403" s="28">
        <v>7445</v>
      </c>
      <c r="E2403" s="27" t="s">
        <v>2570</v>
      </c>
      <c r="F2403" s="26" t="s">
        <v>13</v>
      </c>
      <c r="G2403" s="29">
        <v>175713</v>
      </c>
      <c r="H2403" s="30" t="s">
        <v>575</v>
      </c>
    </row>
    <row r="2404" spans="1:8" ht="47.25" hidden="1" x14ac:dyDescent="0.25">
      <c r="A2404" s="26" t="s">
        <v>522</v>
      </c>
      <c r="B2404" s="27" t="s">
        <v>597</v>
      </c>
      <c r="C2404" s="27" t="s">
        <v>597</v>
      </c>
      <c r="D2404" s="28">
        <v>7447</v>
      </c>
      <c r="E2404" s="27" t="s">
        <v>2571</v>
      </c>
      <c r="F2404" s="26" t="s">
        <v>15</v>
      </c>
      <c r="G2404" s="29">
        <v>2331490</v>
      </c>
      <c r="H2404" s="30" t="s">
        <v>575</v>
      </c>
    </row>
    <row r="2405" spans="1:8" ht="47.25" hidden="1" x14ac:dyDescent="0.25">
      <c r="A2405" s="26" t="s">
        <v>522</v>
      </c>
      <c r="B2405" s="27" t="s">
        <v>639</v>
      </c>
      <c r="C2405" s="27" t="s">
        <v>639</v>
      </c>
      <c r="D2405" s="28">
        <v>7448</v>
      </c>
      <c r="E2405" s="27" t="s">
        <v>2572</v>
      </c>
      <c r="F2405" s="26" t="s">
        <v>16</v>
      </c>
      <c r="G2405" s="29">
        <v>328948</v>
      </c>
      <c r="H2405" s="30" t="s">
        <v>575</v>
      </c>
    </row>
    <row r="2406" spans="1:8" ht="47.25" hidden="1" x14ac:dyDescent="0.25">
      <c r="A2406" s="26" t="s">
        <v>522</v>
      </c>
      <c r="B2406" s="27" t="s">
        <v>639</v>
      </c>
      <c r="C2406" s="27" t="s">
        <v>639</v>
      </c>
      <c r="D2406" s="28">
        <v>7451</v>
      </c>
      <c r="E2406" s="27" t="s">
        <v>532</v>
      </c>
      <c r="F2406" s="26" t="s">
        <v>16</v>
      </c>
      <c r="G2406" s="29">
        <v>413438</v>
      </c>
      <c r="H2406" s="30" t="s">
        <v>575</v>
      </c>
    </row>
    <row r="2407" spans="1:8" ht="110.25" hidden="1" x14ac:dyDescent="0.25">
      <c r="A2407" s="26" t="s">
        <v>522</v>
      </c>
      <c r="B2407" s="27" t="s">
        <v>582</v>
      </c>
      <c r="C2407" s="27" t="s">
        <v>1775</v>
      </c>
      <c r="D2407" s="28">
        <v>7452</v>
      </c>
      <c r="E2407" s="27" t="s">
        <v>2573</v>
      </c>
      <c r="F2407" s="26" t="s">
        <v>16</v>
      </c>
      <c r="G2407" s="29">
        <v>2598946</v>
      </c>
      <c r="H2407" s="30" t="s">
        <v>575</v>
      </c>
    </row>
    <row r="2408" spans="1:8" ht="47.25" hidden="1" x14ac:dyDescent="0.25">
      <c r="A2408" s="26" t="s">
        <v>522</v>
      </c>
      <c r="B2408" s="27" t="s">
        <v>639</v>
      </c>
      <c r="C2408" s="27" t="s">
        <v>639</v>
      </c>
      <c r="D2408" s="28">
        <v>7453</v>
      </c>
      <c r="E2408" s="27" t="s">
        <v>533</v>
      </c>
      <c r="F2408" s="26" t="s">
        <v>16</v>
      </c>
      <c r="G2408" s="29">
        <v>880170</v>
      </c>
      <c r="H2408" s="30" t="s">
        <v>575</v>
      </c>
    </row>
    <row r="2409" spans="1:8" ht="47.25" hidden="1" x14ac:dyDescent="0.25">
      <c r="A2409" s="26" t="s">
        <v>522</v>
      </c>
      <c r="B2409" s="27" t="s">
        <v>639</v>
      </c>
      <c r="C2409" s="27" t="s">
        <v>639</v>
      </c>
      <c r="D2409" s="28">
        <v>7454</v>
      </c>
      <c r="E2409" s="27" t="s">
        <v>534</v>
      </c>
      <c r="F2409" s="26" t="s">
        <v>16</v>
      </c>
      <c r="G2409" s="29">
        <v>1991851</v>
      </c>
      <c r="H2409" s="30" t="s">
        <v>575</v>
      </c>
    </row>
    <row r="2410" spans="1:8" ht="47.25" hidden="1" x14ac:dyDescent="0.25">
      <c r="A2410" s="26" t="s">
        <v>522</v>
      </c>
      <c r="B2410" s="27" t="s">
        <v>639</v>
      </c>
      <c r="C2410" s="27" t="s">
        <v>639</v>
      </c>
      <c r="D2410" s="28">
        <v>7455</v>
      </c>
      <c r="E2410" s="27" t="s">
        <v>535</v>
      </c>
      <c r="F2410" s="26" t="s">
        <v>16</v>
      </c>
      <c r="G2410" s="29">
        <v>2159842</v>
      </c>
      <c r="H2410" s="30" t="s">
        <v>575</v>
      </c>
    </row>
    <row r="2411" spans="1:8" ht="110.25" hidden="1" x14ac:dyDescent="0.25">
      <c r="A2411" s="26" t="s">
        <v>522</v>
      </c>
      <c r="B2411" s="27" t="s">
        <v>582</v>
      </c>
      <c r="C2411" s="27" t="s">
        <v>1775</v>
      </c>
      <c r="D2411" s="28">
        <v>7458</v>
      </c>
      <c r="E2411" s="27" t="s">
        <v>2574</v>
      </c>
      <c r="F2411" s="26" t="s">
        <v>16</v>
      </c>
      <c r="G2411" s="29">
        <v>7163770</v>
      </c>
      <c r="H2411" s="30" t="s">
        <v>575</v>
      </c>
    </row>
    <row r="2412" spans="1:8" ht="63" hidden="1" x14ac:dyDescent="0.25">
      <c r="A2412" s="26" t="s">
        <v>522</v>
      </c>
      <c r="B2412" s="27" t="s">
        <v>639</v>
      </c>
      <c r="C2412" s="27" t="s">
        <v>639</v>
      </c>
      <c r="D2412" s="28">
        <v>7459</v>
      </c>
      <c r="E2412" s="27" t="s">
        <v>2575</v>
      </c>
      <c r="F2412" s="26" t="s">
        <v>16</v>
      </c>
      <c r="G2412" s="29">
        <v>2553367</v>
      </c>
      <c r="H2412" s="30" t="s">
        <v>575</v>
      </c>
    </row>
    <row r="2413" spans="1:8" ht="110.25" hidden="1" x14ac:dyDescent="0.25">
      <c r="A2413" s="26" t="s">
        <v>522</v>
      </c>
      <c r="B2413" s="27" t="s">
        <v>582</v>
      </c>
      <c r="C2413" s="27" t="s">
        <v>1775</v>
      </c>
      <c r="D2413" s="28">
        <v>7460</v>
      </c>
      <c r="E2413" s="27" t="s">
        <v>2576</v>
      </c>
      <c r="F2413" s="26" t="s">
        <v>16</v>
      </c>
      <c r="G2413" s="29">
        <v>3065206</v>
      </c>
      <c r="H2413" s="30" t="s">
        <v>575</v>
      </c>
    </row>
    <row r="2414" spans="1:8" ht="47.25" hidden="1" x14ac:dyDescent="0.25">
      <c r="A2414" s="26" t="s">
        <v>522</v>
      </c>
      <c r="B2414" s="27" t="s">
        <v>639</v>
      </c>
      <c r="C2414" s="27" t="s">
        <v>639</v>
      </c>
      <c r="D2414" s="28">
        <v>7462</v>
      </c>
      <c r="E2414" s="27" t="s">
        <v>2577</v>
      </c>
      <c r="F2414" s="26" t="s">
        <v>16</v>
      </c>
      <c r="G2414" s="29">
        <v>2133278</v>
      </c>
      <c r="H2414" s="30" t="s">
        <v>575</v>
      </c>
    </row>
    <row r="2415" spans="1:8" ht="110.25" hidden="1" x14ac:dyDescent="0.25">
      <c r="A2415" s="26" t="s">
        <v>522</v>
      </c>
      <c r="B2415" s="27" t="s">
        <v>582</v>
      </c>
      <c r="C2415" s="27" t="s">
        <v>1775</v>
      </c>
      <c r="D2415" s="28">
        <v>7464</v>
      </c>
      <c r="E2415" s="27" t="s">
        <v>2578</v>
      </c>
      <c r="F2415" s="26" t="s">
        <v>16</v>
      </c>
      <c r="G2415" s="29">
        <v>3186929</v>
      </c>
      <c r="H2415" s="30" t="s">
        <v>575</v>
      </c>
    </row>
    <row r="2416" spans="1:8" ht="47.25" hidden="1" x14ac:dyDescent="0.25">
      <c r="A2416" s="26" t="s">
        <v>522</v>
      </c>
      <c r="B2416" s="27" t="s">
        <v>639</v>
      </c>
      <c r="C2416" s="27" t="s">
        <v>639</v>
      </c>
      <c r="D2416" s="28">
        <v>7465</v>
      </c>
      <c r="E2416" s="27" t="s">
        <v>2579</v>
      </c>
      <c r="F2416" s="26" t="s">
        <v>16</v>
      </c>
      <c r="G2416" s="29">
        <v>100831</v>
      </c>
      <c r="H2416" s="30" t="s">
        <v>575</v>
      </c>
    </row>
    <row r="2417" spans="1:8" ht="47.25" hidden="1" x14ac:dyDescent="0.25">
      <c r="A2417" s="26" t="s">
        <v>522</v>
      </c>
      <c r="B2417" s="27" t="s">
        <v>639</v>
      </c>
      <c r="C2417" s="27" t="s">
        <v>639</v>
      </c>
      <c r="D2417" s="28">
        <v>7468</v>
      </c>
      <c r="E2417" s="27" t="s">
        <v>2580</v>
      </c>
      <c r="F2417" s="26" t="s">
        <v>16</v>
      </c>
      <c r="G2417" s="29">
        <v>1803457</v>
      </c>
      <c r="H2417" s="30" t="s">
        <v>575</v>
      </c>
    </row>
    <row r="2418" spans="1:8" ht="78.75" hidden="1" x14ac:dyDescent="0.25">
      <c r="A2418" s="26" t="s">
        <v>522</v>
      </c>
      <c r="B2418" s="27" t="s">
        <v>632</v>
      </c>
      <c r="C2418" s="27" t="s">
        <v>1711</v>
      </c>
      <c r="D2418" s="28">
        <v>7469</v>
      </c>
      <c r="E2418" s="27" t="s">
        <v>536</v>
      </c>
      <c r="F2418" s="26" t="s">
        <v>16</v>
      </c>
      <c r="G2418" s="29">
        <v>293853</v>
      </c>
      <c r="H2418" s="30" t="s">
        <v>575</v>
      </c>
    </row>
    <row r="2419" spans="1:8" ht="63" hidden="1" x14ac:dyDescent="0.25">
      <c r="A2419" s="26" t="s">
        <v>522</v>
      </c>
      <c r="B2419" s="27" t="s">
        <v>632</v>
      </c>
      <c r="C2419" s="27" t="s">
        <v>1711</v>
      </c>
      <c r="D2419" s="28">
        <v>7470</v>
      </c>
      <c r="E2419" s="27" t="s">
        <v>537</v>
      </c>
      <c r="F2419" s="26" t="s">
        <v>16</v>
      </c>
      <c r="G2419" s="29">
        <v>267354</v>
      </c>
      <c r="H2419" s="30" t="s">
        <v>575</v>
      </c>
    </row>
    <row r="2420" spans="1:8" ht="47.25" hidden="1" x14ac:dyDescent="0.25">
      <c r="A2420" s="26" t="s">
        <v>522</v>
      </c>
      <c r="B2420" s="27" t="s">
        <v>639</v>
      </c>
      <c r="C2420" s="27" t="s">
        <v>639</v>
      </c>
      <c r="D2420" s="28">
        <v>7471</v>
      </c>
      <c r="E2420" s="27" t="s">
        <v>2581</v>
      </c>
      <c r="F2420" s="26" t="s">
        <v>16</v>
      </c>
      <c r="G2420" s="29">
        <v>2317945</v>
      </c>
      <c r="H2420" s="30" t="s">
        <v>575</v>
      </c>
    </row>
    <row r="2421" spans="1:8" ht="47.25" hidden="1" x14ac:dyDescent="0.25">
      <c r="A2421" s="26" t="s">
        <v>522</v>
      </c>
      <c r="B2421" s="27" t="s">
        <v>597</v>
      </c>
      <c r="C2421" s="27" t="s">
        <v>597</v>
      </c>
      <c r="D2421" s="28">
        <v>7472</v>
      </c>
      <c r="E2421" s="27" t="s">
        <v>2582</v>
      </c>
      <c r="F2421" s="26" t="s">
        <v>15</v>
      </c>
      <c r="G2421" s="29">
        <v>802124</v>
      </c>
      <c r="H2421" s="30" t="s">
        <v>575</v>
      </c>
    </row>
    <row r="2422" spans="1:8" ht="47.25" hidden="1" x14ac:dyDescent="0.25">
      <c r="A2422" s="26" t="s">
        <v>522</v>
      </c>
      <c r="B2422" s="27" t="s">
        <v>639</v>
      </c>
      <c r="C2422" s="27" t="s">
        <v>639</v>
      </c>
      <c r="D2422" s="28">
        <v>7473</v>
      </c>
      <c r="E2422" s="27" t="s">
        <v>2583</v>
      </c>
      <c r="F2422" s="26" t="s">
        <v>16</v>
      </c>
      <c r="G2422" s="29">
        <v>1903254</v>
      </c>
      <c r="H2422" s="30" t="s">
        <v>575</v>
      </c>
    </row>
    <row r="2423" spans="1:8" ht="47.25" hidden="1" x14ac:dyDescent="0.25">
      <c r="A2423" s="26" t="s">
        <v>522</v>
      </c>
      <c r="B2423" s="27" t="s">
        <v>597</v>
      </c>
      <c r="C2423" s="27" t="s">
        <v>597</v>
      </c>
      <c r="D2423" s="28">
        <v>7474</v>
      </c>
      <c r="E2423" s="27" t="s">
        <v>2584</v>
      </c>
      <c r="F2423" s="26" t="s">
        <v>15</v>
      </c>
      <c r="G2423" s="29">
        <v>1729851</v>
      </c>
      <c r="H2423" s="30" t="s">
        <v>575</v>
      </c>
    </row>
    <row r="2424" spans="1:8" ht="47.25" hidden="1" x14ac:dyDescent="0.25">
      <c r="A2424" s="26" t="s">
        <v>522</v>
      </c>
      <c r="B2424" s="27" t="s">
        <v>639</v>
      </c>
      <c r="C2424" s="27" t="s">
        <v>639</v>
      </c>
      <c r="D2424" s="28">
        <v>7477</v>
      </c>
      <c r="E2424" s="27" t="s">
        <v>2585</v>
      </c>
      <c r="F2424" s="26" t="s">
        <v>16</v>
      </c>
      <c r="G2424" s="29">
        <v>974966</v>
      </c>
      <c r="H2424" s="30" t="s">
        <v>575</v>
      </c>
    </row>
    <row r="2425" spans="1:8" ht="47.25" hidden="1" x14ac:dyDescent="0.25">
      <c r="A2425" s="26" t="s">
        <v>522</v>
      </c>
      <c r="B2425" s="27" t="s">
        <v>639</v>
      </c>
      <c r="C2425" s="27" t="s">
        <v>639</v>
      </c>
      <c r="D2425" s="28">
        <v>7480</v>
      </c>
      <c r="E2425" s="27" t="s">
        <v>2586</v>
      </c>
      <c r="F2425" s="26" t="s">
        <v>16</v>
      </c>
      <c r="G2425" s="29">
        <v>2174122</v>
      </c>
      <c r="H2425" s="30" t="s">
        <v>575</v>
      </c>
    </row>
    <row r="2426" spans="1:8" ht="47.25" hidden="1" x14ac:dyDescent="0.25">
      <c r="A2426" s="26" t="s">
        <v>522</v>
      </c>
      <c r="B2426" s="27" t="s">
        <v>639</v>
      </c>
      <c r="C2426" s="27" t="s">
        <v>639</v>
      </c>
      <c r="D2426" s="28">
        <v>7482</v>
      </c>
      <c r="E2426" s="27" t="s">
        <v>2587</v>
      </c>
      <c r="F2426" s="26" t="s">
        <v>16</v>
      </c>
      <c r="G2426" s="29">
        <v>3468842</v>
      </c>
      <c r="H2426" s="30" t="s">
        <v>575</v>
      </c>
    </row>
    <row r="2427" spans="1:8" ht="47.25" hidden="1" x14ac:dyDescent="0.25">
      <c r="A2427" s="26" t="s">
        <v>522</v>
      </c>
      <c r="B2427" s="27" t="s">
        <v>639</v>
      </c>
      <c r="C2427" s="27" t="s">
        <v>639</v>
      </c>
      <c r="D2427" s="28">
        <v>7483</v>
      </c>
      <c r="E2427" s="27" t="s">
        <v>2588</v>
      </c>
      <c r="F2427" s="26" t="s">
        <v>16</v>
      </c>
      <c r="G2427" s="29">
        <v>83508</v>
      </c>
      <c r="H2427" s="30" t="s">
        <v>575</v>
      </c>
    </row>
    <row r="2428" spans="1:8" ht="47.25" hidden="1" x14ac:dyDescent="0.25">
      <c r="A2428" s="26" t="s">
        <v>522</v>
      </c>
      <c r="B2428" s="27" t="s">
        <v>639</v>
      </c>
      <c r="C2428" s="27" t="s">
        <v>639</v>
      </c>
      <c r="D2428" s="28">
        <v>7485</v>
      </c>
      <c r="E2428" s="27" t="s">
        <v>2589</v>
      </c>
      <c r="F2428" s="26" t="s">
        <v>16</v>
      </c>
      <c r="G2428" s="29">
        <v>1451077</v>
      </c>
      <c r="H2428" s="30" t="s">
        <v>575</v>
      </c>
    </row>
    <row r="2429" spans="1:8" ht="47.25" hidden="1" x14ac:dyDescent="0.25">
      <c r="A2429" s="26" t="s">
        <v>522</v>
      </c>
      <c r="B2429" s="27" t="s">
        <v>639</v>
      </c>
      <c r="C2429" s="27" t="s">
        <v>639</v>
      </c>
      <c r="D2429" s="28">
        <v>7486</v>
      </c>
      <c r="E2429" s="27" t="s">
        <v>2590</v>
      </c>
      <c r="F2429" s="26" t="s">
        <v>16</v>
      </c>
      <c r="G2429" s="29">
        <v>7157842</v>
      </c>
      <c r="H2429" s="30" t="s">
        <v>575</v>
      </c>
    </row>
    <row r="2430" spans="1:8" ht="47.25" hidden="1" x14ac:dyDescent="0.25">
      <c r="A2430" s="26" t="s">
        <v>522</v>
      </c>
      <c r="B2430" s="27" t="s">
        <v>639</v>
      </c>
      <c r="C2430" s="27" t="s">
        <v>639</v>
      </c>
      <c r="D2430" s="28">
        <v>7487</v>
      </c>
      <c r="E2430" s="27" t="s">
        <v>2591</v>
      </c>
      <c r="F2430" s="26" t="s">
        <v>16</v>
      </c>
      <c r="G2430" s="29">
        <v>693340</v>
      </c>
      <c r="H2430" s="30" t="s">
        <v>575</v>
      </c>
    </row>
    <row r="2431" spans="1:8" ht="47.25" hidden="1" x14ac:dyDescent="0.25">
      <c r="A2431" s="26" t="s">
        <v>522</v>
      </c>
      <c r="B2431" s="27" t="s">
        <v>639</v>
      </c>
      <c r="C2431" s="27" t="s">
        <v>639</v>
      </c>
      <c r="D2431" s="28">
        <v>7488</v>
      </c>
      <c r="E2431" s="27" t="s">
        <v>2592</v>
      </c>
      <c r="F2431" s="26" t="s">
        <v>16</v>
      </c>
      <c r="G2431" s="29">
        <v>457468</v>
      </c>
      <c r="H2431" s="30" t="s">
        <v>575</v>
      </c>
    </row>
    <row r="2432" spans="1:8" ht="94.5" hidden="1" x14ac:dyDescent="0.25">
      <c r="A2432" s="26" t="s">
        <v>522</v>
      </c>
      <c r="B2432" s="27" t="s">
        <v>639</v>
      </c>
      <c r="C2432" s="27" t="s">
        <v>639</v>
      </c>
      <c r="D2432" s="28">
        <v>7492</v>
      </c>
      <c r="E2432" s="27" t="s">
        <v>2593</v>
      </c>
      <c r="F2432" s="26" t="s">
        <v>16</v>
      </c>
      <c r="G2432" s="29">
        <v>5398709</v>
      </c>
      <c r="H2432" s="30" t="s">
        <v>575</v>
      </c>
    </row>
    <row r="2433" spans="1:8" ht="47.25" hidden="1" x14ac:dyDescent="0.25">
      <c r="A2433" s="26" t="s">
        <v>522</v>
      </c>
      <c r="B2433" s="27" t="s">
        <v>639</v>
      </c>
      <c r="C2433" s="27" t="s">
        <v>639</v>
      </c>
      <c r="D2433" s="28">
        <v>7493</v>
      </c>
      <c r="E2433" s="27" t="s">
        <v>2594</v>
      </c>
      <c r="F2433" s="26" t="s">
        <v>16</v>
      </c>
      <c r="G2433" s="29">
        <v>90571</v>
      </c>
      <c r="H2433" s="30" t="s">
        <v>575</v>
      </c>
    </row>
    <row r="2434" spans="1:8" ht="47.25" hidden="1" x14ac:dyDescent="0.25">
      <c r="A2434" s="26" t="s">
        <v>522</v>
      </c>
      <c r="B2434" s="27" t="s">
        <v>632</v>
      </c>
      <c r="C2434" s="27" t="s">
        <v>1711</v>
      </c>
      <c r="D2434" s="28">
        <v>7494</v>
      </c>
      <c r="E2434" s="27" t="s">
        <v>2595</v>
      </c>
      <c r="F2434" s="26" t="s">
        <v>16</v>
      </c>
      <c r="G2434" s="29">
        <v>572666</v>
      </c>
      <c r="H2434" s="30" t="s">
        <v>575</v>
      </c>
    </row>
    <row r="2435" spans="1:8" ht="63" hidden="1" x14ac:dyDescent="0.25">
      <c r="A2435" s="26" t="s">
        <v>522</v>
      </c>
      <c r="B2435" s="27" t="s">
        <v>639</v>
      </c>
      <c r="C2435" s="27" t="s">
        <v>639</v>
      </c>
      <c r="D2435" s="28">
        <v>7495</v>
      </c>
      <c r="E2435" s="27" t="s">
        <v>2596</v>
      </c>
      <c r="F2435" s="26" t="s">
        <v>16</v>
      </c>
      <c r="G2435" s="29">
        <v>4443375</v>
      </c>
      <c r="H2435" s="30" t="s">
        <v>575</v>
      </c>
    </row>
    <row r="2436" spans="1:8" ht="47.25" hidden="1" x14ac:dyDescent="0.25">
      <c r="A2436" s="26" t="s">
        <v>522</v>
      </c>
      <c r="B2436" s="27" t="s">
        <v>632</v>
      </c>
      <c r="C2436" s="27" t="s">
        <v>1711</v>
      </c>
      <c r="D2436" s="28">
        <v>7497</v>
      </c>
      <c r="E2436" s="27" t="s">
        <v>2597</v>
      </c>
      <c r="F2436" s="26" t="s">
        <v>16</v>
      </c>
      <c r="G2436" s="29">
        <v>363664</v>
      </c>
      <c r="H2436" s="30" t="s">
        <v>575</v>
      </c>
    </row>
    <row r="2437" spans="1:8" ht="47.25" hidden="1" x14ac:dyDescent="0.25">
      <c r="A2437" s="26" t="s">
        <v>522</v>
      </c>
      <c r="B2437" s="27" t="s">
        <v>632</v>
      </c>
      <c r="C2437" s="27" t="s">
        <v>1711</v>
      </c>
      <c r="D2437" s="28">
        <v>7498</v>
      </c>
      <c r="E2437" s="27" t="s">
        <v>2598</v>
      </c>
      <c r="F2437" s="26" t="s">
        <v>16</v>
      </c>
      <c r="G2437" s="29">
        <v>428585</v>
      </c>
      <c r="H2437" s="30" t="s">
        <v>575</v>
      </c>
    </row>
    <row r="2438" spans="1:8" ht="47.25" hidden="1" x14ac:dyDescent="0.25">
      <c r="A2438" s="26" t="s">
        <v>522</v>
      </c>
      <c r="B2438" s="27" t="s">
        <v>632</v>
      </c>
      <c r="C2438" s="27" t="s">
        <v>1711</v>
      </c>
      <c r="D2438" s="28">
        <v>7500</v>
      </c>
      <c r="E2438" s="27" t="s">
        <v>2599</v>
      </c>
      <c r="F2438" s="26" t="s">
        <v>16</v>
      </c>
      <c r="G2438" s="29">
        <v>445721</v>
      </c>
      <c r="H2438" s="30" t="s">
        <v>575</v>
      </c>
    </row>
    <row r="2439" spans="1:8" ht="47.25" hidden="1" x14ac:dyDescent="0.25">
      <c r="A2439" s="26" t="s">
        <v>522</v>
      </c>
      <c r="B2439" s="27" t="s">
        <v>632</v>
      </c>
      <c r="C2439" s="27" t="s">
        <v>1711</v>
      </c>
      <c r="D2439" s="28">
        <v>7501</v>
      </c>
      <c r="E2439" s="27" t="s">
        <v>2600</v>
      </c>
      <c r="F2439" s="26" t="s">
        <v>16</v>
      </c>
      <c r="G2439" s="29">
        <v>358970</v>
      </c>
      <c r="H2439" s="30" t="s">
        <v>575</v>
      </c>
    </row>
    <row r="2440" spans="1:8" ht="110.25" hidden="1" x14ac:dyDescent="0.25">
      <c r="A2440" s="26" t="s">
        <v>522</v>
      </c>
      <c r="B2440" s="27" t="s">
        <v>582</v>
      </c>
      <c r="C2440" s="27" t="s">
        <v>1775</v>
      </c>
      <c r="D2440" s="28">
        <v>7502</v>
      </c>
      <c r="E2440" s="27" t="s">
        <v>2601</v>
      </c>
      <c r="F2440" s="26" t="s">
        <v>16</v>
      </c>
      <c r="G2440" s="29">
        <v>2598946</v>
      </c>
      <c r="H2440" s="30" t="s">
        <v>575</v>
      </c>
    </row>
    <row r="2441" spans="1:8" ht="47.25" hidden="1" x14ac:dyDescent="0.25">
      <c r="A2441" s="26" t="s">
        <v>522</v>
      </c>
      <c r="B2441" s="27" t="s">
        <v>632</v>
      </c>
      <c r="C2441" s="27" t="s">
        <v>1711</v>
      </c>
      <c r="D2441" s="28">
        <v>7503</v>
      </c>
      <c r="E2441" s="27" t="s">
        <v>2602</v>
      </c>
      <c r="F2441" s="26" t="s">
        <v>16</v>
      </c>
      <c r="G2441" s="29">
        <v>431203</v>
      </c>
      <c r="H2441" s="30" t="s">
        <v>575</v>
      </c>
    </row>
    <row r="2442" spans="1:8" ht="110.25" hidden="1" x14ac:dyDescent="0.25">
      <c r="A2442" s="26" t="s">
        <v>522</v>
      </c>
      <c r="B2442" s="27" t="s">
        <v>582</v>
      </c>
      <c r="C2442" s="27" t="s">
        <v>1775</v>
      </c>
      <c r="D2442" s="28">
        <v>7504</v>
      </c>
      <c r="E2442" s="27" t="s">
        <v>2603</v>
      </c>
      <c r="F2442" s="26" t="s">
        <v>16</v>
      </c>
      <c r="G2442" s="29">
        <v>9956290</v>
      </c>
      <c r="H2442" s="30" t="s">
        <v>575</v>
      </c>
    </row>
    <row r="2443" spans="1:8" ht="110.25" hidden="1" x14ac:dyDescent="0.25">
      <c r="A2443" s="26" t="s">
        <v>522</v>
      </c>
      <c r="B2443" s="27" t="s">
        <v>582</v>
      </c>
      <c r="C2443" s="27" t="s">
        <v>1775</v>
      </c>
      <c r="D2443" s="28">
        <v>7505</v>
      </c>
      <c r="E2443" s="27" t="s">
        <v>2604</v>
      </c>
      <c r="F2443" s="26" t="s">
        <v>16</v>
      </c>
      <c r="G2443" s="29">
        <v>3065206</v>
      </c>
      <c r="H2443" s="30" t="s">
        <v>575</v>
      </c>
    </row>
    <row r="2444" spans="1:8" ht="110.25" hidden="1" x14ac:dyDescent="0.25">
      <c r="A2444" s="26" t="s">
        <v>522</v>
      </c>
      <c r="B2444" s="27" t="s">
        <v>582</v>
      </c>
      <c r="C2444" s="27" t="s">
        <v>1775</v>
      </c>
      <c r="D2444" s="28">
        <v>7506</v>
      </c>
      <c r="E2444" s="27" t="s">
        <v>2605</v>
      </c>
      <c r="F2444" s="26" t="s">
        <v>16</v>
      </c>
      <c r="G2444" s="29">
        <v>5700966</v>
      </c>
      <c r="H2444" s="30" t="s">
        <v>575</v>
      </c>
    </row>
    <row r="2445" spans="1:8" ht="94.5" hidden="1" x14ac:dyDescent="0.25">
      <c r="A2445" s="26" t="s">
        <v>522</v>
      </c>
      <c r="B2445" s="27" t="s">
        <v>582</v>
      </c>
      <c r="C2445" s="27" t="s">
        <v>1775</v>
      </c>
      <c r="D2445" s="28">
        <v>7507</v>
      </c>
      <c r="E2445" s="27" t="s">
        <v>2606</v>
      </c>
      <c r="F2445" s="26" t="s">
        <v>16</v>
      </c>
      <c r="G2445" s="29">
        <v>2584160</v>
      </c>
      <c r="H2445" s="30" t="s">
        <v>575</v>
      </c>
    </row>
    <row r="2446" spans="1:8" ht="47.25" hidden="1" x14ac:dyDescent="0.25">
      <c r="A2446" s="26" t="s">
        <v>522</v>
      </c>
      <c r="B2446" s="27" t="s">
        <v>632</v>
      </c>
      <c r="C2446" s="27" t="s">
        <v>1711</v>
      </c>
      <c r="D2446" s="28">
        <v>7508</v>
      </c>
      <c r="E2446" s="27" t="s">
        <v>2607</v>
      </c>
      <c r="F2446" s="26" t="s">
        <v>16</v>
      </c>
      <c r="G2446" s="29">
        <v>325575</v>
      </c>
      <c r="H2446" s="30" t="s">
        <v>575</v>
      </c>
    </row>
    <row r="2447" spans="1:8" ht="47.25" hidden="1" x14ac:dyDescent="0.25">
      <c r="A2447" s="26" t="s">
        <v>522</v>
      </c>
      <c r="B2447" s="27" t="s">
        <v>582</v>
      </c>
      <c r="C2447" s="27" t="s">
        <v>1775</v>
      </c>
      <c r="D2447" s="28">
        <v>7510</v>
      </c>
      <c r="E2447" s="27" t="s">
        <v>2608</v>
      </c>
      <c r="F2447" s="26" t="s">
        <v>15</v>
      </c>
      <c r="G2447" s="29">
        <v>163536</v>
      </c>
      <c r="H2447" s="30" t="s">
        <v>575</v>
      </c>
    </row>
    <row r="2448" spans="1:8" ht="63" hidden="1" x14ac:dyDescent="0.25">
      <c r="A2448" s="26" t="s">
        <v>522</v>
      </c>
      <c r="B2448" s="27" t="s">
        <v>578</v>
      </c>
      <c r="C2448" s="27" t="s">
        <v>578</v>
      </c>
      <c r="D2448" s="28">
        <v>7512</v>
      </c>
      <c r="E2448" s="27" t="s">
        <v>2609</v>
      </c>
      <c r="F2448" s="26" t="s">
        <v>16</v>
      </c>
      <c r="G2448" s="29">
        <v>467203</v>
      </c>
      <c r="H2448" s="30" t="s">
        <v>575</v>
      </c>
    </row>
    <row r="2449" spans="1:8" ht="47.25" hidden="1" x14ac:dyDescent="0.25">
      <c r="A2449" s="26" t="s">
        <v>522</v>
      </c>
      <c r="B2449" s="27" t="s">
        <v>578</v>
      </c>
      <c r="C2449" s="27" t="s">
        <v>578</v>
      </c>
      <c r="D2449" s="28">
        <v>7513</v>
      </c>
      <c r="E2449" s="27" t="s">
        <v>2610</v>
      </c>
      <c r="F2449" s="26" t="s">
        <v>13</v>
      </c>
      <c r="G2449" s="29">
        <v>23449</v>
      </c>
      <c r="H2449" s="30" t="s">
        <v>575</v>
      </c>
    </row>
    <row r="2450" spans="1:8" ht="47.25" hidden="1" x14ac:dyDescent="0.25">
      <c r="A2450" s="26" t="s">
        <v>522</v>
      </c>
      <c r="B2450" s="27" t="s">
        <v>639</v>
      </c>
      <c r="C2450" s="27" t="s">
        <v>639</v>
      </c>
      <c r="D2450" s="28">
        <v>7514</v>
      </c>
      <c r="E2450" s="27" t="s">
        <v>2611</v>
      </c>
      <c r="F2450" s="26" t="s">
        <v>16</v>
      </c>
      <c r="G2450" s="29">
        <v>430364</v>
      </c>
      <c r="H2450" s="30" t="s">
        <v>575</v>
      </c>
    </row>
    <row r="2451" spans="1:8" ht="47.25" x14ac:dyDescent="0.25">
      <c r="A2451" s="26" t="s">
        <v>522</v>
      </c>
      <c r="B2451" s="27" t="s">
        <v>597</v>
      </c>
      <c r="C2451" s="27" t="s">
        <v>597</v>
      </c>
      <c r="D2451" s="28">
        <v>7515</v>
      </c>
      <c r="E2451" s="27" t="s">
        <v>2612</v>
      </c>
      <c r="F2451" s="26" t="s">
        <v>16</v>
      </c>
      <c r="G2451" s="29">
        <v>756755</v>
      </c>
      <c r="H2451" s="30" t="s">
        <v>575</v>
      </c>
    </row>
    <row r="2452" spans="1:8" ht="47.25" hidden="1" x14ac:dyDescent="0.25">
      <c r="A2452" s="26" t="s">
        <v>522</v>
      </c>
      <c r="B2452" s="27" t="s">
        <v>646</v>
      </c>
      <c r="C2452" s="27" t="s">
        <v>1705</v>
      </c>
      <c r="D2452" s="28">
        <v>7519</v>
      </c>
      <c r="E2452" s="27" t="s">
        <v>538</v>
      </c>
      <c r="F2452" s="26" t="s">
        <v>15</v>
      </c>
      <c r="G2452" s="29">
        <v>479808</v>
      </c>
      <c r="H2452" s="30" t="s">
        <v>575</v>
      </c>
    </row>
    <row r="2453" spans="1:8" ht="47.25" hidden="1" x14ac:dyDescent="0.25">
      <c r="A2453" s="26" t="s">
        <v>522</v>
      </c>
      <c r="B2453" s="27" t="s">
        <v>646</v>
      </c>
      <c r="C2453" s="27" t="s">
        <v>1705</v>
      </c>
      <c r="D2453" s="28">
        <v>7521</v>
      </c>
      <c r="E2453" s="27" t="s">
        <v>539</v>
      </c>
      <c r="F2453" s="26" t="s">
        <v>15</v>
      </c>
      <c r="G2453" s="29">
        <v>768362</v>
      </c>
      <c r="H2453" s="30" t="s">
        <v>575</v>
      </c>
    </row>
    <row r="2454" spans="1:8" ht="47.25" hidden="1" x14ac:dyDescent="0.25">
      <c r="A2454" s="26" t="s">
        <v>522</v>
      </c>
      <c r="B2454" s="27" t="s">
        <v>608</v>
      </c>
      <c r="C2454" s="27" t="s">
        <v>609</v>
      </c>
      <c r="D2454" s="28">
        <v>7522</v>
      </c>
      <c r="E2454" s="27" t="s">
        <v>2613</v>
      </c>
      <c r="F2454" s="26" t="s">
        <v>16</v>
      </c>
      <c r="G2454" s="29">
        <v>2043690</v>
      </c>
      <c r="H2454" s="30" t="s">
        <v>575</v>
      </c>
    </row>
    <row r="2455" spans="1:8" ht="47.25" hidden="1" x14ac:dyDescent="0.25">
      <c r="A2455" s="26" t="s">
        <v>522</v>
      </c>
      <c r="B2455" s="27" t="s">
        <v>632</v>
      </c>
      <c r="C2455" s="27" t="s">
        <v>811</v>
      </c>
      <c r="D2455" s="28">
        <v>7524</v>
      </c>
      <c r="E2455" s="27" t="s">
        <v>2614</v>
      </c>
      <c r="F2455" s="26" t="s">
        <v>16</v>
      </c>
      <c r="G2455" s="29">
        <v>423884</v>
      </c>
      <c r="H2455" s="30" t="s">
        <v>575</v>
      </c>
    </row>
    <row r="2456" spans="1:8" ht="47.25" hidden="1" x14ac:dyDescent="0.25">
      <c r="A2456" s="26" t="s">
        <v>522</v>
      </c>
      <c r="B2456" s="27" t="s">
        <v>597</v>
      </c>
      <c r="C2456" s="27" t="s">
        <v>597</v>
      </c>
      <c r="D2456" s="28">
        <v>7525</v>
      </c>
      <c r="E2456" s="27" t="s">
        <v>2615</v>
      </c>
      <c r="F2456" s="26" t="s">
        <v>15</v>
      </c>
      <c r="G2456" s="29">
        <v>1517342</v>
      </c>
      <c r="H2456" s="30" t="s">
        <v>575</v>
      </c>
    </row>
    <row r="2457" spans="1:8" ht="47.25" hidden="1" x14ac:dyDescent="0.25">
      <c r="A2457" s="26" t="s">
        <v>540</v>
      </c>
      <c r="B2457" s="27" t="s">
        <v>573</v>
      </c>
      <c r="C2457" s="27" t="s">
        <v>1622</v>
      </c>
      <c r="D2457" s="28">
        <v>7527</v>
      </c>
      <c r="E2457" s="27" t="s">
        <v>541</v>
      </c>
      <c r="F2457" s="26" t="s">
        <v>13</v>
      </c>
      <c r="G2457" s="29">
        <v>61734</v>
      </c>
      <c r="H2457" s="30" t="s">
        <v>575</v>
      </c>
    </row>
    <row r="2458" spans="1:8" ht="47.25" hidden="1" x14ac:dyDescent="0.25">
      <c r="A2458" s="26" t="s">
        <v>540</v>
      </c>
      <c r="B2458" s="27" t="s">
        <v>573</v>
      </c>
      <c r="C2458" s="27" t="s">
        <v>1622</v>
      </c>
      <c r="D2458" s="28">
        <v>7528</v>
      </c>
      <c r="E2458" s="27" t="s">
        <v>542</v>
      </c>
      <c r="F2458" s="26" t="s">
        <v>13</v>
      </c>
      <c r="G2458" s="29">
        <v>72379</v>
      </c>
      <c r="H2458" s="30" t="s">
        <v>575</v>
      </c>
    </row>
    <row r="2459" spans="1:8" ht="47.25" hidden="1" x14ac:dyDescent="0.25">
      <c r="A2459" s="26" t="s">
        <v>540</v>
      </c>
      <c r="B2459" s="27" t="s">
        <v>573</v>
      </c>
      <c r="C2459" s="27" t="s">
        <v>1622</v>
      </c>
      <c r="D2459" s="28">
        <v>7529</v>
      </c>
      <c r="E2459" s="27" t="s">
        <v>2616</v>
      </c>
      <c r="F2459" s="26" t="s">
        <v>13</v>
      </c>
      <c r="G2459" s="29">
        <v>73571</v>
      </c>
      <c r="H2459" s="30" t="s">
        <v>575</v>
      </c>
    </row>
    <row r="2460" spans="1:8" ht="47.25" hidden="1" x14ac:dyDescent="0.25">
      <c r="A2460" s="26" t="s">
        <v>540</v>
      </c>
      <c r="B2460" s="27" t="s">
        <v>1119</v>
      </c>
      <c r="C2460" s="27" t="s">
        <v>1610</v>
      </c>
      <c r="D2460" s="28">
        <v>7531</v>
      </c>
      <c r="E2460" s="27" t="s">
        <v>2617</v>
      </c>
      <c r="F2460" s="26" t="s">
        <v>16</v>
      </c>
      <c r="G2460" s="29">
        <v>891380</v>
      </c>
      <c r="H2460" s="30" t="s">
        <v>575</v>
      </c>
    </row>
    <row r="2461" spans="1:8" ht="47.25" hidden="1" x14ac:dyDescent="0.25">
      <c r="A2461" s="26" t="s">
        <v>540</v>
      </c>
      <c r="B2461" s="27" t="s">
        <v>639</v>
      </c>
      <c r="C2461" s="27" t="s">
        <v>639</v>
      </c>
      <c r="D2461" s="28">
        <v>7532</v>
      </c>
      <c r="E2461" s="27" t="s">
        <v>543</v>
      </c>
      <c r="F2461" s="26" t="s">
        <v>16</v>
      </c>
      <c r="G2461" s="29">
        <v>4556485</v>
      </c>
      <c r="H2461" s="30" t="s">
        <v>575</v>
      </c>
    </row>
    <row r="2462" spans="1:8" ht="47.25" hidden="1" x14ac:dyDescent="0.25">
      <c r="A2462" s="26" t="s">
        <v>540</v>
      </c>
      <c r="B2462" s="27" t="s">
        <v>1119</v>
      </c>
      <c r="C2462" s="27" t="s">
        <v>1610</v>
      </c>
      <c r="D2462" s="28">
        <v>7533</v>
      </c>
      <c r="E2462" s="27" t="s">
        <v>2618</v>
      </c>
      <c r="F2462" s="26" t="s">
        <v>16</v>
      </c>
      <c r="G2462" s="29">
        <v>953260</v>
      </c>
      <c r="H2462" s="30" t="s">
        <v>575</v>
      </c>
    </row>
    <row r="2463" spans="1:8" ht="47.25" hidden="1" x14ac:dyDescent="0.25">
      <c r="A2463" s="26" t="s">
        <v>540</v>
      </c>
      <c r="B2463" s="27" t="s">
        <v>1119</v>
      </c>
      <c r="C2463" s="27" t="s">
        <v>1610</v>
      </c>
      <c r="D2463" s="28">
        <v>7534</v>
      </c>
      <c r="E2463" s="27" t="s">
        <v>2619</v>
      </c>
      <c r="F2463" s="26" t="s">
        <v>16</v>
      </c>
      <c r="G2463" s="29">
        <v>891380</v>
      </c>
      <c r="H2463" s="30" t="s">
        <v>575</v>
      </c>
    </row>
    <row r="2464" spans="1:8" ht="47.25" hidden="1" x14ac:dyDescent="0.25">
      <c r="A2464" s="26" t="s">
        <v>540</v>
      </c>
      <c r="B2464" s="27" t="s">
        <v>639</v>
      </c>
      <c r="C2464" s="27" t="s">
        <v>639</v>
      </c>
      <c r="D2464" s="28">
        <v>7535</v>
      </c>
      <c r="E2464" s="27" t="s">
        <v>544</v>
      </c>
      <c r="F2464" s="26" t="s">
        <v>16</v>
      </c>
      <c r="G2464" s="29">
        <v>1986085</v>
      </c>
      <c r="H2464" s="30" t="s">
        <v>575</v>
      </c>
    </row>
    <row r="2465" spans="1:8" ht="47.25" hidden="1" x14ac:dyDescent="0.25">
      <c r="A2465" s="26" t="s">
        <v>540</v>
      </c>
      <c r="B2465" s="27" t="s">
        <v>639</v>
      </c>
      <c r="C2465" s="27" t="s">
        <v>639</v>
      </c>
      <c r="D2465" s="28">
        <v>7536</v>
      </c>
      <c r="E2465" s="27" t="s">
        <v>545</v>
      </c>
      <c r="F2465" s="26" t="s">
        <v>16</v>
      </c>
      <c r="G2465" s="29">
        <v>1375615</v>
      </c>
      <c r="H2465" s="30" t="s">
        <v>575</v>
      </c>
    </row>
    <row r="2466" spans="1:8" ht="47.25" hidden="1" x14ac:dyDescent="0.25">
      <c r="A2466" s="26" t="s">
        <v>540</v>
      </c>
      <c r="B2466" s="27" t="s">
        <v>639</v>
      </c>
      <c r="C2466" s="27" t="s">
        <v>639</v>
      </c>
      <c r="D2466" s="28">
        <v>7537</v>
      </c>
      <c r="E2466" s="27" t="s">
        <v>546</v>
      </c>
      <c r="F2466" s="26" t="s">
        <v>16</v>
      </c>
      <c r="G2466" s="29">
        <v>740155</v>
      </c>
      <c r="H2466" s="30" t="s">
        <v>575</v>
      </c>
    </row>
    <row r="2467" spans="1:8" ht="47.25" hidden="1" x14ac:dyDescent="0.25">
      <c r="A2467" s="26" t="s">
        <v>540</v>
      </c>
      <c r="B2467" s="27" t="s">
        <v>978</v>
      </c>
      <c r="C2467" s="27" t="s">
        <v>1390</v>
      </c>
      <c r="D2467" s="28">
        <v>7538</v>
      </c>
      <c r="E2467" s="27" t="s">
        <v>2620</v>
      </c>
      <c r="F2467" s="26" t="s">
        <v>13</v>
      </c>
      <c r="G2467" s="29">
        <v>34864</v>
      </c>
      <c r="H2467" s="30" t="s">
        <v>575</v>
      </c>
    </row>
    <row r="2468" spans="1:8" ht="47.25" hidden="1" x14ac:dyDescent="0.25">
      <c r="A2468" s="26" t="s">
        <v>540</v>
      </c>
      <c r="B2468" s="27" t="s">
        <v>639</v>
      </c>
      <c r="C2468" s="27" t="s">
        <v>639</v>
      </c>
      <c r="D2468" s="28">
        <v>7546</v>
      </c>
      <c r="E2468" s="27" t="s">
        <v>2621</v>
      </c>
      <c r="F2468" s="26" t="s">
        <v>16</v>
      </c>
      <c r="G2468" s="29">
        <v>89674</v>
      </c>
      <c r="H2468" s="30" t="s">
        <v>575</v>
      </c>
    </row>
    <row r="2469" spans="1:8" ht="47.25" hidden="1" x14ac:dyDescent="0.25">
      <c r="A2469" s="26" t="s">
        <v>547</v>
      </c>
      <c r="B2469" s="27" t="s">
        <v>978</v>
      </c>
      <c r="C2469" s="27" t="s">
        <v>2173</v>
      </c>
      <c r="D2469" s="28">
        <v>7548</v>
      </c>
      <c r="E2469" s="27" t="s">
        <v>2622</v>
      </c>
      <c r="F2469" s="26" t="s">
        <v>13</v>
      </c>
      <c r="G2469" s="29">
        <v>122503</v>
      </c>
      <c r="H2469" s="30" t="s">
        <v>575</v>
      </c>
    </row>
    <row r="2470" spans="1:8" ht="47.25" hidden="1" x14ac:dyDescent="0.25">
      <c r="A2470" s="26" t="s">
        <v>547</v>
      </c>
      <c r="B2470" s="27" t="s">
        <v>978</v>
      </c>
      <c r="C2470" s="27" t="s">
        <v>2173</v>
      </c>
      <c r="D2470" s="28">
        <v>7549</v>
      </c>
      <c r="E2470" s="27" t="s">
        <v>548</v>
      </c>
      <c r="F2470" s="26" t="s">
        <v>16</v>
      </c>
      <c r="G2470" s="29">
        <v>3043597</v>
      </c>
      <c r="H2470" s="30" t="s">
        <v>575</v>
      </c>
    </row>
    <row r="2471" spans="1:8" ht="47.25" hidden="1" x14ac:dyDescent="0.25">
      <c r="A2471" s="26" t="s">
        <v>540</v>
      </c>
      <c r="B2471" s="27" t="s">
        <v>639</v>
      </c>
      <c r="C2471" s="27" t="s">
        <v>639</v>
      </c>
      <c r="D2471" s="28">
        <v>7553</v>
      </c>
      <c r="E2471" s="27" t="s">
        <v>549</v>
      </c>
      <c r="F2471" s="26" t="s">
        <v>16</v>
      </c>
      <c r="G2471" s="29">
        <v>9509109</v>
      </c>
      <c r="H2471" s="30" t="s">
        <v>575</v>
      </c>
    </row>
    <row r="2472" spans="1:8" ht="47.25" hidden="1" x14ac:dyDescent="0.25">
      <c r="A2472" s="26" t="s">
        <v>540</v>
      </c>
      <c r="B2472" s="27" t="s">
        <v>639</v>
      </c>
      <c r="C2472" s="27" t="s">
        <v>639</v>
      </c>
      <c r="D2472" s="28">
        <v>7555</v>
      </c>
      <c r="E2472" s="27" t="s">
        <v>2623</v>
      </c>
      <c r="F2472" s="26" t="s">
        <v>16</v>
      </c>
      <c r="G2472" s="29">
        <v>915870</v>
      </c>
      <c r="H2472" s="30" t="s">
        <v>575</v>
      </c>
    </row>
    <row r="2473" spans="1:8" ht="47.25" hidden="1" x14ac:dyDescent="0.25">
      <c r="A2473" s="26" t="s">
        <v>540</v>
      </c>
      <c r="B2473" s="27" t="s">
        <v>639</v>
      </c>
      <c r="C2473" s="27" t="s">
        <v>639</v>
      </c>
      <c r="D2473" s="28">
        <v>7558</v>
      </c>
      <c r="E2473" s="27" t="s">
        <v>2624</v>
      </c>
      <c r="F2473" s="26" t="s">
        <v>16</v>
      </c>
      <c r="G2473" s="29">
        <v>1039473</v>
      </c>
      <c r="H2473" s="30" t="s">
        <v>575</v>
      </c>
    </row>
    <row r="2474" spans="1:8" ht="47.25" hidden="1" x14ac:dyDescent="0.25">
      <c r="A2474" s="26" t="s">
        <v>540</v>
      </c>
      <c r="B2474" s="27" t="s">
        <v>639</v>
      </c>
      <c r="C2474" s="27" t="s">
        <v>639</v>
      </c>
      <c r="D2474" s="28">
        <v>7566</v>
      </c>
      <c r="E2474" s="27" t="s">
        <v>2625</v>
      </c>
      <c r="F2474" s="26" t="s">
        <v>16</v>
      </c>
      <c r="G2474" s="29">
        <v>654614</v>
      </c>
      <c r="H2474" s="30" t="s">
        <v>575</v>
      </c>
    </row>
    <row r="2475" spans="1:8" ht="47.25" hidden="1" x14ac:dyDescent="0.25">
      <c r="A2475" s="26" t="s">
        <v>540</v>
      </c>
      <c r="B2475" s="27" t="s">
        <v>639</v>
      </c>
      <c r="C2475" s="27" t="s">
        <v>639</v>
      </c>
      <c r="D2475" s="28">
        <v>7567</v>
      </c>
      <c r="E2475" s="27" t="s">
        <v>2626</v>
      </c>
      <c r="F2475" s="26" t="s">
        <v>16</v>
      </c>
      <c r="G2475" s="29">
        <v>439830</v>
      </c>
      <c r="H2475" s="30" t="s">
        <v>575</v>
      </c>
    </row>
    <row r="2476" spans="1:8" ht="47.25" x14ac:dyDescent="0.25">
      <c r="A2476" s="26" t="s">
        <v>540</v>
      </c>
      <c r="B2476" s="27" t="s">
        <v>597</v>
      </c>
      <c r="C2476" s="27" t="s">
        <v>597</v>
      </c>
      <c r="D2476" s="28">
        <v>7569</v>
      </c>
      <c r="E2476" s="27" t="s">
        <v>2627</v>
      </c>
      <c r="F2476" s="26" t="s">
        <v>16</v>
      </c>
      <c r="G2476" s="29">
        <v>702233</v>
      </c>
      <c r="H2476" s="30" t="s">
        <v>575</v>
      </c>
    </row>
    <row r="2477" spans="1:8" ht="63" hidden="1" x14ac:dyDescent="0.25">
      <c r="A2477" s="26" t="s">
        <v>547</v>
      </c>
      <c r="B2477" s="27" t="s">
        <v>632</v>
      </c>
      <c r="C2477" s="27" t="s">
        <v>1711</v>
      </c>
      <c r="D2477" s="28">
        <v>7577</v>
      </c>
      <c r="E2477" s="27" t="s">
        <v>2628</v>
      </c>
      <c r="F2477" s="26" t="s">
        <v>16</v>
      </c>
      <c r="G2477" s="29">
        <v>102229</v>
      </c>
      <c r="H2477" s="30" t="s">
        <v>575</v>
      </c>
    </row>
    <row r="2478" spans="1:8" ht="63" hidden="1" x14ac:dyDescent="0.25">
      <c r="A2478" s="26" t="s">
        <v>547</v>
      </c>
      <c r="B2478" s="27" t="s">
        <v>632</v>
      </c>
      <c r="C2478" s="27" t="s">
        <v>1711</v>
      </c>
      <c r="D2478" s="28">
        <v>7578</v>
      </c>
      <c r="E2478" s="27" t="s">
        <v>2629</v>
      </c>
      <c r="F2478" s="26" t="s">
        <v>16</v>
      </c>
      <c r="G2478" s="29">
        <v>118132</v>
      </c>
      <c r="H2478" s="30" t="s">
        <v>575</v>
      </c>
    </row>
    <row r="2479" spans="1:8" ht="78.75" hidden="1" x14ac:dyDescent="0.25">
      <c r="A2479" s="26" t="s">
        <v>547</v>
      </c>
      <c r="B2479" s="27" t="s">
        <v>632</v>
      </c>
      <c r="C2479" s="27" t="s">
        <v>1711</v>
      </c>
      <c r="D2479" s="28">
        <v>7580</v>
      </c>
      <c r="E2479" s="27" t="s">
        <v>550</v>
      </c>
      <c r="F2479" s="26" t="s">
        <v>16</v>
      </c>
      <c r="G2479" s="29">
        <v>77350</v>
      </c>
      <c r="H2479" s="30" t="s">
        <v>575</v>
      </c>
    </row>
    <row r="2480" spans="1:8" ht="63" hidden="1" x14ac:dyDescent="0.25">
      <c r="A2480" s="26" t="s">
        <v>547</v>
      </c>
      <c r="B2480" s="27" t="s">
        <v>632</v>
      </c>
      <c r="C2480" s="27" t="s">
        <v>1711</v>
      </c>
      <c r="D2480" s="28">
        <v>7584</v>
      </c>
      <c r="E2480" s="27" t="s">
        <v>2630</v>
      </c>
      <c r="F2480" s="26" t="s">
        <v>16</v>
      </c>
      <c r="G2480" s="29">
        <v>65807</v>
      </c>
      <c r="H2480" s="30" t="s">
        <v>575</v>
      </c>
    </row>
    <row r="2481" spans="1:8" ht="47.25" hidden="1" x14ac:dyDescent="0.25">
      <c r="A2481" s="26" t="s">
        <v>547</v>
      </c>
      <c r="B2481" s="27" t="s">
        <v>632</v>
      </c>
      <c r="C2481" s="27" t="s">
        <v>1711</v>
      </c>
      <c r="D2481" s="28">
        <v>7586</v>
      </c>
      <c r="E2481" s="27" t="s">
        <v>551</v>
      </c>
      <c r="F2481" s="26" t="s">
        <v>16</v>
      </c>
      <c r="G2481" s="29">
        <v>79647</v>
      </c>
      <c r="H2481" s="30" t="s">
        <v>575</v>
      </c>
    </row>
    <row r="2482" spans="1:8" ht="47.25" hidden="1" x14ac:dyDescent="0.25">
      <c r="A2482" s="26" t="s">
        <v>547</v>
      </c>
      <c r="B2482" s="27" t="s">
        <v>582</v>
      </c>
      <c r="C2482" s="27" t="s">
        <v>1284</v>
      </c>
      <c r="D2482" s="28">
        <v>7587</v>
      </c>
      <c r="E2482" s="27" t="s">
        <v>2631</v>
      </c>
      <c r="F2482" s="26" t="s">
        <v>15</v>
      </c>
      <c r="G2482" s="29">
        <v>30616</v>
      </c>
      <c r="H2482" s="30" t="s">
        <v>575</v>
      </c>
    </row>
    <row r="2483" spans="1:8" ht="47.25" hidden="1" x14ac:dyDescent="0.25">
      <c r="A2483" s="26" t="s">
        <v>547</v>
      </c>
      <c r="B2483" s="27" t="s">
        <v>585</v>
      </c>
      <c r="C2483" s="27" t="s">
        <v>585</v>
      </c>
      <c r="D2483" s="28">
        <v>7589</v>
      </c>
      <c r="E2483" s="27" t="s">
        <v>2632</v>
      </c>
      <c r="F2483" s="26" t="s">
        <v>16</v>
      </c>
      <c r="G2483" s="29">
        <v>5129</v>
      </c>
      <c r="H2483" s="30" t="s">
        <v>575</v>
      </c>
    </row>
    <row r="2484" spans="1:8" ht="47.25" x14ac:dyDescent="0.25">
      <c r="A2484" s="26" t="s">
        <v>552</v>
      </c>
      <c r="B2484" s="27" t="s">
        <v>597</v>
      </c>
      <c r="C2484" s="27" t="s">
        <v>597</v>
      </c>
      <c r="D2484" s="28">
        <v>7590</v>
      </c>
      <c r="E2484" s="27" t="s">
        <v>2633</v>
      </c>
      <c r="F2484" s="26" t="s">
        <v>16</v>
      </c>
      <c r="G2484" s="29">
        <v>23991</v>
      </c>
      <c r="H2484" s="30" t="s">
        <v>575</v>
      </c>
    </row>
    <row r="2485" spans="1:8" ht="63" hidden="1" x14ac:dyDescent="0.25">
      <c r="A2485" s="26" t="s">
        <v>552</v>
      </c>
      <c r="B2485" s="27" t="s">
        <v>587</v>
      </c>
      <c r="C2485" s="27" t="s">
        <v>592</v>
      </c>
      <c r="D2485" s="28">
        <v>7591</v>
      </c>
      <c r="E2485" s="27" t="s">
        <v>2634</v>
      </c>
      <c r="F2485" s="26" t="s">
        <v>14</v>
      </c>
      <c r="G2485" s="29">
        <v>125137</v>
      </c>
      <c r="H2485" s="30" t="s">
        <v>575</v>
      </c>
    </row>
    <row r="2486" spans="1:8" ht="47.25" hidden="1" x14ac:dyDescent="0.25">
      <c r="A2486" s="26" t="s">
        <v>552</v>
      </c>
      <c r="B2486" s="27" t="s">
        <v>646</v>
      </c>
      <c r="C2486" s="27" t="s">
        <v>1705</v>
      </c>
      <c r="D2486" s="28">
        <v>7597</v>
      </c>
      <c r="E2486" s="27" t="s">
        <v>553</v>
      </c>
      <c r="F2486" s="26" t="s">
        <v>16</v>
      </c>
      <c r="G2486" s="29">
        <v>362630</v>
      </c>
      <c r="H2486" s="30" t="s">
        <v>575</v>
      </c>
    </row>
    <row r="2487" spans="1:8" ht="47.25" hidden="1" x14ac:dyDescent="0.25">
      <c r="A2487" s="26" t="s">
        <v>552</v>
      </c>
      <c r="B2487" s="27" t="s">
        <v>978</v>
      </c>
      <c r="C2487" s="27" t="s">
        <v>2173</v>
      </c>
      <c r="D2487" s="28">
        <v>7599</v>
      </c>
      <c r="E2487" s="27" t="s">
        <v>554</v>
      </c>
      <c r="F2487" s="26" t="s">
        <v>13</v>
      </c>
      <c r="G2487" s="29">
        <v>401996</v>
      </c>
      <c r="H2487" s="30" t="s">
        <v>575</v>
      </c>
    </row>
    <row r="2488" spans="1:8" ht="47.25" x14ac:dyDescent="0.25">
      <c r="A2488" s="26" t="s">
        <v>552</v>
      </c>
      <c r="B2488" s="27" t="s">
        <v>597</v>
      </c>
      <c r="C2488" s="27" t="s">
        <v>597</v>
      </c>
      <c r="D2488" s="28">
        <v>7600</v>
      </c>
      <c r="E2488" s="27" t="s">
        <v>2635</v>
      </c>
      <c r="F2488" s="26" t="s">
        <v>16</v>
      </c>
      <c r="G2488" s="29">
        <v>13168</v>
      </c>
      <c r="H2488" s="30" t="s">
        <v>575</v>
      </c>
    </row>
    <row r="2489" spans="1:8" ht="47.25" x14ac:dyDescent="0.25">
      <c r="A2489" s="26" t="s">
        <v>552</v>
      </c>
      <c r="B2489" s="27" t="s">
        <v>597</v>
      </c>
      <c r="C2489" s="27" t="s">
        <v>597</v>
      </c>
      <c r="D2489" s="28">
        <v>7602</v>
      </c>
      <c r="E2489" s="27" t="s">
        <v>2636</v>
      </c>
      <c r="F2489" s="26" t="s">
        <v>16</v>
      </c>
      <c r="G2489" s="29">
        <v>23663</v>
      </c>
      <c r="H2489" s="30" t="s">
        <v>575</v>
      </c>
    </row>
    <row r="2490" spans="1:8" ht="63" hidden="1" x14ac:dyDescent="0.25">
      <c r="A2490" s="26" t="s">
        <v>552</v>
      </c>
      <c r="B2490" s="27" t="s">
        <v>582</v>
      </c>
      <c r="C2490" s="27" t="s">
        <v>1775</v>
      </c>
      <c r="D2490" s="28">
        <v>7606</v>
      </c>
      <c r="E2490" s="27" t="s">
        <v>2637</v>
      </c>
      <c r="F2490" s="26" t="s">
        <v>15</v>
      </c>
      <c r="G2490" s="29">
        <v>27317</v>
      </c>
      <c r="H2490" s="30" t="s">
        <v>575</v>
      </c>
    </row>
    <row r="2491" spans="1:8" ht="47.25" hidden="1" x14ac:dyDescent="0.25">
      <c r="A2491" s="26" t="s">
        <v>552</v>
      </c>
      <c r="B2491" s="27" t="s">
        <v>608</v>
      </c>
      <c r="C2491" s="27" t="s">
        <v>609</v>
      </c>
      <c r="D2491" s="28">
        <v>7609</v>
      </c>
      <c r="E2491" s="27" t="s">
        <v>555</v>
      </c>
      <c r="F2491" s="26" t="s">
        <v>15</v>
      </c>
      <c r="G2491" s="29">
        <v>54556</v>
      </c>
      <c r="H2491" s="30" t="s">
        <v>575</v>
      </c>
    </row>
    <row r="2492" spans="1:8" ht="47.25" hidden="1" x14ac:dyDescent="0.25">
      <c r="A2492" s="26" t="s">
        <v>552</v>
      </c>
      <c r="B2492" s="27" t="s">
        <v>582</v>
      </c>
      <c r="C2492" s="27" t="s">
        <v>1775</v>
      </c>
      <c r="D2492" s="28">
        <v>7615</v>
      </c>
      <c r="E2492" s="27" t="s">
        <v>556</v>
      </c>
      <c r="F2492" s="26" t="s">
        <v>16</v>
      </c>
      <c r="G2492" s="29">
        <v>113135</v>
      </c>
      <c r="H2492" s="30" t="s">
        <v>575</v>
      </c>
    </row>
    <row r="2493" spans="1:8" ht="47.25" hidden="1" x14ac:dyDescent="0.25">
      <c r="A2493" s="26" t="s">
        <v>552</v>
      </c>
      <c r="B2493" s="27" t="s">
        <v>582</v>
      </c>
      <c r="C2493" s="27" t="s">
        <v>1775</v>
      </c>
      <c r="D2493" s="28">
        <v>7618</v>
      </c>
      <c r="E2493" s="27" t="s">
        <v>557</v>
      </c>
      <c r="F2493" s="26" t="s">
        <v>16</v>
      </c>
      <c r="G2493" s="29">
        <v>81192</v>
      </c>
      <c r="H2493" s="30" t="s">
        <v>575</v>
      </c>
    </row>
    <row r="2494" spans="1:8" ht="47.25" hidden="1" x14ac:dyDescent="0.25">
      <c r="A2494" s="26" t="s">
        <v>552</v>
      </c>
      <c r="B2494" s="27" t="s">
        <v>582</v>
      </c>
      <c r="C2494" s="27" t="s">
        <v>1775</v>
      </c>
      <c r="D2494" s="28">
        <v>7619</v>
      </c>
      <c r="E2494" s="27" t="s">
        <v>558</v>
      </c>
      <c r="F2494" s="26" t="s">
        <v>16</v>
      </c>
      <c r="G2494" s="29">
        <v>28746</v>
      </c>
      <c r="H2494" s="30" t="s">
        <v>575</v>
      </c>
    </row>
    <row r="2495" spans="1:8" ht="47.25" hidden="1" x14ac:dyDescent="0.25">
      <c r="A2495" s="26" t="s">
        <v>552</v>
      </c>
      <c r="B2495" s="27" t="s">
        <v>582</v>
      </c>
      <c r="C2495" s="27" t="s">
        <v>1775</v>
      </c>
      <c r="D2495" s="28">
        <v>7624</v>
      </c>
      <c r="E2495" s="27" t="s">
        <v>559</v>
      </c>
      <c r="F2495" s="26" t="s">
        <v>489</v>
      </c>
      <c r="G2495" s="29">
        <v>67511</v>
      </c>
      <c r="H2495" s="30" t="s">
        <v>575</v>
      </c>
    </row>
    <row r="2496" spans="1:8" ht="47.25" hidden="1" x14ac:dyDescent="0.25">
      <c r="A2496" s="26" t="s">
        <v>552</v>
      </c>
      <c r="B2496" s="27" t="s">
        <v>639</v>
      </c>
      <c r="C2496" s="27" t="s">
        <v>639</v>
      </c>
      <c r="D2496" s="28">
        <v>7632</v>
      </c>
      <c r="E2496" s="27" t="s">
        <v>2638</v>
      </c>
      <c r="F2496" s="26" t="s">
        <v>15</v>
      </c>
      <c r="G2496" s="29">
        <v>10984</v>
      </c>
      <c r="H2496" s="30" t="s">
        <v>575</v>
      </c>
    </row>
    <row r="2497" spans="1:8" ht="47.25" hidden="1" x14ac:dyDescent="0.25">
      <c r="A2497" s="26" t="s">
        <v>552</v>
      </c>
      <c r="B2497" s="27" t="s">
        <v>582</v>
      </c>
      <c r="C2497" s="27" t="s">
        <v>1775</v>
      </c>
      <c r="D2497" s="28">
        <v>7633</v>
      </c>
      <c r="E2497" s="27" t="s">
        <v>2639</v>
      </c>
      <c r="F2497" s="26" t="s">
        <v>16</v>
      </c>
      <c r="G2497" s="29">
        <v>72162</v>
      </c>
      <c r="H2497" s="30" t="s">
        <v>575</v>
      </c>
    </row>
    <row r="2498" spans="1:8" ht="47.25" hidden="1" x14ac:dyDescent="0.25">
      <c r="A2498" s="26" t="s">
        <v>552</v>
      </c>
      <c r="B2498" s="27" t="s">
        <v>646</v>
      </c>
      <c r="C2498" s="27" t="s">
        <v>1705</v>
      </c>
      <c r="D2498" s="28">
        <v>7636</v>
      </c>
      <c r="E2498" s="27" t="s">
        <v>560</v>
      </c>
      <c r="F2498" s="26" t="s">
        <v>17</v>
      </c>
      <c r="G2498" s="29">
        <v>18737</v>
      </c>
      <c r="H2498" s="30" t="s">
        <v>575</v>
      </c>
    </row>
    <row r="2499" spans="1:8" ht="47.25" hidden="1" x14ac:dyDescent="0.25">
      <c r="A2499" s="26" t="s">
        <v>552</v>
      </c>
      <c r="B2499" s="27" t="s">
        <v>1655</v>
      </c>
      <c r="C2499" s="27" t="s">
        <v>1658</v>
      </c>
      <c r="D2499" s="28">
        <v>7637</v>
      </c>
      <c r="E2499" s="27" t="s">
        <v>2640</v>
      </c>
      <c r="F2499" s="26" t="s">
        <v>15</v>
      </c>
      <c r="G2499" s="29">
        <v>26395</v>
      </c>
      <c r="H2499" s="30" t="s">
        <v>575</v>
      </c>
    </row>
    <row r="2500" spans="1:8" ht="47.25" hidden="1" x14ac:dyDescent="0.25">
      <c r="A2500" s="26" t="s">
        <v>552</v>
      </c>
      <c r="B2500" s="27" t="s">
        <v>582</v>
      </c>
      <c r="C2500" s="27" t="s">
        <v>1775</v>
      </c>
      <c r="D2500" s="28">
        <v>7638</v>
      </c>
      <c r="E2500" s="27" t="s">
        <v>2641</v>
      </c>
      <c r="F2500" s="26" t="s">
        <v>16</v>
      </c>
      <c r="G2500" s="29">
        <v>98043</v>
      </c>
      <c r="H2500" s="30" t="s">
        <v>575</v>
      </c>
    </row>
    <row r="2501" spans="1:8" ht="63" hidden="1" x14ac:dyDescent="0.25">
      <c r="A2501" s="26" t="s">
        <v>561</v>
      </c>
      <c r="B2501" s="27" t="s">
        <v>650</v>
      </c>
      <c r="C2501" s="27" t="s">
        <v>651</v>
      </c>
      <c r="D2501" s="28">
        <v>7639</v>
      </c>
      <c r="E2501" s="27" t="s">
        <v>2642</v>
      </c>
      <c r="F2501" s="26" t="s">
        <v>14</v>
      </c>
      <c r="G2501" s="29">
        <v>458426</v>
      </c>
      <c r="H2501" s="30" t="s">
        <v>575</v>
      </c>
    </row>
    <row r="2502" spans="1:8" ht="63" hidden="1" x14ac:dyDescent="0.25">
      <c r="A2502" s="26" t="s">
        <v>561</v>
      </c>
      <c r="B2502" s="27" t="s">
        <v>629</v>
      </c>
      <c r="C2502" s="27" t="s">
        <v>630</v>
      </c>
      <c r="D2502" s="28">
        <v>7642</v>
      </c>
      <c r="E2502" s="27" t="s">
        <v>2643</v>
      </c>
      <c r="F2502" s="26" t="s">
        <v>13</v>
      </c>
      <c r="G2502" s="29">
        <v>43296</v>
      </c>
      <c r="H2502" s="30" t="s">
        <v>575</v>
      </c>
    </row>
    <row r="2503" spans="1:8" ht="78.75" hidden="1" x14ac:dyDescent="0.25">
      <c r="A2503" s="26" t="s">
        <v>561</v>
      </c>
      <c r="B2503" s="27" t="s">
        <v>582</v>
      </c>
      <c r="C2503" s="27" t="s">
        <v>1775</v>
      </c>
      <c r="D2503" s="28">
        <v>7643</v>
      </c>
      <c r="E2503" s="27" t="s">
        <v>2644</v>
      </c>
      <c r="F2503" s="26" t="s">
        <v>16</v>
      </c>
      <c r="G2503" s="29">
        <v>1402362</v>
      </c>
      <c r="H2503" s="30" t="s">
        <v>575</v>
      </c>
    </row>
    <row r="2504" spans="1:8" ht="63" hidden="1" x14ac:dyDescent="0.25">
      <c r="A2504" s="26" t="s">
        <v>561</v>
      </c>
      <c r="B2504" s="27" t="s">
        <v>629</v>
      </c>
      <c r="C2504" s="27" t="s">
        <v>630</v>
      </c>
      <c r="D2504" s="28">
        <v>7644</v>
      </c>
      <c r="E2504" s="27" t="s">
        <v>2645</v>
      </c>
      <c r="F2504" s="26" t="s">
        <v>13</v>
      </c>
      <c r="G2504" s="29">
        <v>87528</v>
      </c>
      <c r="H2504" s="30" t="s">
        <v>575</v>
      </c>
    </row>
    <row r="2505" spans="1:8" ht="63" hidden="1" x14ac:dyDescent="0.25">
      <c r="A2505" s="26" t="s">
        <v>561</v>
      </c>
      <c r="B2505" s="27" t="s">
        <v>582</v>
      </c>
      <c r="C2505" s="27" t="s">
        <v>1775</v>
      </c>
      <c r="D2505" s="28">
        <v>7646</v>
      </c>
      <c r="E2505" s="27" t="s">
        <v>2646</v>
      </c>
      <c r="F2505" s="26" t="s">
        <v>16</v>
      </c>
      <c r="G2505" s="29">
        <v>3842740</v>
      </c>
      <c r="H2505" s="30" t="s">
        <v>575</v>
      </c>
    </row>
    <row r="2506" spans="1:8" ht="63" hidden="1" x14ac:dyDescent="0.25">
      <c r="A2506" s="26" t="s">
        <v>561</v>
      </c>
      <c r="B2506" s="27" t="s">
        <v>582</v>
      </c>
      <c r="C2506" s="27" t="s">
        <v>1775</v>
      </c>
      <c r="D2506" s="28">
        <v>7648</v>
      </c>
      <c r="E2506" s="27" t="s">
        <v>2647</v>
      </c>
      <c r="F2506" s="26" t="s">
        <v>16</v>
      </c>
      <c r="G2506" s="29">
        <v>4003835</v>
      </c>
      <c r="H2506" s="30" t="s">
        <v>575</v>
      </c>
    </row>
    <row r="2507" spans="1:8" ht="63" hidden="1" x14ac:dyDescent="0.25">
      <c r="A2507" s="26" t="s">
        <v>561</v>
      </c>
      <c r="B2507" s="27" t="s">
        <v>1119</v>
      </c>
      <c r="C2507" s="27" t="s">
        <v>1610</v>
      </c>
      <c r="D2507" s="28">
        <v>7649</v>
      </c>
      <c r="E2507" s="27" t="s">
        <v>2648</v>
      </c>
      <c r="F2507" s="26" t="s">
        <v>16</v>
      </c>
      <c r="G2507" s="29">
        <v>4570588</v>
      </c>
      <c r="H2507" s="30" t="s">
        <v>575</v>
      </c>
    </row>
    <row r="2508" spans="1:8" ht="63" hidden="1" x14ac:dyDescent="0.25">
      <c r="A2508" s="26" t="s">
        <v>561</v>
      </c>
      <c r="B2508" s="27" t="s">
        <v>582</v>
      </c>
      <c r="C2508" s="27" t="s">
        <v>1775</v>
      </c>
      <c r="D2508" s="28">
        <v>7651</v>
      </c>
      <c r="E2508" s="27" t="s">
        <v>2649</v>
      </c>
      <c r="F2508" s="26" t="s">
        <v>16</v>
      </c>
      <c r="G2508" s="29">
        <v>4146536</v>
      </c>
      <c r="H2508" s="30" t="s">
        <v>575</v>
      </c>
    </row>
    <row r="2509" spans="1:8" ht="63" hidden="1" x14ac:dyDescent="0.25">
      <c r="A2509" s="26" t="s">
        <v>561</v>
      </c>
      <c r="B2509" s="27" t="s">
        <v>582</v>
      </c>
      <c r="C2509" s="27" t="s">
        <v>1775</v>
      </c>
      <c r="D2509" s="28">
        <v>7652</v>
      </c>
      <c r="E2509" s="27" t="s">
        <v>2650</v>
      </c>
      <c r="F2509" s="26" t="s">
        <v>15</v>
      </c>
      <c r="G2509" s="29">
        <v>85115</v>
      </c>
      <c r="H2509" s="30" t="s">
        <v>575</v>
      </c>
    </row>
    <row r="2510" spans="1:8" ht="63" hidden="1" x14ac:dyDescent="0.25">
      <c r="A2510" s="26" t="s">
        <v>561</v>
      </c>
      <c r="B2510" s="27" t="s">
        <v>582</v>
      </c>
      <c r="C2510" s="27" t="s">
        <v>1284</v>
      </c>
      <c r="D2510" s="28">
        <v>7653</v>
      </c>
      <c r="E2510" s="27" t="s">
        <v>2651</v>
      </c>
      <c r="F2510" s="26" t="s">
        <v>16</v>
      </c>
      <c r="G2510" s="29">
        <v>233408</v>
      </c>
      <c r="H2510" s="30" t="s">
        <v>575</v>
      </c>
    </row>
    <row r="2511" spans="1:8" ht="63" hidden="1" x14ac:dyDescent="0.25">
      <c r="A2511" s="26" t="s">
        <v>561</v>
      </c>
      <c r="B2511" s="27" t="s">
        <v>582</v>
      </c>
      <c r="C2511" s="27" t="s">
        <v>1775</v>
      </c>
      <c r="D2511" s="28">
        <v>7655</v>
      </c>
      <c r="E2511" s="27" t="s">
        <v>2652</v>
      </c>
      <c r="F2511" s="26" t="s">
        <v>15</v>
      </c>
      <c r="G2511" s="29">
        <v>61453</v>
      </c>
      <c r="H2511" s="30" t="s">
        <v>575</v>
      </c>
    </row>
    <row r="2512" spans="1:8" ht="63" hidden="1" x14ac:dyDescent="0.25">
      <c r="A2512" s="26" t="s">
        <v>561</v>
      </c>
      <c r="B2512" s="27" t="s">
        <v>582</v>
      </c>
      <c r="C2512" s="27" t="s">
        <v>1775</v>
      </c>
      <c r="D2512" s="28">
        <v>7656</v>
      </c>
      <c r="E2512" s="27" t="s">
        <v>2653</v>
      </c>
      <c r="F2512" s="26" t="s">
        <v>16</v>
      </c>
      <c r="G2512" s="29">
        <v>1734969</v>
      </c>
      <c r="H2512" s="30" t="s">
        <v>575</v>
      </c>
    </row>
    <row r="2513" spans="1:8" ht="63" hidden="1" x14ac:dyDescent="0.25">
      <c r="A2513" s="26" t="s">
        <v>561</v>
      </c>
      <c r="B2513" s="27" t="s">
        <v>646</v>
      </c>
      <c r="C2513" s="27" t="s">
        <v>647</v>
      </c>
      <c r="D2513" s="28">
        <v>7657</v>
      </c>
      <c r="E2513" s="27" t="s">
        <v>2654</v>
      </c>
      <c r="F2513" s="26" t="s">
        <v>14</v>
      </c>
      <c r="G2513" s="29">
        <v>1227975</v>
      </c>
      <c r="H2513" s="30" t="s">
        <v>575</v>
      </c>
    </row>
    <row r="2514" spans="1:8" ht="63" hidden="1" x14ac:dyDescent="0.25">
      <c r="A2514" s="26" t="s">
        <v>561</v>
      </c>
      <c r="B2514" s="27" t="s">
        <v>582</v>
      </c>
      <c r="C2514" s="27" t="s">
        <v>1775</v>
      </c>
      <c r="D2514" s="28">
        <v>7658</v>
      </c>
      <c r="E2514" s="27" t="s">
        <v>2655</v>
      </c>
      <c r="F2514" s="26" t="s">
        <v>15</v>
      </c>
      <c r="G2514" s="29">
        <v>83587</v>
      </c>
      <c r="H2514" s="30" t="s">
        <v>575</v>
      </c>
    </row>
    <row r="2515" spans="1:8" ht="63" hidden="1" x14ac:dyDescent="0.25">
      <c r="A2515" s="26" t="s">
        <v>561</v>
      </c>
      <c r="B2515" s="27" t="s">
        <v>639</v>
      </c>
      <c r="C2515" s="27" t="s">
        <v>639</v>
      </c>
      <c r="D2515" s="28">
        <v>7659</v>
      </c>
      <c r="E2515" s="27" t="s">
        <v>2656</v>
      </c>
      <c r="F2515" s="26" t="s">
        <v>16</v>
      </c>
      <c r="G2515" s="29">
        <v>5181464</v>
      </c>
      <c r="H2515" s="30" t="s">
        <v>575</v>
      </c>
    </row>
    <row r="2516" spans="1:8" ht="63" hidden="1" x14ac:dyDescent="0.25">
      <c r="A2516" s="26" t="s">
        <v>561</v>
      </c>
      <c r="B2516" s="27" t="s">
        <v>639</v>
      </c>
      <c r="C2516" s="27" t="s">
        <v>639</v>
      </c>
      <c r="D2516" s="28">
        <v>7660</v>
      </c>
      <c r="E2516" s="27" t="s">
        <v>2657</v>
      </c>
      <c r="F2516" s="26" t="s">
        <v>16</v>
      </c>
      <c r="G2516" s="29">
        <v>1969154</v>
      </c>
      <c r="H2516" s="30" t="s">
        <v>575</v>
      </c>
    </row>
    <row r="2517" spans="1:8" ht="63" hidden="1" x14ac:dyDescent="0.25">
      <c r="A2517" s="26" t="s">
        <v>561</v>
      </c>
      <c r="B2517" s="27" t="s">
        <v>582</v>
      </c>
      <c r="C2517" s="27" t="s">
        <v>1775</v>
      </c>
      <c r="D2517" s="28">
        <v>7661</v>
      </c>
      <c r="E2517" s="27" t="s">
        <v>562</v>
      </c>
      <c r="F2517" s="26" t="s">
        <v>15</v>
      </c>
      <c r="G2517" s="29">
        <v>220921</v>
      </c>
      <c r="H2517" s="30" t="s">
        <v>575</v>
      </c>
    </row>
    <row r="2518" spans="1:8" ht="63" hidden="1" x14ac:dyDescent="0.25">
      <c r="A2518" s="26" t="s">
        <v>561</v>
      </c>
      <c r="B2518" s="27" t="s">
        <v>646</v>
      </c>
      <c r="C2518" s="27" t="s">
        <v>646</v>
      </c>
      <c r="D2518" s="28">
        <v>7662</v>
      </c>
      <c r="E2518" s="27" t="s">
        <v>563</v>
      </c>
      <c r="F2518" s="26" t="s">
        <v>14</v>
      </c>
      <c r="G2518" s="29">
        <v>655155</v>
      </c>
      <c r="H2518" s="30" t="s">
        <v>575</v>
      </c>
    </row>
    <row r="2519" spans="1:8" ht="63" hidden="1" x14ac:dyDescent="0.25">
      <c r="A2519" s="26" t="s">
        <v>561</v>
      </c>
      <c r="B2519" s="27" t="s">
        <v>582</v>
      </c>
      <c r="C2519" s="27" t="s">
        <v>1775</v>
      </c>
      <c r="D2519" s="28">
        <v>7663</v>
      </c>
      <c r="E2519" s="27" t="s">
        <v>2658</v>
      </c>
      <c r="F2519" s="26" t="s">
        <v>15</v>
      </c>
      <c r="G2519" s="29">
        <v>91400</v>
      </c>
      <c r="H2519" s="30" t="s">
        <v>575</v>
      </c>
    </row>
    <row r="2520" spans="1:8" ht="63" hidden="1" x14ac:dyDescent="0.25">
      <c r="A2520" s="26" t="s">
        <v>561</v>
      </c>
      <c r="B2520" s="27" t="s">
        <v>582</v>
      </c>
      <c r="C2520" s="27" t="s">
        <v>1775</v>
      </c>
      <c r="D2520" s="28">
        <v>7665</v>
      </c>
      <c r="E2520" s="27" t="s">
        <v>2659</v>
      </c>
      <c r="F2520" s="26" t="s">
        <v>16</v>
      </c>
      <c r="G2520" s="29">
        <v>61298</v>
      </c>
      <c r="H2520" s="30" t="s">
        <v>575</v>
      </c>
    </row>
    <row r="2521" spans="1:8" ht="78.75" hidden="1" x14ac:dyDescent="0.25">
      <c r="A2521" s="26" t="s">
        <v>561</v>
      </c>
      <c r="B2521" s="27" t="s">
        <v>582</v>
      </c>
      <c r="C2521" s="27" t="s">
        <v>1775</v>
      </c>
      <c r="D2521" s="28">
        <v>7671</v>
      </c>
      <c r="E2521" s="27" t="s">
        <v>2660</v>
      </c>
      <c r="F2521" s="26" t="s">
        <v>16</v>
      </c>
      <c r="G2521" s="29">
        <v>3649137</v>
      </c>
      <c r="H2521" s="30" t="s">
        <v>575</v>
      </c>
    </row>
    <row r="2522" spans="1:8" ht="110.25" hidden="1" x14ac:dyDescent="0.25">
      <c r="A2522" s="26" t="s">
        <v>561</v>
      </c>
      <c r="B2522" s="27" t="s">
        <v>582</v>
      </c>
      <c r="C2522" s="27" t="s">
        <v>1775</v>
      </c>
      <c r="D2522" s="28">
        <v>7675</v>
      </c>
      <c r="E2522" s="27" t="s">
        <v>2661</v>
      </c>
      <c r="F2522" s="26" t="s">
        <v>16</v>
      </c>
      <c r="G2522" s="29">
        <v>1815817</v>
      </c>
      <c r="H2522" s="30" t="s">
        <v>575</v>
      </c>
    </row>
    <row r="2523" spans="1:8" ht="63" hidden="1" x14ac:dyDescent="0.25">
      <c r="A2523" s="26" t="s">
        <v>561</v>
      </c>
      <c r="B2523" s="27" t="s">
        <v>582</v>
      </c>
      <c r="C2523" s="27" t="s">
        <v>1775</v>
      </c>
      <c r="D2523" s="28">
        <v>7676</v>
      </c>
      <c r="E2523" s="27" t="s">
        <v>2662</v>
      </c>
      <c r="F2523" s="26" t="s">
        <v>16</v>
      </c>
      <c r="G2523" s="29">
        <v>284256</v>
      </c>
      <c r="H2523" s="30" t="s">
        <v>575</v>
      </c>
    </row>
    <row r="2524" spans="1:8" ht="47.25" hidden="1" x14ac:dyDescent="0.25">
      <c r="A2524" s="26" t="s">
        <v>552</v>
      </c>
      <c r="B2524" s="27" t="s">
        <v>582</v>
      </c>
      <c r="C2524" s="27" t="s">
        <v>1775</v>
      </c>
      <c r="D2524" s="28">
        <v>7679</v>
      </c>
      <c r="E2524" s="27" t="s">
        <v>2663</v>
      </c>
      <c r="F2524" s="26" t="s">
        <v>16</v>
      </c>
      <c r="G2524" s="29">
        <v>393069</v>
      </c>
      <c r="H2524" s="30" t="s">
        <v>575</v>
      </c>
    </row>
    <row r="2525" spans="1:8" ht="63" hidden="1" x14ac:dyDescent="0.25">
      <c r="A2525" s="26" t="s">
        <v>561</v>
      </c>
      <c r="B2525" s="27" t="s">
        <v>646</v>
      </c>
      <c r="C2525" s="27" t="s">
        <v>647</v>
      </c>
      <c r="D2525" s="28">
        <v>7680</v>
      </c>
      <c r="E2525" s="27" t="s">
        <v>2664</v>
      </c>
      <c r="F2525" s="26" t="s">
        <v>14</v>
      </c>
      <c r="G2525" s="29">
        <v>630336</v>
      </c>
      <c r="H2525" s="30" t="s">
        <v>575</v>
      </c>
    </row>
    <row r="2526" spans="1:8" ht="63" hidden="1" x14ac:dyDescent="0.25">
      <c r="A2526" s="26" t="s">
        <v>561</v>
      </c>
      <c r="B2526" s="27" t="s">
        <v>646</v>
      </c>
      <c r="C2526" s="27" t="s">
        <v>647</v>
      </c>
      <c r="D2526" s="28">
        <v>7681</v>
      </c>
      <c r="E2526" s="27" t="s">
        <v>2665</v>
      </c>
      <c r="F2526" s="26" t="s">
        <v>14</v>
      </c>
      <c r="G2526" s="29">
        <v>703593</v>
      </c>
      <c r="H2526" s="30" t="s">
        <v>575</v>
      </c>
    </row>
    <row r="2527" spans="1:8" ht="47.25" hidden="1" x14ac:dyDescent="0.25">
      <c r="A2527" s="26" t="s">
        <v>540</v>
      </c>
      <c r="B2527" s="27" t="s">
        <v>582</v>
      </c>
      <c r="C2527" s="27" t="s">
        <v>1775</v>
      </c>
      <c r="D2527" s="28">
        <v>7687</v>
      </c>
      <c r="E2527" s="27" t="s">
        <v>2666</v>
      </c>
      <c r="F2527" s="26" t="s">
        <v>15</v>
      </c>
      <c r="G2527" s="29">
        <v>159762</v>
      </c>
      <c r="H2527" s="30" t="s">
        <v>575</v>
      </c>
    </row>
    <row r="2528" spans="1:8" ht="47.25" hidden="1" x14ac:dyDescent="0.25">
      <c r="A2528" s="26" t="s">
        <v>552</v>
      </c>
      <c r="B2528" s="27" t="s">
        <v>582</v>
      </c>
      <c r="C2528" s="27" t="s">
        <v>1775</v>
      </c>
      <c r="D2528" s="28">
        <v>7688</v>
      </c>
      <c r="E2528" s="27" t="s">
        <v>2667</v>
      </c>
      <c r="F2528" s="26" t="s">
        <v>16</v>
      </c>
      <c r="G2528" s="29">
        <v>65348</v>
      </c>
      <c r="H2528" s="30" t="s">
        <v>575</v>
      </c>
    </row>
    <row r="2529" spans="1:8" ht="63" hidden="1" x14ac:dyDescent="0.25">
      <c r="A2529" s="26" t="s">
        <v>552</v>
      </c>
      <c r="B2529" s="27" t="s">
        <v>582</v>
      </c>
      <c r="C2529" s="27" t="s">
        <v>1775</v>
      </c>
      <c r="D2529" s="28">
        <v>7689</v>
      </c>
      <c r="E2529" s="27" t="s">
        <v>2668</v>
      </c>
      <c r="F2529" s="26" t="s">
        <v>16</v>
      </c>
      <c r="G2529" s="29">
        <v>10931547</v>
      </c>
      <c r="H2529" s="30" t="s">
        <v>575</v>
      </c>
    </row>
    <row r="2530" spans="1:8" ht="47.25" hidden="1" x14ac:dyDescent="0.25">
      <c r="A2530" s="26" t="s">
        <v>552</v>
      </c>
      <c r="B2530" s="27" t="s">
        <v>582</v>
      </c>
      <c r="C2530" s="27" t="s">
        <v>1775</v>
      </c>
      <c r="D2530" s="28">
        <v>7690</v>
      </c>
      <c r="E2530" s="27" t="s">
        <v>2669</v>
      </c>
      <c r="F2530" s="26" t="s">
        <v>16</v>
      </c>
      <c r="G2530" s="29">
        <v>3685355</v>
      </c>
      <c r="H2530" s="30" t="s">
        <v>575</v>
      </c>
    </row>
    <row r="2531" spans="1:8" ht="47.25" x14ac:dyDescent="0.25">
      <c r="A2531" s="26" t="s">
        <v>564</v>
      </c>
      <c r="B2531" s="27" t="s">
        <v>597</v>
      </c>
      <c r="C2531" s="27" t="s">
        <v>597</v>
      </c>
      <c r="D2531" s="28">
        <v>7691</v>
      </c>
      <c r="E2531" s="27" t="s">
        <v>2670</v>
      </c>
      <c r="F2531" s="26" t="s">
        <v>16</v>
      </c>
      <c r="G2531" s="29">
        <v>11310</v>
      </c>
      <c r="H2531" s="30" t="s">
        <v>575</v>
      </c>
    </row>
    <row r="2532" spans="1:8" ht="63" hidden="1" x14ac:dyDescent="0.25">
      <c r="A2532" s="26" t="s">
        <v>552</v>
      </c>
      <c r="B2532" s="27" t="s">
        <v>587</v>
      </c>
      <c r="C2532" s="27" t="s">
        <v>820</v>
      </c>
      <c r="D2532" s="28">
        <v>7693</v>
      </c>
      <c r="E2532" s="27" t="s">
        <v>2671</v>
      </c>
      <c r="F2532" s="26" t="s">
        <v>14</v>
      </c>
      <c r="G2532" s="29">
        <v>49627</v>
      </c>
      <c r="H2532" s="30" t="s">
        <v>575</v>
      </c>
    </row>
    <row r="2533" spans="1:8" ht="94.5" hidden="1" x14ac:dyDescent="0.25">
      <c r="A2533" s="26" t="s">
        <v>552</v>
      </c>
      <c r="B2533" s="27" t="s">
        <v>582</v>
      </c>
      <c r="C2533" s="27" t="s">
        <v>1775</v>
      </c>
      <c r="D2533" s="28">
        <v>7697</v>
      </c>
      <c r="E2533" s="27" t="s">
        <v>2672</v>
      </c>
      <c r="F2533" s="26" t="s">
        <v>15</v>
      </c>
      <c r="G2533" s="29">
        <v>1405617</v>
      </c>
      <c r="H2533" s="30" t="s">
        <v>575</v>
      </c>
    </row>
    <row r="2534" spans="1:8" ht="78.75" hidden="1" x14ac:dyDescent="0.25">
      <c r="A2534" s="26" t="s">
        <v>552</v>
      </c>
      <c r="B2534" s="27" t="s">
        <v>582</v>
      </c>
      <c r="C2534" s="27" t="s">
        <v>1775</v>
      </c>
      <c r="D2534" s="28">
        <v>7698</v>
      </c>
      <c r="E2534" s="27" t="s">
        <v>2673</v>
      </c>
      <c r="F2534" s="26" t="s">
        <v>15</v>
      </c>
      <c r="G2534" s="29">
        <v>82470</v>
      </c>
      <c r="H2534" s="30" t="s">
        <v>575</v>
      </c>
    </row>
    <row r="2535" spans="1:8" ht="47.25" hidden="1" x14ac:dyDescent="0.25">
      <c r="A2535" s="26" t="s">
        <v>552</v>
      </c>
      <c r="B2535" s="27" t="s">
        <v>954</v>
      </c>
      <c r="C2535" s="27" t="s">
        <v>954</v>
      </c>
      <c r="D2535" s="28">
        <v>7713</v>
      </c>
      <c r="E2535" s="27" t="s">
        <v>2674</v>
      </c>
      <c r="F2535" s="26" t="s">
        <v>17</v>
      </c>
      <c r="G2535" s="29">
        <v>4012</v>
      </c>
      <c r="H2535" s="30" t="s">
        <v>575</v>
      </c>
    </row>
    <row r="2536" spans="1:8" ht="47.25" hidden="1" x14ac:dyDescent="0.25">
      <c r="A2536" s="26" t="s">
        <v>552</v>
      </c>
      <c r="B2536" s="27" t="s">
        <v>954</v>
      </c>
      <c r="C2536" s="27" t="s">
        <v>954</v>
      </c>
      <c r="D2536" s="28">
        <v>7714</v>
      </c>
      <c r="E2536" s="27" t="s">
        <v>2675</v>
      </c>
      <c r="F2536" s="26" t="s">
        <v>17</v>
      </c>
      <c r="G2536" s="29">
        <v>3689</v>
      </c>
      <c r="H2536" s="30" t="s">
        <v>575</v>
      </c>
    </row>
    <row r="2537" spans="1:8" ht="78.75" hidden="1" x14ac:dyDescent="0.25">
      <c r="A2537" s="26" t="s">
        <v>552</v>
      </c>
      <c r="B2537" s="27" t="s">
        <v>646</v>
      </c>
      <c r="C2537" s="27" t="s">
        <v>1705</v>
      </c>
      <c r="D2537" s="28">
        <v>7715</v>
      </c>
      <c r="E2537" s="27" t="s">
        <v>2676</v>
      </c>
      <c r="F2537" s="26" t="s">
        <v>16</v>
      </c>
      <c r="G2537" s="29">
        <v>3916</v>
      </c>
      <c r="H2537" s="30" t="s">
        <v>575</v>
      </c>
    </row>
    <row r="2538" spans="1:8" ht="78.75" hidden="1" x14ac:dyDescent="0.25">
      <c r="A2538" s="26" t="s">
        <v>561</v>
      </c>
      <c r="B2538" s="27" t="s">
        <v>646</v>
      </c>
      <c r="C2538" s="27" t="s">
        <v>646</v>
      </c>
      <c r="D2538" s="28">
        <v>7717</v>
      </c>
      <c r="E2538" s="27" t="s">
        <v>2677</v>
      </c>
      <c r="F2538" s="26" t="s">
        <v>14</v>
      </c>
      <c r="G2538" s="29">
        <v>1588825</v>
      </c>
      <c r="H2538" s="30" t="s">
        <v>575</v>
      </c>
    </row>
    <row r="2539" spans="1:8" ht="31.5" hidden="1" x14ac:dyDescent="0.25">
      <c r="A2539" s="26" t="s">
        <v>483</v>
      </c>
      <c r="B2539" s="27" t="s">
        <v>646</v>
      </c>
      <c r="C2539" s="27" t="s">
        <v>647</v>
      </c>
      <c r="D2539" s="28">
        <v>7720</v>
      </c>
      <c r="E2539" s="27" t="s">
        <v>2678</v>
      </c>
      <c r="F2539" s="26" t="s">
        <v>14</v>
      </c>
      <c r="G2539" s="29">
        <v>5807</v>
      </c>
      <c r="H2539" s="30" t="s">
        <v>575</v>
      </c>
    </row>
    <row r="2540" spans="1:8" ht="47.25" hidden="1" x14ac:dyDescent="0.25">
      <c r="A2540" s="26" t="s">
        <v>512</v>
      </c>
      <c r="B2540" s="27" t="s">
        <v>585</v>
      </c>
      <c r="C2540" s="27" t="s">
        <v>2111</v>
      </c>
      <c r="D2540" s="28">
        <v>7722</v>
      </c>
      <c r="E2540" s="27" t="s">
        <v>2679</v>
      </c>
      <c r="F2540" s="26" t="s">
        <v>17</v>
      </c>
      <c r="G2540" s="29">
        <v>2459</v>
      </c>
      <c r="H2540" s="30" t="s">
        <v>575</v>
      </c>
    </row>
    <row r="2541" spans="1:8" ht="78.75" hidden="1" x14ac:dyDescent="0.25">
      <c r="A2541" s="26" t="s">
        <v>512</v>
      </c>
      <c r="B2541" s="27" t="s">
        <v>1504</v>
      </c>
      <c r="C2541" s="27" t="s">
        <v>1504</v>
      </c>
      <c r="D2541" s="28">
        <v>7723</v>
      </c>
      <c r="E2541" s="27" t="s">
        <v>2680</v>
      </c>
      <c r="F2541" s="26" t="s">
        <v>17</v>
      </c>
      <c r="G2541" s="29">
        <v>5591</v>
      </c>
      <c r="H2541" s="30" t="s">
        <v>575</v>
      </c>
    </row>
    <row r="2542" spans="1:8" ht="47.25" hidden="1" x14ac:dyDescent="0.25">
      <c r="A2542" s="26" t="s">
        <v>512</v>
      </c>
      <c r="B2542" s="27" t="s">
        <v>646</v>
      </c>
      <c r="C2542" s="27" t="s">
        <v>646</v>
      </c>
      <c r="D2542" s="28">
        <v>7725</v>
      </c>
      <c r="E2542" s="27" t="s">
        <v>2681</v>
      </c>
      <c r="F2542" s="26" t="s">
        <v>15</v>
      </c>
      <c r="G2542" s="29">
        <v>944328</v>
      </c>
      <c r="H2542" s="30" t="s">
        <v>575</v>
      </c>
    </row>
    <row r="2543" spans="1:8" hidden="1" x14ac:dyDescent="0.25">
      <c r="A2543" s="26" t="s">
        <v>483</v>
      </c>
      <c r="B2543" s="27" t="s">
        <v>639</v>
      </c>
      <c r="C2543" s="27" t="s">
        <v>639</v>
      </c>
      <c r="D2543" s="28">
        <v>7726</v>
      </c>
      <c r="E2543" s="27" t="s">
        <v>2682</v>
      </c>
      <c r="F2543" s="26" t="s">
        <v>16</v>
      </c>
      <c r="G2543" s="29">
        <v>1803040</v>
      </c>
      <c r="H2543" s="30" t="s">
        <v>575</v>
      </c>
    </row>
    <row r="2544" spans="1:8" hidden="1" x14ac:dyDescent="0.25">
      <c r="A2544" s="26" t="s">
        <v>483</v>
      </c>
      <c r="B2544" s="27" t="s">
        <v>639</v>
      </c>
      <c r="C2544" s="27" t="s">
        <v>639</v>
      </c>
      <c r="D2544" s="28">
        <v>7727</v>
      </c>
      <c r="E2544" s="27" t="s">
        <v>2683</v>
      </c>
      <c r="F2544" s="26" t="s">
        <v>16</v>
      </c>
      <c r="G2544" s="29">
        <v>1291331</v>
      </c>
      <c r="H2544" s="30" t="s">
        <v>575</v>
      </c>
    </row>
    <row r="2545" spans="1:8" ht="31.5" hidden="1" x14ac:dyDescent="0.25">
      <c r="A2545" s="26" t="s">
        <v>483</v>
      </c>
      <c r="B2545" s="27" t="s">
        <v>639</v>
      </c>
      <c r="C2545" s="27" t="s">
        <v>639</v>
      </c>
      <c r="D2545" s="28">
        <v>7739</v>
      </c>
      <c r="E2545" s="27" t="s">
        <v>2684</v>
      </c>
      <c r="F2545" s="26" t="s">
        <v>16</v>
      </c>
      <c r="G2545" s="29">
        <v>99239</v>
      </c>
      <c r="H2545" s="30" t="s">
        <v>575</v>
      </c>
    </row>
    <row r="2546" spans="1:8" ht="31.5" hidden="1" x14ac:dyDescent="0.25">
      <c r="A2546" s="26" t="s">
        <v>483</v>
      </c>
      <c r="B2546" s="27" t="s">
        <v>639</v>
      </c>
      <c r="C2546" s="27" t="s">
        <v>639</v>
      </c>
      <c r="D2546" s="28">
        <v>7740</v>
      </c>
      <c r="E2546" s="27" t="s">
        <v>2685</v>
      </c>
      <c r="F2546" s="26" t="s">
        <v>16</v>
      </c>
      <c r="G2546" s="29">
        <v>159131</v>
      </c>
      <c r="H2546" s="30" t="s">
        <v>575</v>
      </c>
    </row>
    <row r="2547" spans="1:8" ht="31.5" hidden="1" x14ac:dyDescent="0.25">
      <c r="A2547" s="26" t="s">
        <v>483</v>
      </c>
      <c r="B2547" s="27" t="s">
        <v>639</v>
      </c>
      <c r="C2547" s="27" t="s">
        <v>639</v>
      </c>
      <c r="D2547" s="28">
        <v>7741</v>
      </c>
      <c r="E2547" s="27" t="s">
        <v>2686</v>
      </c>
      <c r="F2547" s="26" t="s">
        <v>16</v>
      </c>
      <c r="G2547" s="29">
        <v>979987</v>
      </c>
      <c r="H2547" s="30" t="s">
        <v>575</v>
      </c>
    </row>
    <row r="2548" spans="1:8" ht="31.5" hidden="1" x14ac:dyDescent="0.25">
      <c r="A2548" s="26" t="s">
        <v>483</v>
      </c>
      <c r="B2548" s="27" t="s">
        <v>646</v>
      </c>
      <c r="C2548" s="27" t="s">
        <v>1705</v>
      </c>
      <c r="D2548" s="28">
        <v>7744</v>
      </c>
      <c r="E2548" s="27" t="s">
        <v>2687</v>
      </c>
      <c r="F2548" s="26" t="s">
        <v>16</v>
      </c>
      <c r="G2548" s="29">
        <v>105642</v>
      </c>
      <c r="H2548" s="30" t="s">
        <v>575</v>
      </c>
    </row>
    <row r="2549" spans="1:8" ht="31.5" x14ac:dyDescent="0.25">
      <c r="A2549" s="26" t="s">
        <v>483</v>
      </c>
      <c r="B2549" s="27" t="s">
        <v>597</v>
      </c>
      <c r="C2549" s="27" t="s">
        <v>597</v>
      </c>
      <c r="D2549" s="28">
        <v>7745</v>
      </c>
      <c r="E2549" s="27" t="s">
        <v>2688</v>
      </c>
      <c r="F2549" s="26" t="s">
        <v>16</v>
      </c>
      <c r="G2549" s="29">
        <v>237056</v>
      </c>
      <c r="H2549" s="30" t="s">
        <v>575</v>
      </c>
    </row>
    <row r="2550" spans="1:8" ht="63" hidden="1" x14ac:dyDescent="0.25">
      <c r="A2550" s="26" t="s">
        <v>483</v>
      </c>
      <c r="B2550" s="27" t="s">
        <v>1711</v>
      </c>
      <c r="C2550" s="27" t="s">
        <v>2689</v>
      </c>
      <c r="D2550" s="28">
        <v>7750</v>
      </c>
      <c r="E2550" s="27" t="s">
        <v>2690</v>
      </c>
      <c r="F2550" s="26" t="s">
        <v>15</v>
      </c>
      <c r="G2550" s="29">
        <v>632429</v>
      </c>
      <c r="H2550" s="30" t="s">
        <v>575</v>
      </c>
    </row>
    <row r="2551" spans="1:8" ht="47.25" hidden="1" x14ac:dyDescent="0.25">
      <c r="A2551" s="26" t="s">
        <v>483</v>
      </c>
      <c r="B2551" s="27" t="s">
        <v>650</v>
      </c>
      <c r="C2551" s="27" t="s">
        <v>996</v>
      </c>
      <c r="D2551" s="28">
        <v>7751</v>
      </c>
      <c r="E2551" s="27" t="s">
        <v>2691</v>
      </c>
      <c r="F2551" s="26" t="s">
        <v>14</v>
      </c>
      <c r="G2551" s="29">
        <v>70221</v>
      </c>
      <c r="H2551" s="30" t="s">
        <v>575</v>
      </c>
    </row>
    <row r="2552" spans="1:8" ht="47.25" hidden="1" x14ac:dyDescent="0.25">
      <c r="A2552" s="26" t="s">
        <v>2692</v>
      </c>
      <c r="B2552" s="27" t="s">
        <v>646</v>
      </c>
      <c r="C2552" s="27" t="s">
        <v>647</v>
      </c>
      <c r="D2552" s="28">
        <v>7768</v>
      </c>
      <c r="E2552" s="27" t="s">
        <v>2693</v>
      </c>
      <c r="F2552" s="26" t="s">
        <v>14</v>
      </c>
      <c r="G2552" s="29">
        <v>588150</v>
      </c>
      <c r="H2552" s="30" t="s">
        <v>575</v>
      </c>
    </row>
    <row r="2553" spans="1:8" ht="63" hidden="1" x14ac:dyDescent="0.25">
      <c r="A2553" s="26" t="s">
        <v>2694</v>
      </c>
      <c r="B2553" s="27" t="s">
        <v>594</v>
      </c>
      <c r="C2553" s="27" t="s">
        <v>595</v>
      </c>
      <c r="D2553" s="28">
        <v>7771</v>
      </c>
      <c r="E2553" s="27" t="s">
        <v>2695</v>
      </c>
      <c r="F2553" s="26" t="s">
        <v>15</v>
      </c>
      <c r="G2553" s="29">
        <v>73791</v>
      </c>
      <c r="H2553" s="30" t="s">
        <v>575</v>
      </c>
    </row>
    <row r="2554" spans="1:8" ht="47.25" hidden="1" x14ac:dyDescent="0.25">
      <c r="A2554" s="26" t="s">
        <v>2694</v>
      </c>
      <c r="B2554" s="27" t="s">
        <v>2696</v>
      </c>
      <c r="C2554" s="27" t="s">
        <v>2696</v>
      </c>
      <c r="D2554" s="28">
        <v>7772</v>
      </c>
      <c r="E2554" s="27" t="s">
        <v>2697</v>
      </c>
      <c r="F2554" s="26" t="s">
        <v>219</v>
      </c>
      <c r="G2554" s="29">
        <v>31344</v>
      </c>
      <c r="H2554" s="30" t="s">
        <v>575</v>
      </c>
    </row>
    <row r="2555" spans="1:8" ht="63" hidden="1" x14ac:dyDescent="0.25">
      <c r="A2555" s="26" t="s">
        <v>483</v>
      </c>
      <c r="B2555" s="27" t="s">
        <v>2696</v>
      </c>
      <c r="C2555" s="27" t="s">
        <v>2696</v>
      </c>
      <c r="D2555" s="28">
        <v>7773</v>
      </c>
      <c r="E2555" s="27" t="s">
        <v>2698</v>
      </c>
      <c r="F2555" s="26" t="s">
        <v>16</v>
      </c>
      <c r="G2555" s="29">
        <v>3361820</v>
      </c>
      <c r="H2555" s="30" t="s">
        <v>575</v>
      </c>
    </row>
    <row r="2556" spans="1:8" ht="63" hidden="1" x14ac:dyDescent="0.25">
      <c r="A2556" s="26" t="s">
        <v>483</v>
      </c>
      <c r="B2556" s="27" t="s">
        <v>2696</v>
      </c>
      <c r="C2556" s="27" t="s">
        <v>2696</v>
      </c>
      <c r="D2556" s="28">
        <v>7774</v>
      </c>
      <c r="E2556" s="27" t="s">
        <v>2699</v>
      </c>
      <c r="F2556" s="26" t="s">
        <v>16</v>
      </c>
      <c r="G2556" s="29">
        <v>318820</v>
      </c>
      <c r="H2556" s="30" t="s">
        <v>575</v>
      </c>
    </row>
    <row r="2557" spans="1:8" ht="31.5" hidden="1" x14ac:dyDescent="0.25">
      <c r="A2557" s="26" t="s">
        <v>483</v>
      </c>
      <c r="B2557" s="27" t="s">
        <v>1119</v>
      </c>
      <c r="C2557" s="27" t="s">
        <v>1610</v>
      </c>
      <c r="D2557" s="28">
        <v>7775</v>
      </c>
      <c r="E2557" s="27" t="s">
        <v>2700</v>
      </c>
      <c r="F2557" s="26" t="s">
        <v>13</v>
      </c>
      <c r="G2557" s="29">
        <v>9328</v>
      </c>
      <c r="H2557" s="30" t="s">
        <v>575</v>
      </c>
    </row>
    <row r="2558" spans="1:8" ht="31.5" hidden="1" x14ac:dyDescent="0.25">
      <c r="A2558" s="26" t="s">
        <v>483</v>
      </c>
      <c r="B2558" s="27" t="s">
        <v>587</v>
      </c>
      <c r="C2558" s="27" t="s">
        <v>820</v>
      </c>
      <c r="D2558" s="28">
        <v>7776</v>
      </c>
      <c r="E2558" s="27" t="s">
        <v>2701</v>
      </c>
      <c r="F2558" s="26" t="s">
        <v>14</v>
      </c>
      <c r="G2558" s="29">
        <v>162317</v>
      </c>
      <c r="H2558" s="30" t="s">
        <v>575</v>
      </c>
    </row>
    <row r="2559" spans="1:8" ht="47.25" hidden="1" x14ac:dyDescent="0.25">
      <c r="A2559" s="26" t="s">
        <v>483</v>
      </c>
      <c r="B2559" s="27" t="s">
        <v>1119</v>
      </c>
      <c r="C2559" s="27" t="s">
        <v>1120</v>
      </c>
      <c r="D2559" s="28">
        <v>7777</v>
      </c>
      <c r="E2559" s="27" t="s">
        <v>2702</v>
      </c>
      <c r="F2559" s="26" t="s">
        <v>15</v>
      </c>
      <c r="G2559" s="29">
        <v>26717</v>
      </c>
      <c r="H2559" s="30" t="s">
        <v>575</v>
      </c>
    </row>
    <row r="2560" spans="1:8" ht="31.5" hidden="1" x14ac:dyDescent="0.25">
      <c r="A2560" s="26" t="s">
        <v>483</v>
      </c>
      <c r="B2560" s="27" t="s">
        <v>978</v>
      </c>
      <c r="C2560" s="27" t="s">
        <v>979</v>
      </c>
      <c r="D2560" s="28">
        <v>7778</v>
      </c>
      <c r="E2560" s="27" t="s">
        <v>2703</v>
      </c>
      <c r="F2560" s="26" t="s">
        <v>27</v>
      </c>
      <c r="G2560" s="29">
        <v>46005</v>
      </c>
      <c r="H2560" s="30" t="s">
        <v>575</v>
      </c>
    </row>
    <row r="2561" spans="1:8" hidden="1" x14ac:dyDescent="0.25">
      <c r="A2561" s="26" t="s">
        <v>483</v>
      </c>
      <c r="B2561" s="27" t="s">
        <v>978</v>
      </c>
      <c r="C2561" s="27" t="s">
        <v>979</v>
      </c>
      <c r="D2561" s="28">
        <v>7779</v>
      </c>
      <c r="E2561" s="27" t="s">
        <v>2704</v>
      </c>
      <c r="F2561" s="26" t="s">
        <v>19</v>
      </c>
      <c r="G2561" s="29">
        <v>135384</v>
      </c>
      <c r="H2561" s="30" t="s">
        <v>575</v>
      </c>
    </row>
    <row r="2562" spans="1:8" ht="31.5" hidden="1" x14ac:dyDescent="0.25">
      <c r="A2562" s="26" t="s">
        <v>483</v>
      </c>
      <c r="B2562" s="27" t="s">
        <v>978</v>
      </c>
      <c r="C2562" s="27" t="s">
        <v>979</v>
      </c>
      <c r="D2562" s="28">
        <v>7780</v>
      </c>
      <c r="E2562" s="27" t="s">
        <v>2705</v>
      </c>
      <c r="F2562" s="26" t="s">
        <v>27</v>
      </c>
      <c r="G2562" s="29">
        <v>20622</v>
      </c>
      <c r="H2562" s="30" t="s">
        <v>575</v>
      </c>
    </row>
    <row r="2563" spans="1:8" hidden="1" x14ac:dyDescent="0.25">
      <c r="A2563" s="26" t="s">
        <v>483</v>
      </c>
      <c r="B2563" s="27" t="s">
        <v>978</v>
      </c>
      <c r="C2563" s="27" t="s">
        <v>979</v>
      </c>
      <c r="D2563" s="28">
        <v>7781</v>
      </c>
      <c r="E2563" s="27" t="s">
        <v>2706</v>
      </c>
      <c r="F2563" s="26" t="s">
        <v>19</v>
      </c>
      <c r="G2563" s="29">
        <v>232672</v>
      </c>
      <c r="H2563" s="30" t="s">
        <v>575</v>
      </c>
    </row>
    <row r="2564" spans="1:8" ht="31.5" hidden="1" x14ac:dyDescent="0.25">
      <c r="A2564" s="26" t="s">
        <v>483</v>
      </c>
      <c r="B2564" s="27" t="s">
        <v>978</v>
      </c>
      <c r="C2564" s="27" t="s">
        <v>979</v>
      </c>
      <c r="D2564" s="28">
        <v>7782</v>
      </c>
      <c r="E2564" s="27" t="s">
        <v>2707</v>
      </c>
      <c r="F2564" s="26" t="s">
        <v>27</v>
      </c>
      <c r="G2564" s="29">
        <v>29083</v>
      </c>
      <c r="H2564" s="30" t="s">
        <v>575</v>
      </c>
    </row>
    <row r="2565" spans="1:8" hidden="1" x14ac:dyDescent="0.25">
      <c r="A2565" s="26" t="s">
        <v>483</v>
      </c>
      <c r="B2565" s="27" t="s">
        <v>978</v>
      </c>
      <c r="C2565" s="27" t="s">
        <v>979</v>
      </c>
      <c r="D2565" s="28">
        <v>7783</v>
      </c>
      <c r="E2565" s="27" t="s">
        <v>2708</v>
      </c>
      <c r="F2565" s="26" t="s">
        <v>19</v>
      </c>
      <c r="G2565" s="29">
        <v>698016</v>
      </c>
      <c r="H2565" s="30" t="s">
        <v>575</v>
      </c>
    </row>
    <row r="2566" spans="1:8" hidden="1" x14ac:dyDescent="0.25">
      <c r="A2566" s="26" t="s">
        <v>483</v>
      </c>
      <c r="B2566" s="27" t="s">
        <v>978</v>
      </c>
      <c r="C2566" s="27" t="s">
        <v>979</v>
      </c>
      <c r="D2566" s="28">
        <v>7784</v>
      </c>
      <c r="E2566" s="27" t="s">
        <v>2709</v>
      </c>
      <c r="F2566" s="26" t="s">
        <v>19</v>
      </c>
      <c r="G2566" s="29">
        <v>164980</v>
      </c>
      <c r="H2566" s="30" t="s">
        <v>575</v>
      </c>
    </row>
    <row r="2567" spans="1:8" ht="47.25" hidden="1" x14ac:dyDescent="0.25">
      <c r="A2567" s="26" t="s">
        <v>483</v>
      </c>
      <c r="B2567" s="27" t="s">
        <v>650</v>
      </c>
      <c r="C2567" s="27" t="s">
        <v>651</v>
      </c>
      <c r="D2567" s="28">
        <v>7785</v>
      </c>
      <c r="E2567" s="27" t="s">
        <v>2710</v>
      </c>
      <c r="F2567" s="26" t="s">
        <v>14</v>
      </c>
      <c r="G2567" s="29">
        <v>665233</v>
      </c>
      <c r="H2567" s="30" t="s">
        <v>575</v>
      </c>
    </row>
    <row r="2568" spans="1:8" ht="31.5" hidden="1" x14ac:dyDescent="0.25">
      <c r="A2568" s="26" t="s">
        <v>483</v>
      </c>
      <c r="B2568" s="27" t="s">
        <v>650</v>
      </c>
      <c r="C2568" s="27" t="s">
        <v>651</v>
      </c>
      <c r="D2568" s="28">
        <v>7786</v>
      </c>
      <c r="E2568" s="27" t="s">
        <v>2711</v>
      </c>
      <c r="F2568" s="26" t="s">
        <v>13</v>
      </c>
      <c r="G2568" s="29">
        <v>1488</v>
      </c>
      <c r="H2568" s="30" t="s">
        <v>575</v>
      </c>
    </row>
    <row r="2569" spans="1:8" ht="31.5" hidden="1" x14ac:dyDescent="0.25">
      <c r="A2569" s="26" t="s">
        <v>483</v>
      </c>
      <c r="B2569" s="27" t="s">
        <v>954</v>
      </c>
      <c r="C2569" s="27" t="s">
        <v>954</v>
      </c>
      <c r="D2569" s="28">
        <v>7787</v>
      </c>
      <c r="E2569" s="27" t="s">
        <v>2712</v>
      </c>
      <c r="F2569" s="26" t="s">
        <v>17</v>
      </c>
      <c r="G2569" s="29">
        <v>5071</v>
      </c>
      <c r="H2569" s="30" t="s">
        <v>575</v>
      </c>
    </row>
    <row r="2570" spans="1:8" ht="63" hidden="1" x14ac:dyDescent="0.25">
      <c r="A2570" s="26" t="s">
        <v>483</v>
      </c>
      <c r="B2570" s="27" t="s">
        <v>650</v>
      </c>
      <c r="C2570" s="27" t="s">
        <v>991</v>
      </c>
      <c r="D2570" s="28">
        <v>7788</v>
      </c>
      <c r="E2570" s="27" t="s">
        <v>2713</v>
      </c>
      <c r="F2570" s="26" t="s">
        <v>15</v>
      </c>
      <c r="G2570" s="29">
        <v>2033</v>
      </c>
      <c r="H2570" s="30" t="s">
        <v>575</v>
      </c>
    </row>
    <row r="2571" spans="1:8" ht="47.25" hidden="1" x14ac:dyDescent="0.25">
      <c r="A2571" s="26" t="s">
        <v>483</v>
      </c>
      <c r="B2571" s="27" t="s">
        <v>650</v>
      </c>
      <c r="C2571" s="27" t="s">
        <v>991</v>
      </c>
      <c r="D2571" s="28">
        <v>7789</v>
      </c>
      <c r="E2571" s="27" t="s">
        <v>2714</v>
      </c>
      <c r="F2571" s="26" t="s">
        <v>15</v>
      </c>
      <c r="G2571" s="29">
        <v>5412</v>
      </c>
      <c r="H2571" s="30" t="s">
        <v>575</v>
      </c>
    </row>
    <row r="2572" spans="1:8" ht="31.5" hidden="1" x14ac:dyDescent="0.25">
      <c r="A2572" s="26" t="s">
        <v>483</v>
      </c>
      <c r="B2572" s="27" t="s">
        <v>573</v>
      </c>
      <c r="C2572" s="27" t="s">
        <v>2715</v>
      </c>
      <c r="D2572" s="28">
        <v>7790</v>
      </c>
      <c r="E2572" s="27" t="s">
        <v>2716</v>
      </c>
      <c r="F2572" s="26" t="s">
        <v>14</v>
      </c>
      <c r="G2572" s="29">
        <v>38945</v>
      </c>
      <c r="H2572" s="30" t="s">
        <v>575</v>
      </c>
    </row>
    <row r="2573" spans="1:8" ht="47.25" hidden="1" x14ac:dyDescent="0.25">
      <c r="A2573" s="26" t="s">
        <v>483</v>
      </c>
      <c r="B2573" s="27" t="s">
        <v>587</v>
      </c>
      <c r="C2573" s="27" t="s">
        <v>820</v>
      </c>
      <c r="D2573" s="28">
        <v>7791</v>
      </c>
      <c r="E2573" s="27" t="s">
        <v>2717</v>
      </c>
      <c r="F2573" s="26" t="s">
        <v>14</v>
      </c>
      <c r="G2573" s="29">
        <v>122801</v>
      </c>
      <c r="H2573" s="30" t="s">
        <v>575</v>
      </c>
    </row>
    <row r="2574" spans="1:8" ht="63" hidden="1" x14ac:dyDescent="0.25">
      <c r="A2574" s="26" t="s">
        <v>483</v>
      </c>
      <c r="B2574" s="27" t="s">
        <v>650</v>
      </c>
      <c r="C2574" s="27" t="s">
        <v>996</v>
      </c>
      <c r="D2574" s="28">
        <v>7792</v>
      </c>
      <c r="E2574" s="27" t="s">
        <v>2718</v>
      </c>
      <c r="F2574" s="26" t="s">
        <v>14</v>
      </c>
      <c r="G2574" s="29">
        <v>70845</v>
      </c>
      <c r="H2574" s="30" t="s">
        <v>575</v>
      </c>
    </row>
    <row r="2575" spans="1:8" ht="31.5" hidden="1" x14ac:dyDescent="0.25">
      <c r="A2575" s="26" t="s">
        <v>483</v>
      </c>
      <c r="B2575" s="27" t="s">
        <v>650</v>
      </c>
      <c r="C2575" s="27" t="s">
        <v>996</v>
      </c>
      <c r="D2575" s="28">
        <v>7793</v>
      </c>
      <c r="E2575" s="27" t="s">
        <v>2719</v>
      </c>
      <c r="F2575" s="26" t="s">
        <v>13</v>
      </c>
      <c r="G2575" s="29">
        <v>2057</v>
      </c>
      <c r="H2575" s="30" t="s">
        <v>575</v>
      </c>
    </row>
    <row r="2576" spans="1:8" ht="63" hidden="1" x14ac:dyDescent="0.25">
      <c r="A2576" s="26" t="s">
        <v>483</v>
      </c>
      <c r="B2576" s="27" t="s">
        <v>650</v>
      </c>
      <c r="C2576" s="27" t="s">
        <v>996</v>
      </c>
      <c r="D2576" s="28">
        <v>7794</v>
      </c>
      <c r="E2576" s="27" t="s">
        <v>2720</v>
      </c>
      <c r="F2576" s="26" t="s">
        <v>14</v>
      </c>
      <c r="G2576" s="29">
        <v>653663</v>
      </c>
      <c r="H2576" s="30" t="s">
        <v>575</v>
      </c>
    </row>
    <row r="2577" spans="1:8" ht="78.75" hidden="1" x14ac:dyDescent="0.25">
      <c r="A2577" s="26" t="s">
        <v>483</v>
      </c>
      <c r="B2577" s="27" t="s">
        <v>650</v>
      </c>
      <c r="C2577" s="27" t="s">
        <v>996</v>
      </c>
      <c r="D2577" s="28">
        <v>7795</v>
      </c>
      <c r="E2577" s="27" t="s">
        <v>2721</v>
      </c>
      <c r="F2577" s="26" t="s">
        <v>14</v>
      </c>
      <c r="G2577" s="29">
        <v>676869</v>
      </c>
      <c r="H2577" s="30" t="s">
        <v>575</v>
      </c>
    </row>
    <row r="2578" spans="1:8" ht="31.5" hidden="1" x14ac:dyDescent="0.25">
      <c r="A2578" s="26" t="s">
        <v>483</v>
      </c>
      <c r="B2578" s="27" t="s">
        <v>573</v>
      </c>
      <c r="C2578" s="27" t="s">
        <v>2715</v>
      </c>
      <c r="D2578" s="28">
        <v>7796</v>
      </c>
      <c r="E2578" s="27" t="s">
        <v>2722</v>
      </c>
      <c r="F2578" s="26" t="s">
        <v>14</v>
      </c>
      <c r="G2578" s="29">
        <v>4656</v>
      </c>
      <c r="H2578" s="30" t="s">
        <v>575</v>
      </c>
    </row>
    <row r="2579" spans="1:8" ht="63" hidden="1" x14ac:dyDescent="0.25">
      <c r="A2579" s="26" t="s">
        <v>483</v>
      </c>
      <c r="B2579" s="27" t="s">
        <v>587</v>
      </c>
      <c r="C2579" s="27" t="s">
        <v>820</v>
      </c>
      <c r="D2579" s="28">
        <v>7797</v>
      </c>
      <c r="E2579" s="27" t="s">
        <v>2723</v>
      </c>
      <c r="F2579" s="26" t="s">
        <v>14</v>
      </c>
      <c r="G2579" s="29">
        <v>137009</v>
      </c>
      <c r="H2579" s="30" t="s">
        <v>575</v>
      </c>
    </row>
    <row r="2580" spans="1:8" ht="47.25" hidden="1" x14ac:dyDescent="0.25">
      <c r="A2580" s="26" t="s">
        <v>483</v>
      </c>
      <c r="B2580" s="27" t="s">
        <v>578</v>
      </c>
      <c r="C2580" s="27" t="s">
        <v>578</v>
      </c>
      <c r="D2580" s="28">
        <v>7798</v>
      </c>
      <c r="E2580" s="27" t="s">
        <v>2724</v>
      </c>
      <c r="F2580" s="26" t="s">
        <v>14</v>
      </c>
      <c r="G2580" s="29">
        <v>34241</v>
      </c>
      <c r="H2580" s="30" t="s">
        <v>575</v>
      </c>
    </row>
    <row r="2581" spans="1:8" ht="47.25" hidden="1" x14ac:dyDescent="0.25">
      <c r="A2581" s="26" t="s">
        <v>483</v>
      </c>
      <c r="B2581" s="27" t="s">
        <v>578</v>
      </c>
      <c r="C2581" s="27" t="s">
        <v>578</v>
      </c>
      <c r="D2581" s="28">
        <v>7799</v>
      </c>
      <c r="E2581" s="27" t="s">
        <v>2725</v>
      </c>
      <c r="F2581" s="26" t="s">
        <v>13</v>
      </c>
      <c r="G2581" s="29">
        <v>6552</v>
      </c>
      <c r="H2581" s="30" t="s">
        <v>575</v>
      </c>
    </row>
    <row r="2582" spans="1:8" ht="78.75" hidden="1" x14ac:dyDescent="0.25">
      <c r="A2582" s="26" t="s">
        <v>483</v>
      </c>
      <c r="B2582" s="27" t="s">
        <v>650</v>
      </c>
      <c r="C2582" s="27" t="s">
        <v>996</v>
      </c>
      <c r="D2582" s="28">
        <v>7800</v>
      </c>
      <c r="E2582" s="27" t="s">
        <v>2726</v>
      </c>
      <c r="F2582" s="26" t="s">
        <v>14</v>
      </c>
      <c r="G2582" s="29">
        <v>674858</v>
      </c>
      <c r="H2582" s="30" t="s">
        <v>575</v>
      </c>
    </row>
    <row r="2583" spans="1:8" ht="47.25" hidden="1" x14ac:dyDescent="0.25">
      <c r="A2583" s="26" t="s">
        <v>483</v>
      </c>
      <c r="B2583" s="27" t="s">
        <v>578</v>
      </c>
      <c r="C2583" s="27" t="s">
        <v>578</v>
      </c>
      <c r="D2583" s="28">
        <v>7801</v>
      </c>
      <c r="E2583" s="27" t="s">
        <v>2727</v>
      </c>
      <c r="F2583" s="26" t="s">
        <v>14</v>
      </c>
      <c r="G2583" s="29">
        <v>51649</v>
      </c>
      <c r="H2583" s="30" t="s">
        <v>575</v>
      </c>
    </row>
    <row r="2584" spans="1:8" ht="31.5" hidden="1" x14ac:dyDescent="0.25">
      <c r="A2584" s="26" t="s">
        <v>483</v>
      </c>
      <c r="B2584" s="27" t="s">
        <v>970</v>
      </c>
      <c r="C2584" s="27" t="s">
        <v>971</v>
      </c>
      <c r="D2584" s="28">
        <v>7802</v>
      </c>
      <c r="E2584" s="27" t="s">
        <v>2728</v>
      </c>
      <c r="F2584" s="26" t="s">
        <v>13</v>
      </c>
      <c r="G2584" s="29">
        <v>117969</v>
      </c>
      <c r="H2584" s="30" t="s">
        <v>575</v>
      </c>
    </row>
    <row r="2585" spans="1:8" hidden="1" x14ac:dyDescent="0.25">
      <c r="A2585" s="26" t="s">
        <v>483</v>
      </c>
      <c r="B2585" s="27" t="s">
        <v>573</v>
      </c>
      <c r="C2585" s="27" t="s">
        <v>2715</v>
      </c>
      <c r="D2585" s="28">
        <v>7803</v>
      </c>
      <c r="E2585" s="27" t="s">
        <v>2729</v>
      </c>
      <c r="F2585" s="26" t="s">
        <v>13</v>
      </c>
      <c r="G2585" s="29">
        <v>725</v>
      </c>
      <c r="H2585" s="30" t="s">
        <v>575</v>
      </c>
    </row>
    <row r="2586" spans="1:8" ht="63" hidden="1" x14ac:dyDescent="0.25">
      <c r="A2586" s="26" t="s">
        <v>483</v>
      </c>
      <c r="B2586" s="27" t="s">
        <v>970</v>
      </c>
      <c r="C2586" s="27" t="s">
        <v>971</v>
      </c>
      <c r="D2586" s="28">
        <v>7804</v>
      </c>
      <c r="E2586" s="27" t="s">
        <v>2730</v>
      </c>
      <c r="F2586" s="26" t="s">
        <v>13</v>
      </c>
      <c r="G2586" s="29">
        <v>183614</v>
      </c>
      <c r="H2586" s="30" t="s">
        <v>575</v>
      </c>
    </row>
    <row r="2587" spans="1:8" ht="31.5" hidden="1" x14ac:dyDescent="0.25">
      <c r="A2587" s="26" t="s">
        <v>483</v>
      </c>
      <c r="B2587" s="27" t="s">
        <v>954</v>
      </c>
      <c r="C2587" s="27" t="s">
        <v>954</v>
      </c>
      <c r="D2587" s="28">
        <v>7805</v>
      </c>
      <c r="E2587" s="27" t="s">
        <v>2731</v>
      </c>
      <c r="F2587" s="26" t="s">
        <v>17</v>
      </c>
      <c r="G2587" s="29">
        <v>4063</v>
      </c>
      <c r="H2587" s="30" t="s">
        <v>575</v>
      </c>
    </row>
    <row r="2588" spans="1:8" ht="47.25" hidden="1" x14ac:dyDescent="0.25">
      <c r="A2588" s="26" t="s">
        <v>483</v>
      </c>
      <c r="B2588" s="27" t="s">
        <v>650</v>
      </c>
      <c r="C2588" s="27" t="s">
        <v>651</v>
      </c>
      <c r="D2588" s="28">
        <v>7806</v>
      </c>
      <c r="E2588" s="27" t="s">
        <v>2732</v>
      </c>
      <c r="F2588" s="26" t="s">
        <v>14</v>
      </c>
      <c r="G2588" s="29">
        <v>686292</v>
      </c>
      <c r="H2588" s="30" t="s">
        <v>575</v>
      </c>
    </row>
    <row r="2589" spans="1:8" ht="47.25" hidden="1" x14ac:dyDescent="0.25">
      <c r="A2589" s="26" t="s">
        <v>483</v>
      </c>
      <c r="B2589" s="27" t="s">
        <v>587</v>
      </c>
      <c r="C2589" s="27" t="s">
        <v>820</v>
      </c>
      <c r="D2589" s="28">
        <v>7807</v>
      </c>
      <c r="E2589" s="27" t="s">
        <v>2733</v>
      </c>
      <c r="F2589" s="26" t="s">
        <v>14</v>
      </c>
      <c r="G2589" s="29">
        <v>117476</v>
      </c>
      <c r="H2589" s="30" t="s">
        <v>575</v>
      </c>
    </row>
    <row r="2590" spans="1:8" ht="78.75" hidden="1" x14ac:dyDescent="0.25">
      <c r="A2590" s="26" t="s">
        <v>483</v>
      </c>
      <c r="B2590" s="27" t="s">
        <v>608</v>
      </c>
      <c r="C2590" s="27" t="s">
        <v>609</v>
      </c>
      <c r="D2590" s="28">
        <v>7808</v>
      </c>
      <c r="E2590" s="27" t="s">
        <v>2734</v>
      </c>
      <c r="F2590" s="26" t="s">
        <v>16</v>
      </c>
      <c r="G2590" s="29">
        <v>3635129</v>
      </c>
      <c r="H2590" s="30" t="s">
        <v>575</v>
      </c>
    </row>
    <row r="2591" spans="1:8" ht="78.75" hidden="1" x14ac:dyDescent="0.25">
      <c r="A2591" s="26" t="s">
        <v>483</v>
      </c>
      <c r="B2591" s="27" t="s">
        <v>646</v>
      </c>
      <c r="C2591" s="27" t="s">
        <v>1705</v>
      </c>
      <c r="D2591" s="28">
        <v>7809</v>
      </c>
      <c r="E2591" s="27" t="s">
        <v>2735</v>
      </c>
      <c r="F2591" s="26" t="s">
        <v>15</v>
      </c>
      <c r="G2591" s="29">
        <v>241969</v>
      </c>
      <c r="H2591" s="30" t="s">
        <v>575</v>
      </c>
    </row>
    <row r="2592" spans="1:8" ht="63" hidden="1" x14ac:dyDescent="0.25">
      <c r="A2592" s="26" t="s">
        <v>483</v>
      </c>
      <c r="B2592" s="27" t="s">
        <v>2736</v>
      </c>
      <c r="C2592" s="27" t="s">
        <v>2737</v>
      </c>
      <c r="D2592" s="28">
        <v>7810</v>
      </c>
      <c r="E2592" s="27" t="s">
        <v>2738</v>
      </c>
      <c r="F2592" s="26" t="s">
        <v>13</v>
      </c>
      <c r="G2592" s="29">
        <v>1223</v>
      </c>
      <c r="H2592" s="30" t="s">
        <v>575</v>
      </c>
    </row>
    <row r="2593" spans="1:8" ht="63" hidden="1" x14ac:dyDescent="0.25">
      <c r="A2593" s="26" t="s">
        <v>483</v>
      </c>
      <c r="B2593" s="27" t="s">
        <v>2736</v>
      </c>
      <c r="C2593" s="27" t="s">
        <v>2737</v>
      </c>
      <c r="D2593" s="28">
        <v>7811</v>
      </c>
      <c r="E2593" s="27" t="s">
        <v>2739</v>
      </c>
      <c r="F2593" s="26" t="s">
        <v>13</v>
      </c>
      <c r="G2593" s="29">
        <v>900</v>
      </c>
      <c r="H2593" s="30" t="s">
        <v>575</v>
      </c>
    </row>
    <row r="2594" spans="1:8" ht="63" hidden="1" x14ac:dyDescent="0.25">
      <c r="A2594" s="26" t="s">
        <v>483</v>
      </c>
      <c r="B2594" s="27" t="s">
        <v>2736</v>
      </c>
      <c r="C2594" s="27" t="s">
        <v>2737</v>
      </c>
      <c r="D2594" s="28">
        <v>7812</v>
      </c>
      <c r="E2594" s="27" t="s">
        <v>2740</v>
      </c>
      <c r="F2594" s="26" t="s">
        <v>13</v>
      </c>
      <c r="G2594" s="29">
        <v>757</v>
      </c>
      <c r="H2594" s="30" t="s">
        <v>575</v>
      </c>
    </row>
    <row r="2595" spans="1:8" ht="47.25" hidden="1" x14ac:dyDescent="0.25">
      <c r="A2595" s="26" t="s">
        <v>483</v>
      </c>
      <c r="B2595" s="27" t="s">
        <v>1597</v>
      </c>
      <c r="C2595" s="27" t="s">
        <v>1597</v>
      </c>
      <c r="D2595" s="28">
        <v>7818</v>
      </c>
      <c r="E2595" s="27" t="s">
        <v>2741</v>
      </c>
      <c r="F2595" s="26" t="s">
        <v>219</v>
      </c>
      <c r="G2595" s="29">
        <v>9265</v>
      </c>
      <c r="H2595" s="30" t="s">
        <v>575</v>
      </c>
    </row>
    <row r="2596" spans="1:8" ht="47.25" hidden="1" x14ac:dyDescent="0.25">
      <c r="A2596" s="26" t="s">
        <v>483</v>
      </c>
      <c r="B2596" s="27" t="s">
        <v>1597</v>
      </c>
      <c r="C2596" s="27" t="s">
        <v>1597</v>
      </c>
      <c r="D2596" s="28">
        <v>7819</v>
      </c>
      <c r="E2596" s="27" t="s">
        <v>2742</v>
      </c>
      <c r="F2596" s="26" t="s">
        <v>219</v>
      </c>
      <c r="G2596" s="29">
        <v>3456</v>
      </c>
      <c r="H2596" s="30" t="s">
        <v>575</v>
      </c>
    </row>
    <row r="2597" spans="1:8" ht="63" hidden="1" x14ac:dyDescent="0.25">
      <c r="A2597" s="26" t="s">
        <v>483</v>
      </c>
      <c r="B2597" s="27" t="s">
        <v>1597</v>
      </c>
      <c r="C2597" s="27" t="s">
        <v>1597</v>
      </c>
      <c r="D2597" s="28">
        <v>7820</v>
      </c>
      <c r="E2597" s="27" t="s">
        <v>2743</v>
      </c>
      <c r="F2597" s="26" t="s">
        <v>16</v>
      </c>
      <c r="G2597" s="29">
        <v>19901</v>
      </c>
      <c r="H2597" s="30" t="s">
        <v>575</v>
      </c>
    </row>
    <row r="2598" spans="1:8" ht="47.25" hidden="1" x14ac:dyDescent="0.25">
      <c r="A2598" s="26" t="s">
        <v>2744</v>
      </c>
      <c r="B2598" s="27" t="s">
        <v>597</v>
      </c>
      <c r="C2598" s="27" t="s">
        <v>597</v>
      </c>
      <c r="D2598" s="28">
        <v>7821</v>
      </c>
      <c r="E2598" s="27" t="s">
        <v>2745</v>
      </c>
      <c r="F2598" s="26" t="s">
        <v>15</v>
      </c>
      <c r="G2598" s="29">
        <v>7586</v>
      </c>
      <c r="H2598" s="30" t="s">
        <v>575</v>
      </c>
    </row>
    <row r="2599" spans="1:8" ht="47.25" hidden="1" x14ac:dyDescent="0.25">
      <c r="A2599" s="26" t="s">
        <v>2744</v>
      </c>
      <c r="B2599" s="27" t="s">
        <v>597</v>
      </c>
      <c r="C2599" s="27" t="s">
        <v>597</v>
      </c>
      <c r="D2599" s="28">
        <v>7822</v>
      </c>
      <c r="E2599" s="27" t="s">
        <v>2746</v>
      </c>
      <c r="F2599" s="26" t="s">
        <v>15</v>
      </c>
      <c r="G2599" s="29">
        <v>7782</v>
      </c>
      <c r="H2599" s="30" t="s">
        <v>575</v>
      </c>
    </row>
    <row r="2600" spans="1:8" ht="31.5" hidden="1" x14ac:dyDescent="0.25">
      <c r="A2600" s="26" t="s">
        <v>2744</v>
      </c>
      <c r="B2600" s="27" t="s">
        <v>597</v>
      </c>
      <c r="C2600" s="27" t="s">
        <v>597</v>
      </c>
      <c r="D2600" s="28">
        <v>7823</v>
      </c>
      <c r="E2600" s="27" t="s">
        <v>2747</v>
      </c>
      <c r="F2600" s="26" t="s">
        <v>15</v>
      </c>
      <c r="G2600" s="29">
        <v>8393</v>
      </c>
      <c r="H2600" s="30" t="s">
        <v>575</v>
      </c>
    </row>
    <row r="2601" spans="1:8" ht="47.25" hidden="1" x14ac:dyDescent="0.25">
      <c r="A2601" s="26" t="s">
        <v>2744</v>
      </c>
      <c r="B2601" s="27" t="s">
        <v>632</v>
      </c>
      <c r="C2601" s="27" t="s">
        <v>633</v>
      </c>
      <c r="D2601" s="28">
        <v>7824</v>
      </c>
      <c r="E2601" s="27" t="s">
        <v>2748</v>
      </c>
      <c r="F2601" s="26" t="s">
        <v>16</v>
      </c>
      <c r="G2601" s="29">
        <v>48817</v>
      </c>
      <c r="H2601" s="30" t="s">
        <v>575</v>
      </c>
    </row>
    <row r="2602" spans="1:8" ht="63" hidden="1" x14ac:dyDescent="0.25">
      <c r="A2602" s="26" t="s">
        <v>1333</v>
      </c>
      <c r="B2602" s="27" t="s">
        <v>1377</v>
      </c>
      <c r="C2602" s="27" t="s">
        <v>1381</v>
      </c>
      <c r="D2602" s="28">
        <v>7825</v>
      </c>
      <c r="E2602" s="27" t="s">
        <v>2749</v>
      </c>
      <c r="F2602" s="26" t="s">
        <v>13</v>
      </c>
      <c r="G2602" s="29">
        <v>44919</v>
      </c>
      <c r="H2602" s="30" t="s">
        <v>575</v>
      </c>
    </row>
    <row r="2603" spans="1:8" ht="31.5" hidden="1" x14ac:dyDescent="0.25">
      <c r="A2603" s="26" t="s">
        <v>2744</v>
      </c>
      <c r="B2603" s="27" t="s">
        <v>650</v>
      </c>
      <c r="C2603" s="27" t="s">
        <v>1165</v>
      </c>
      <c r="D2603" s="28">
        <v>7826</v>
      </c>
      <c r="E2603" s="27" t="s">
        <v>2750</v>
      </c>
      <c r="F2603" s="26" t="s">
        <v>13</v>
      </c>
      <c r="G2603" s="29">
        <v>36782</v>
      </c>
      <c r="H2603" s="30" t="s">
        <v>575</v>
      </c>
    </row>
    <row r="2604" spans="1:8" ht="31.5" hidden="1" x14ac:dyDescent="0.25">
      <c r="A2604" s="26" t="s">
        <v>1333</v>
      </c>
      <c r="B2604" s="27" t="s">
        <v>1377</v>
      </c>
      <c r="C2604" s="27" t="s">
        <v>1381</v>
      </c>
      <c r="D2604" s="28">
        <v>7827</v>
      </c>
      <c r="E2604" s="27" t="s">
        <v>2751</v>
      </c>
      <c r="F2604" s="26" t="s">
        <v>13</v>
      </c>
      <c r="G2604" s="29">
        <v>16618</v>
      </c>
      <c r="H2604" s="30" t="s">
        <v>575</v>
      </c>
    </row>
    <row r="2605" spans="1:8" ht="31.5" hidden="1" x14ac:dyDescent="0.25">
      <c r="A2605" s="26" t="s">
        <v>2744</v>
      </c>
      <c r="B2605" s="27" t="s">
        <v>594</v>
      </c>
      <c r="C2605" s="27" t="s">
        <v>595</v>
      </c>
      <c r="D2605" s="28">
        <v>7828</v>
      </c>
      <c r="E2605" s="27" t="s">
        <v>2752</v>
      </c>
      <c r="F2605" s="26" t="s">
        <v>15</v>
      </c>
      <c r="G2605" s="29">
        <v>21389</v>
      </c>
      <c r="H2605" s="30" t="s">
        <v>575</v>
      </c>
    </row>
    <row r="2606" spans="1:8" ht="31.5" hidden="1" x14ac:dyDescent="0.25">
      <c r="A2606" s="26" t="s">
        <v>2744</v>
      </c>
      <c r="B2606" s="27" t="s">
        <v>594</v>
      </c>
      <c r="C2606" s="27" t="s">
        <v>595</v>
      </c>
      <c r="D2606" s="28">
        <v>7829</v>
      </c>
      <c r="E2606" s="27" t="s">
        <v>2753</v>
      </c>
      <c r="F2606" s="26" t="s">
        <v>15</v>
      </c>
      <c r="G2606" s="29">
        <v>10695</v>
      </c>
      <c r="H2606" s="30" t="s">
        <v>575</v>
      </c>
    </row>
    <row r="2607" spans="1:8" ht="31.5" hidden="1" x14ac:dyDescent="0.25">
      <c r="A2607" s="26" t="s">
        <v>2744</v>
      </c>
      <c r="B2607" s="27" t="s">
        <v>639</v>
      </c>
      <c r="C2607" s="27" t="s">
        <v>639</v>
      </c>
      <c r="D2607" s="28">
        <v>7830</v>
      </c>
      <c r="E2607" s="27" t="s">
        <v>2754</v>
      </c>
      <c r="F2607" s="26" t="s">
        <v>16</v>
      </c>
      <c r="G2607" s="29">
        <v>161801</v>
      </c>
      <c r="H2607" s="30" t="s">
        <v>575</v>
      </c>
    </row>
    <row r="2608" spans="1:8" ht="31.5" hidden="1" x14ac:dyDescent="0.25">
      <c r="A2608" s="26" t="s">
        <v>2744</v>
      </c>
      <c r="B2608" s="27" t="s">
        <v>639</v>
      </c>
      <c r="C2608" s="27" t="s">
        <v>639</v>
      </c>
      <c r="D2608" s="28">
        <v>7831</v>
      </c>
      <c r="E2608" s="27" t="s">
        <v>2755</v>
      </c>
      <c r="F2608" s="26" t="s">
        <v>16</v>
      </c>
      <c r="G2608" s="29">
        <v>220597</v>
      </c>
      <c r="H2608" s="30" t="s">
        <v>575</v>
      </c>
    </row>
    <row r="2609" spans="1:8" ht="31.5" hidden="1" x14ac:dyDescent="0.25">
      <c r="A2609" s="26" t="s">
        <v>2744</v>
      </c>
      <c r="B2609" s="27" t="s">
        <v>639</v>
      </c>
      <c r="C2609" s="27" t="s">
        <v>639</v>
      </c>
      <c r="D2609" s="28">
        <v>7832</v>
      </c>
      <c r="E2609" s="27" t="s">
        <v>2756</v>
      </c>
      <c r="F2609" s="26" t="s">
        <v>16</v>
      </c>
      <c r="G2609" s="29">
        <v>243455</v>
      </c>
      <c r="H2609" s="30" t="s">
        <v>575</v>
      </c>
    </row>
    <row r="2610" spans="1:8" ht="31.5" hidden="1" x14ac:dyDescent="0.25">
      <c r="A2610" s="26" t="s">
        <v>2744</v>
      </c>
      <c r="B2610" s="27" t="s">
        <v>639</v>
      </c>
      <c r="C2610" s="27" t="s">
        <v>639</v>
      </c>
      <c r="D2610" s="28">
        <v>7833</v>
      </c>
      <c r="E2610" s="27" t="s">
        <v>2757</v>
      </c>
      <c r="F2610" s="26" t="s">
        <v>16</v>
      </c>
      <c r="G2610" s="29">
        <v>265031</v>
      </c>
      <c r="H2610" s="30" t="s">
        <v>575</v>
      </c>
    </row>
    <row r="2611" spans="1:8" ht="141.75" hidden="1" x14ac:dyDescent="0.25">
      <c r="A2611" s="26" t="s">
        <v>2744</v>
      </c>
      <c r="B2611" s="27" t="s">
        <v>650</v>
      </c>
      <c r="C2611" s="27" t="s">
        <v>991</v>
      </c>
      <c r="D2611" s="28">
        <v>7857</v>
      </c>
      <c r="E2611" s="27" t="s">
        <v>2758</v>
      </c>
      <c r="F2611" s="26" t="s">
        <v>16</v>
      </c>
      <c r="G2611" s="29">
        <v>5156385</v>
      </c>
      <c r="H2611" s="30" t="s">
        <v>575</v>
      </c>
    </row>
    <row r="2612" spans="1:8" ht="47.25" hidden="1" x14ac:dyDescent="0.25">
      <c r="A2612" s="26" t="s">
        <v>2744</v>
      </c>
      <c r="B2612" s="27" t="s">
        <v>632</v>
      </c>
      <c r="C2612" s="27" t="s">
        <v>1711</v>
      </c>
      <c r="D2612" s="28">
        <v>7858</v>
      </c>
      <c r="E2612" s="27" t="s">
        <v>2759</v>
      </c>
      <c r="F2612" s="26" t="s">
        <v>13</v>
      </c>
      <c r="G2612" s="29">
        <v>241585</v>
      </c>
      <c r="H2612" s="30" t="s">
        <v>575</v>
      </c>
    </row>
    <row r="2613" spans="1:8" ht="126" hidden="1" x14ac:dyDescent="0.25">
      <c r="A2613" s="26" t="s">
        <v>2744</v>
      </c>
      <c r="B2613" s="27" t="s">
        <v>650</v>
      </c>
      <c r="C2613" s="27" t="s">
        <v>991</v>
      </c>
      <c r="D2613" s="28">
        <v>7859</v>
      </c>
      <c r="E2613" s="27" t="s">
        <v>2760</v>
      </c>
      <c r="F2613" s="26" t="s">
        <v>16</v>
      </c>
      <c r="G2613" s="29">
        <v>3311784</v>
      </c>
      <c r="H2613" s="30" t="s">
        <v>575</v>
      </c>
    </row>
    <row r="2614" spans="1:8" ht="126" hidden="1" x14ac:dyDescent="0.25">
      <c r="A2614" s="26" t="s">
        <v>2744</v>
      </c>
      <c r="B2614" s="27" t="s">
        <v>650</v>
      </c>
      <c r="C2614" s="27" t="s">
        <v>991</v>
      </c>
      <c r="D2614" s="28">
        <v>7860</v>
      </c>
      <c r="E2614" s="27" t="s">
        <v>2761</v>
      </c>
      <c r="F2614" s="26" t="s">
        <v>16</v>
      </c>
      <c r="G2614" s="29">
        <v>3322474</v>
      </c>
      <c r="H2614" s="30" t="s">
        <v>575</v>
      </c>
    </row>
    <row r="2615" spans="1:8" ht="31.5" hidden="1" x14ac:dyDescent="0.25">
      <c r="A2615" s="26" t="s">
        <v>2744</v>
      </c>
      <c r="B2615" s="27" t="s">
        <v>646</v>
      </c>
      <c r="C2615" s="27" t="s">
        <v>1705</v>
      </c>
      <c r="D2615" s="28">
        <v>7861</v>
      </c>
      <c r="E2615" s="27" t="s">
        <v>2762</v>
      </c>
      <c r="F2615" s="26" t="s">
        <v>15</v>
      </c>
      <c r="G2615" s="29">
        <v>39456</v>
      </c>
      <c r="H2615" s="30" t="s">
        <v>575</v>
      </c>
    </row>
    <row r="2616" spans="1:8" ht="78.75" hidden="1" x14ac:dyDescent="0.25">
      <c r="A2616" s="26" t="s">
        <v>2744</v>
      </c>
      <c r="B2616" s="27" t="s">
        <v>632</v>
      </c>
      <c r="C2616" s="27" t="s">
        <v>633</v>
      </c>
      <c r="D2616" s="28">
        <v>7862</v>
      </c>
      <c r="E2616" s="27" t="s">
        <v>2763</v>
      </c>
      <c r="F2616" s="26" t="s">
        <v>15</v>
      </c>
      <c r="G2616" s="29">
        <v>4243</v>
      </c>
      <c r="H2616" s="30" t="s">
        <v>575</v>
      </c>
    </row>
    <row r="2617" spans="1:8" ht="63" hidden="1" x14ac:dyDescent="0.25">
      <c r="A2617" s="26" t="s">
        <v>2744</v>
      </c>
      <c r="B2617" s="27" t="s">
        <v>632</v>
      </c>
      <c r="C2617" s="27" t="s">
        <v>633</v>
      </c>
      <c r="D2617" s="28">
        <v>7863</v>
      </c>
      <c r="E2617" s="27" t="s">
        <v>2764</v>
      </c>
      <c r="F2617" s="26" t="s">
        <v>13</v>
      </c>
      <c r="G2617" s="29">
        <v>34871</v>
      </c>
      <c r="H2617" s="30" t="s">
        <v>575</v>
      </c>
    </row>
    <row r="2618" spans="1:8" ht="63" hidden="1" x14ac:dyDescent="0.25">
      <c r="A2618" s="26" t="s">
        <v>2744</v>
      </c>
      <c r="B2618" s="27" t="s">
        <v>978</v>
      </c>
      <c r="C2618" s="27" t="s">
        <v>2228</v>
      </c>
      <c r="D2618" s="28">
        <v>7864</v>
      </c>
      <c r="E2618" s="27" t="s">
        <v>2765</v>
      </c>
      <c r="F2618" s="26" t="s">
        <v>13</v>
      </c>
      <c r="G2618" s="29">
        <v>5019</v>
      </c>
      <c r="H2618" s="30" t="s">
        <v>575</v>
      </c>
    </row>
    <row r="2619" spans="1:8" ht="31.5" x14ac:dyDescent="0.25">
      <c r="A2619" s="26" t="s">
        <v>2744</v>
      </c>
      <c r="B2619" s="27" t="s">
        <v>597</v>
      </c>
      <c r="C2619" s="27" t="s">
        <v>597</v>
      </c>
      <c r="D2619" s="28">
        <v>7865</v>
      </c>
      <c r="E2619" s="27" t="s">
        <v>2766</v>
      </c>
      <c r="F2619" s="26" t="s">
        <v>16</v>
      </c>
      <c r="G2619" s="29">
        <v>88284</v>
      </c>
      <c r="H2619" s="30" t="s">
        <v>575</v>
      </c>
    </row>
    <row r="2620" spans="1:8" ht="31.5" hidden="1" x14ac:dyDescent="0.25">
      <c r="A2620" s="26" t="s">
        <v>2744</v>
      </c>
      <c r="B2620" s="27" t="s">
        <v>597</v>
      </c>
      <c r="C2620" s="27" t="s">
        <v>597</v>
      </c>
      <c r="D2620" s="28">
        <v>7869</v>
      </c>
      <c r="E2620" s="27" t="s">
        <v>2767</v>
      </c>
      <c r="F2620" s="26" t="s">
        <v>14</v>
      </c>
      <c r="G2620" s="29">
        <v>55785</v>
      </c>
      <c r="H2620" s="30" t="s">
        <v>575</v>
      </c>
    </row>
    <row r="2621" spans="1:8" ht="78.75" x14ac:dyDescent="0.25">
      <c r="A2621" s="26" t="s">
        <v>2744</v>
      </c>
      <c r="B2621" s="27" t="s">
        <v>597</v>
      </c>
      <c r="C2621" s="27" t="s">
        <v>597</v>
      </c>
      <c r="D2621" s="28">
        <v>7870</v>
      </c>
      <c r="E2621" s="27" t="s">
        <v>2768</v>
      </c>
      <c r="F2621" s="26" t="s">
        <v>16</v>
      </c>
      <c r="G2621" s="29">
        <v>722931</v>
      </c>
      <c r="H2621" s="30" t="s">
        <v>575</v>
      </c>
    </row>
    <row r="2622" spans="1:8" ht="47.25" hidden="1" x14ac:dyDescent="0.25">
      <c r="A2622" s="26" t="s">
        <v>2744</v>
      </c>
      <c r="B2622" s="27" t="s">
        <v>597</v>
      </c>
      <c r="C2622" s="27" t="s">
        <v>597</v>
      </c>
      <c r="D2622" s="28">
        <v>7871</v>
      </c>
      <c r="E2622" s="27" t="s">
        <v>2769</v>
      </c>
      <c r="F2622" s="26" t="s">
        <v>15</v>
      </c>
      <c r="G2622" s="29">
        <v>26852</v>
      </c>
      <c r="H2622" s="30" t="s">
        <v>575</v>
      </c>
    </row>
    <row r="2623" spans="1:8" ht="31.5" hidden="1" x14ac:dyDescent="0.25">
      <c r="A2623" s="26" t="s">
        <v>2744</v>
      </c>
      <c r="B2623" s="27" t="s">
        <v>650</v>
      </c>
      <c r="C2623" s="27" t="s">
        <v>996</v>
      </c>
      <c r="D2623" s="28">
        <v>7873</v>
      </c>
      <c r="E2623" s="27" t="s">
        <v>2770</v>
      </c>
      <c r="F2623" s="26" t="s">
        <v>17</v>
      </c>
      <c r="G2623" s="29">
        <v>1500</v>
      </c>
      <c r="H2623" s="30" t="s">
        <v>575</v>
      </c>
    </row>
    <row r="2624" spans="1:8" ht="126" hidden="1" x14ac:dyDescent="0.25">
      <c r="A2624" s="26" t="s">
        <v>2744</v>
      </c>
      <c r="B2624" s="27" t="s">
        <v>646</v>
      </c>
      <c r="C2624" s="27" t="s">
        <v>1705</v>
      </c>
      <c r="D2624" s="28">
        <v>7874</v>
      </c>
      <c r="E2624" s="27" t="s">
        <v>2771</v>
      </c>
      <c r="F2624" s="26" t="s">
        <v>15</v>
      </c>
      <c r="G2624" s="29">
        <v>295556</v>
      </c>
      <c r="H2624" s="30" t="s">
        <v>575</v>
      </c>
    </row>
    <row r="2625" spans="1:8" ht="47.25" hidden="1" x14ac:dyDescent="0.25">
      <c r="A2625" s="26" t="s">
        <v>2744</v>
      </c>
      <c r="B2625" s="27" t="s">
        <v>639</v>
      </c>
      <c r="C2625" s="27" t="s">
        <v>639</v>
      </c>
      <c r="D2625" s="28">
        <v>7875</v>
      </c>
      <c r="E2625" s="27" t="s">
        <v>2772</v>
      </c>
      <c r="F2625" s="26" t="s">
        <v>16</v>
      </c>
      <c r="G2625" s="29">
        <v>26470</v>
      </c>
      <c r="H2625" s="30" t="s">
        <v>575</v>
      </c>
    </row>
    <row r="2626" spans="1:8" ht="47.25" hidden="1" x14ac:dyDescent="0.25">
      <c r="A2626" s="26" t="s">
        <v>2744</v>
      </c>
      <c r="B2626" s="27" t="s">
        <v>639</v>
      </c>
      <c r="C2626" s="27" t="s">
        <v>639</v>
      </c>
      <c r="D2626" s="28">
        <v>7876</v>
      </c>
      <c r="E2626" s="27" t="s">
        <v>2773</v>
      </c>
      <c r="F2626" s="26" t="s">
        <v>15</v>
      </c>
      <c r="G2626" s="29">
        <v>1006633</v>
      </c>
      <c r="H2626" s="30" t="s">
        <v>575</v>
      </c>
    </row>
    <row r="2627" spans="1:8" ht="31.5" hidden="1" x14ac:dyDescent="0.25">
      <c r="A2627" s="26" t="s">
        <v>2744</v>
      </c>
      <c r="B2627" s="27" t="s">
        <v>597</v>
      </c>
      <c r="C2627" s="27" t="s">
        <v>597</v>
      </c>
      <c r="D2627" s="28">
        <v>7877</v>
      </c>
      <c r="E2627" s="27" t="s">
        <v>2774</v>
      </c>
      <c r="F2627" s="26" t="s">
        <v>15</v>
      </c>
      <c r="G2627" s="29">
        <v>3880</v>
      </c>
      <c r="H2627" s="30" t="s">
        <v>575</v>
      </c>
    </row>
    <row r="2628" spans="1:8" ht="63" hidden="1" x14ac:dyDescent="0.25">
      <c r="A2628" s="26" t="s">
        <v>2744</v>
      </c>
      <c r="B2628" s="27" t="s">
        <v>594</v>
      </c>
      <c r="C2628" s="27" t="s">
        <v>808</v>
      </c>
      <c r="D2628" s="28">
        <v>7878</v>
      </c>
      <c r="E2628" s="27" t="s">
        <v>2775</v>
      </c>
      <c r="F2628" s="26" t="s">
        <v>13</v>
      </c>
      <c r="G2628" s="29">
        <v>53173</v>
      </c>
      <c r="H2628" s="30" t="s">
        <v>575</v>
      </c>
    </row>
    <row r="2629" spans="1:8" ht="31.5" x14ac:dyDescent="0.25">
      <c r="A2629" s="26" t="s">
        <v>2744</v>
      </c>
      <c r="B2629" s="27" t="s">
        <v>597</v>
      </c>
      <c r="C2629" s="27" t="s">
        <v>597</v>
      </c>
      <c r="D2629" s="28">
        <v>7879</v>
      </c>
      <c r="E2629" s="27" t="s">
        <v>2776</v>
      </c>
      <c r="F2629" s="26" t="s">
        <v>16</v>
      </c>
      <c r="G2629" s="29">
        <v>162818</v>
      </c>
      <c r="H2629" s="30" t="s">
        <v>575</v>
      </c>
    </row>
    <row r="2630" spans="1:8" ht="31.5" hidden="1" x14ac:dyDescent="0.25">
      <c r="A2630" s="26" t="s">
        <v>2744</v>
      </c>
      <c r="B2630" s="27" t="s">
        <v>639</v>
      </c>
      <c r="C2630" s="27" t="s">
        <v>639</v>
      </c>
      <c r="D2630" s="28">
        <v>7880</v>
      </c>
      <c r="E2630" s="27" t="s">
        <v>2777</v>
      </c>
      <c r="F2630" s="26" t="s">
        <v>16</v>
      </c>
      <c r="G2630" s="29">
        <v>26664</v>
      </c>
      <c r="H2630" s="30" t="s">
        <v>575</v>
      </c>
    </row>
    <row r="2631" spans="1:8" ht="31.5" hidden="1" x14ac:dyDescent="0.25">
      <c r="A2631" s="26" t="s">
        <v>2744</v>
      </c>
      <c r="B2631" s="27" t="s">
        <v>632</v>
      </c>
      <c r="C2631" s="27" t="s">
        <v>633</v>
      </c>
      <c r="D2631" s="28">
        <v>7881</v>
      </c>
      <c r="E2631" s="27" t="s">
        <v>2778</v>
      </c>
      <c r="F2631" s="26" t="s">
        <v>16</v>
      </c>
      <c r="G2631" s="29">
        <v>7378</v>
      </c>
      <c r="H2631" s="30" t="s">
        <v>575</v>
      </c>
    </row>
    <row r="2632" spans="1:8" ht="47.25" hidden="1" x14ac:dyDescent="0.25">
      <c r="A2632" s="26" t="s">
        <v>2744</v>
      </c>
      <c r="B2632" s="27" t="s">
        <v>978</v>
      </c>
      <c r="C2632" s="27" t="s">
        <v>2228</v>
      </c>
      <c r="D2632" s="28">
        <v>7882</v>
      </c>
      <c r="E2632" s="27" t="s">
        <v>2779</v>
      </c>
      <c r="F2632" s="26" t="s">
        <v>14</v>
      </c>
      <c r="G2632" s="29">
        <v>100386</v>
      </c>
      <c r="H2632" s="30" t="s">
        <v>575</v>
      </c>
    </row>
    <row r="2633" spans="1:8" ht="94.5" hidden="1" x14ac:dyDescent="0.25">
      <c r="A2633" s="26" t="s">
        <v>2744</v>
      </c>
      <c r="B2633" s="27" t="s">
        <v>646</v>
      </c>
      <c r="C2633" s="27" t="s">
        <v>1705</v>
      </c>
      <c r="D2633" s="28">
        <v>7883</v>
      </c>
      <c r="E2633" s="27" t="s">
        <v>2780</v>
      </c>
      <c r="F2633" s="26" t="s">
        <v>430</v>
      </c>
      <c r="G2633" s="29">
        <v>1623</v>
      </c>
      <c r="H2633" s="30" t="s">
        <v>575</v>
      </c>
    </row>
    <row r="2634" spans="1:8" ht="94.5" hidden="1" x14ac:dyDescent="0.25">
      <c r="A2634" s="26" t="s">
        <v>2744</v>
      </c>
      <c r="B2634" s="27" t="s">
        <v>646</v>
      </c>
      <c r="C2634" s="27" t="s">
        <v>1705</v>
      </c>
      <c r="D2634" s="28">
        <v>7884</v>
      </c>
      <c r="E2634" s="27" t="s">
        <v>2781</v>
      </c>
      <c r="F2634" s="26" t="s">
        <v>430</v>
      </c>
      <c r="G2634" s="29">
        <v>1421</v>
      </c>
      <c r="H2634" s="30" t="s">
        <v>575</v>
      </c>
    </row>
    <row r="2635" spans="1:8" ht="94.5" hidden="1" x14ac:dyDescent="0.25">
      <c r="A2635" s="26" t="s">
        <v>2744</v>
      </c>
      <c r="B2635" s="27" t="s">
        <v>646</v>
      </c>
      <c r="C2635" s="27" t="s">
        <v>1705</v>
      </c>
      <c r="D2635" s="28">
        <v>7885</v>
      </c>
      <c r="E2635" s="27" t="s">
        <v>2782</v>
      </c>
      <c r="F2635" s="26" t="s">
        <v>430</v>
      </c>
      <c r="G2635" s="29">
        <v>1565</v>
      </c>
      <c r="H2635" s="30" t="s">
        <v>575</v>
      </c>
    </row>
    <row r="2636" spans="1:8" ht="94.5" hidden="1" x14ac:dyDescent="0.25">
      <c r="A2636" s="26" t="s">
        <v>2744</v>
      </c>
      <c r="B2636" s="27" t="s">
        <v>646</v>
      </c>
      <c r="C2636" s="27" t="s">
        <v>1705</v>
      </c>
      <c r="D2636" s="28">
        <v>7886</v>
      </c>
      <c r="E2636" s="27" t="s">
        <v>2783</v>
      </c>
      <c r="F2636" s="26" t="s">
        <v>430</v>
      </c>
      <c r="G2636" s="29">
        <v>1249</v>
      </c>
      <c r="H2636" s="30" t="s">
        <v>575</v>
      </c>
    </row>
    <row r="2637" spans="1:8" ht="94.5" hidden="1" x14ac:dyDescent="0.25">
      <c r="A2637" s="26" t="s">
        <v>2744</v>
      </c>
      <c r="B2637" s="27" t="s">
        <v>646</v>
      </c>
      <c r="C2637" s="27" t="s">
        <v>1705</v>
      </c>
      <c r="D2637" s="28">
        <v>7887</v>
      </c>
      <c r="E2637" s="27" t="s">
        <v>2784</v>
      </c>
      <c r="F2637" s="26" t="s">
        <v>430</v>
      </c>
      <c r="G2637" s="29">
        <v>1327</v>
      </c>
      <c r="H2637" s="30" t="s">
        <v>575</v>
      </c>
    </row>
    <row r="2638" spans="1:8" ht="31.5" x14ac:dyDescent="0.25">
      <c r="A2638" s="26" t="s">
        <v>2744</v>
      </c>
      <c r="B2638" s="27" t="s">
        <v>597</v>
      </c>
      <c r="C2638" s="27" t="s">
        <v>597</v>
      </c>
      <c r="D2638" s="28">
        <v>7888</v>
      </c>
      <c r="E2638" s="27" t="s">
        <v>2785</v>
      </c>
      <c r="F2638" s="26" t="s">
        <v>16</v>
      </c>
      <c r="G2638" s="29">
        <v>156933</v>
      </c>
      <c r="H2638" s="30" t="s">
        <v>575</v>
      </c>
    </row>
    <row r="2639" spans="1:8" ht="78.75" hidden="1" x14ac:dyDescent="0.25">
      <c r="A2639" s="26" t="s">
        <v>2744</v>
      </c>
      <c r="B2639" s="27" t="s">
        <v>646</v>
      </c>
      <c r="C2639" s="27" t="s">
        <v>1705</v>
      </c>
      <c r="D2639" s="28">
        <v>7889</v>
      </c>
      <c r="E2639" s="27" t="s">
        <v>2786</v>
      </c>
      <c r="F2639" s="26" t="s">
        <v>430</v>
      </c>
      <c r="G2639" s="29">
        <v>1623</v>
      </c>
      <c r="H2639" s="30" t="s">
        <v>575</v>
      </c>
    </row>
    <row r="2640" spans="1:8" ht="31.5" hidden="1" x14ac:dyDescent="0.25">
      <c r="A2640" s="26" t="s">
        <v>2744</v>
      </c>
      <c r="B2640" s="27" t="s">
        <v>608</v>
      </c>
      <c r="C2640" s="27" t="s">
        <v>609</v>
      </c>
      <c r="D2640" s="28">
        <v>7892</v>
      </c>
      <c r="E2640" s="27" t="s">
        <v>2787</v>
      </c>
      <c r="F2640" s="26" t="s">
        <v>15</v>
      </c>
      <c r="G2640" s="29">
        <v>68927</v>
      </c>
      <c r="H2640" s="30" t="s">
        <v>575</v>
      </c>
    </row>
    <row r="2641" spans="1:8" ht="47.25" x14ac:dyDescent="0.25">
      <c r="A2641" s="26" t="s">
        <v>2744</v>
      </c>
      <c r="B2641" s="27" t="s">
        <v>597</v>
      </c>
      <c r="C2641" s="27" t="s">
        <v>597</v>
      </c>
      <c r="D2641" s="28">
        <v>7893</v>
      </c>
      <c r="E2641" s="27" t="s">
        <v>2788</v>
      </c>
      <c r="F2641" s="26" t="s">
        <v>16</v>
      </c>
      <c r="G2641" s="29">
        <v>164189</v>
      </c>
      <c r="H2641" s="30" t="s">
        <v>575</v>
      </c>
    </row>
    <row r="2642" spans="1:8" ht="47.25" hidden="1" x14ac:dyDescent="0.25">
      <c r="A2642" s="26" t="s">
        <v>2744</v>
      </c>
      <c r="B2642" s="27" t="s">
        <v>2696</v>
      </c>
      <c r="C2642" s="27" t="s">
        <v>2696</v>
      </c>
      <c r="D2642" s="28">
        <v>7894</v>
      </c>
      <c r="E2642" s="27" t="s">
        <v>2789</v>
      </c>
      <c r="F2642" s="26" t="s">
        <v>16</v>
      </c>
      <c r="G2642" s="29">
        <v>280281</v>
      </c>
      <c r="H2642" s="30" t="s">
        <v>575</v>
      </c>
    </row>
    <row r="2643" spans="1:8" ht="63" hidden="1" x14ac:dyDescent="0.25">
      <c r="A2643" s="26" t="s">
        <v>2744</v>
      </c>
      <c r="B2643" s="27" t="s">
        <v>632</v>
      </c>
      <c r="C2643" s="27" t="s">
        <v>811</v>
      </c>
      <c r="D2643" s="28">
        <v>7895</v>
      </c>
      <c r="E2643" s="27" t="s">
        <v>2790</v>
      </c>
      <c r="F2643" s="26" t="s">
        <v>16</v>
      </c>
      <c r="G2643" s="29">
        <v>739330</v>
      </c>
      <c r="H2643" s="30" t="s">
        <v>575</v>
      </c>
    </row>
    <row r="2644" spans="1:8" ht="31.5" hidden="1" x14ac:dyDescent="0.25">
      <c r="A2644" s="26" t="s">
        <v>2744</v>
      </c>
      <c r="B2644" s="27" t="s">
        <v>650</v>
      </c>
      <c r="C2644" s="27" t="s">
        <v>991</v>
      </c>
      <c r="D2644" s="28">
        <v>7896</v>
      </c>
      <c r="E2644" s="27" t="s">
        <v>2791</v>
      </c>
      <c r="F2644" s="26" t="s">
        <v>16</v>
      </c>
      <c r="G2644" s="29">
        <v>635</v>
      </c>
      <c r="H2644" s="30" t="s">
        <v>575</v>
      </c>
    </row>
    <row r="2645" spans="1:8" ht="47.25" hidden="1" x14ac:dyDescent="0.25">
      <c r="A2645" s="26" t="s">
        <v>2744</v>
      </c>
      <c r="B2645" s="27" t="s">
        <v>650</v>
      </c>
      <c r="C2645" s="27" t="s">
        <v>651</v>
      </c>
      <c r="D2645" s="28">
        <v>7898</v>
      </c>
      <c r="E2645" s="27" t="s">
        <v>2792</v>
      </c>
      <c r="F2645" s="26" t="s">
        <v>14</v>
      </c>
      <c r="G2645" s="29">
        <v>718014</v>
      </c>
      <c r="H2645" s="30" t="s">
        <v>575</v>
      </c>
    </row>
    <row r="2646" spans="1:8" ht="47.25" hidden="1" x14ac:dyDescent="0.25">
      <c r="A2646" s="26" t="s">
        <v>2744</v>
      </c>
      <c r="B2646" s="27" t="s">
        <v>650</v>
      </c>
      <c r="C2646" s="27" t="s">
        <v>651</v>
      </c>
      <c r="D2646" s="28">
        <v>7899</v>
      </c>
      <c r="E2646" s="27" t="s">
        <v>2793</v>
      </c>
      <c r="F2646" s="26" t="s">
        <v>14</v>
      </c>
      <c r="G2646" s="29">
        <v>758749</v>
      </c>
      <c r="H2646" s="30" t="s">
        <v>575</v>
      </c>
    </row>
    <row r="2647" spans="1:8" ht="31.5" hidden="1" x14ac:dyDescent="0.25">
      <c r="A2647" s="26" t="s">
        <v>2744</v>
      </c>
      <c r="B2647" s="27" t="s">
        <v>1119</v>
      </c>
      <c r="C2647" s="27" t="s">
        <v>1120</v>
      </c>
      <c r="D2647" s="28">
        <v>7900</v>
      </c>
      <c r="E2647" s="27" t="s">
        <v>2794</v>
      </c>
      <c r="F2647" s="26" t="s">
        <v>13</v>
      </c>
      <c r="G2647" s="29">
        <v>56104</v>
      </c>
      <c r="H2647" s="30" t="s">
        <v>575</v>
      </c>
    </row>
    <row r="2648" spans="1:8" ht="31.5" hidden="1" x14ac:dyDescent="0.25">
      <c r="A2648" s="26" t="s">
        <v>2744</v>
      </c>
      <c r="B2648" s="27" t="s">
        <v>597</v>
      </c>
      <c r="C2648" s="27" t="s">
        <v>597</v>
      </c>
      <c r="D2648" s="28">
        <v>7901</v>
      </c>
      <c r="E2648" s="27" t="s">
        <v>2795</v>
      </c>
      <c r="F2648" s="26" t="s">
        <v>27</v>
      </c>
      <c r="G2648" s="29">
        <v>9159</v>
      </c>
      <c r="H2648" s="30" t="s">
        <v>575</v>
      </c>
    </row>
    <row r="2649" spans="1:8" ht="47.25" hidden="1" x14ac:dyDescent="0.25">
      <c r="A2649" s="26" t="s">
        <v>2744</v>
      </c>
      <c r="B2649" s="27" t="s">
        <v>1119</v>
      </c>
      <c r="C2649" s="27" t="s">
        <v>1120</v>
      </c>
      <c r="D2649" s="28">
        <v>7902</v>
      </c>
      <c r="E2649" s="27" t="s">
        <v>2796</v>
      </c>
      <c r="F2649" s="26" t="s">
        <v>15</v>
      </c>
      <c r="G2649" s="29">
        <v>39123</v>
      </c>
      <c r="H2649" s="30" t="s">
        <v>575</v>
      </c>
    </row>
    <row r="2650" spans="1:8" ht="47.25" hidden="1" x14ac:dyDescent="0.25">
      <c r="A2650" s="26" t="s">
        <v>2744</v>
      </c>
      <c r="B2650" s="27" t="s">
        <v>632</v>
      </c>
      <c r="C2650" s="27" t="s">
        <v>1711</v>
      </c>
      <c r="D2650" s="28">
        <v>7903</v>
      </c>
      <c r="E2650" s="27" t="s">
        <v>2797</v>
      </c>
      <c r="F2650" s="26" t="s">
        <v>16</v>
      </c>
      <c r="G2650" s="29">
        <v>73574</v>
      </c>
      <c r="H2650" s="30" t="s">
        <v>575</v>
      </c>
    </row>
    <row r="2651" spans="1:8" ht="31.5" hidden="1" x14ac:dyDescent="0.25">
      <c r="A2651" s="26" t="s">
        <v>2744</v>
      </c>
      <c r="B2651" s="27" t="s">
        <v>632</v>
      </c>
      <c r="C2651" s="27" t="s">
        <v>1711</v>
      </c>
      <c r="D2651" s="28">
        <v>7904</v>
      </c>
      <c r="E2651" s="27" t="s">
        <v>2798</v>
      </c>
      <c r="F2651" s="26" t="s">
        <v>219</v>
      </c>
      <c r="G2651" s="29">
        <v>4461</v>
      </c>
      <c r="H2651" s="30" t="s">
        <v>575</v>
      </c>
    </row>
    <row r="2652" spans="1:8" ht="47.25" hidden="1" x14ac:dyDescent="0.25">
      <c r="A2652" s="26" t="s">
        <v>483</v>
      </c>
      <c r="B2652" s="27" t="s">
        <v>573</v>
      </c>
      <c r="C2652" s="27" t="s">
        <v>2715</v>
      </c>
      <c r="D2652" s="28">
        <v>7905</v>
      </c>
      <c r="E2652" s="27" t="s">
        <v>2799</v>
      </c>
      <c r="F2652" s="26" t="s">
        <v>14</v>
      </c>
      <c r="G2652" s="29">
        <v>79252</v>
      </c>
      <c r="H2652" s="30" t="s">
        <v>575</v>
      </c>
    </row>
    <row r="2653" spans="1:8" ht="47.25" hidden="1" x14ac:dyDescent="0.25">
      <c r="A2653" s="26" t="s">
        <v>483</v>
      </c>
      <c r="B2653" s="27" t="s">
        <v>573</v>
      </c>
      <c r="C2653" s="27" t="s">
        <v>2715</v>
      </c>
      <c r="D2653" s="28">
        <v>7944</v>
      </c>
      <c r="E2653" s="27" t="s">
        <v>2800</v>
      </c>
      <c r="F2653" s="26" t="s">
        <v>14</v>
      </c>
      <c r="G2653" s="29">
        <v>6026</v>
      </c>
      <c r="H2653" s="30" t="s">
        <v>575</v>
      </c>
    </row>
    <row r="2654" spans="1:8" ht="47.25" hidden="1" x14ac:dyDescent="0.25">
      <c r="A2654" s="26" t="s">
        <v>483</v>
      </c>
      <c r="B2654" s="27" t="s">
        <v>573</v>
      </c>
      <c r="C2654" s="27" t="s">
        <v>2715</v>
      </c>
      <c r="D2654" s="28">
        <v>7945</v>
      </c>
      <c r="E2654" s="27" t="s">
        <v>2801</v>
      </c>
      <c r="F2654" s="26" t="s">
        <v>14</v>
      </c>
      <c r="G2654" s="29">
        <v>5434</v>
      </c>
      <c r="H2654" s="30" t="s">
        <v>575</v>
      </c>
    </row>
    <row r="2655" spans="1:8" ht="31.5" hidden="1" x14ac:dyDescent="0.25">
      <c r="A2655" s="26" t="s">
        <v>483</v>
      </c>
      <c r="B2655" s="27" t="s">
        <v>573</v>
      </c>
      <c r="C2655" s="27" t="s">
        <v>2715</v>
      </c>
      <c r="D2655" s="28">
        <v>7946</v>
      </c>
      <c r="E2655" s="27" t="s">
        <v>2802</v>
      </c>
      <c r="F2655" s="26" t="s">
        <v>14</v>
      </c>
      <c r="G2655" s="29">
        <v>5350</v>
      </c>
      <c r="H2655" s="30" t="s">
        <v>575</v>
      </c>
    </row>
    <row r="2656" spans="1:8" ht="47.25" hidden="1" x14ac:dyDescent="0.25">
      <c r="A2656" s="26" t="s">
        <v>2744</v>
      </c>
      <c r="B2656" s="27" t="s">
        <v>582</v>
      </c>
      <c r="C2656" s="27" t="s">
        <v>1775</v>
      </c>
      <c r="D2656" s="28">
        <v>7947</v>
      </c>
      <c r="E2656" s="27" t="s">
        <v>2803</v>
      </c>
      <c r="F2656" s="26" t="s">
        <v>15</v>
      </c>
      <c r="G2656" s="29">
        <v>53705</v>
      </c>
      <c r="H2656" s="30" t="s">
        <v>575</v>
      </c>
    </row>
    <row r="2657" spans="1:8" ht="47.25" hidden="1" x14ac:dyDescent="0.25">
      <c r="A2657" s="26" t="s">
        <v>2744</v>
      </c>
      <c r="B2657" s="27" t="s">
        <v>582</v>
      </c>
      <c r="C2657" s="27" t="s">
        <v>1775</v>
      </c>
      <c r="D2657" s="28">
        <v>7948</v>
      </c>
      <c r="E2657" s="27" t="s">
        <v>2804</v>
      </c>
      <c r="F2657" s="26" t="s">
        <v>15</v>
      </c>
      <c r="G2657" s="29">
        <v>60739</v>
      </c>
      <c r="H2657" s="30" t="s">
        <v>575</v>
      </c>
    </row>
    <row r="2658" spans="1:8" ht="47.25" hidden="1" x14ac:dyDescent="0.25">
      <c r="A2658" s="26" t="s">
        <v>2744</v>
      </c>
      <c r="B2658" s="27" t="s">
        <v>582</v>
      </c>
      <c r="C2658" s="27" t="s">
        <v>1775</v>
      </c>
      <c r="D2658" s="28">
        <v>7949</v>
      </c>
      <c r="E2658" s="27" t="s">
        <v>2805</v>
      </c>
      <c r="F2658" s="26" t="s">
        <v>15</v>
      </c>
      <c r="G2658" s="29">
        <v>64014</v>
      </c>
      <c r="H2658" s="30" t="s">
        <v>575</v>
      </c>
    </row>
    <row r="2659" spans="1:8" ht="47.25" hidden="1" x14ac:dyDescent="0.25">
      <c r="A2659" s="26" t="s">
        <v>2744</v>
      </c>
      <c r="B2659" s="27" t="s">
        <v>582</v>
      </c>
      <c r="C2659" s="27" t="s">
        <v>1775</v>
      </c>
      <c r="D2659" s="28">
        <v>7950</v>
      </c>
      <c r="E2659" s="27" t="s">
        <v>2806</v>
      </c>
      <c r="F2659" s="26" t="s">
        <v>15</v>
      </c>
      <c r="G2659" s="29">
        <v>77276</v>
      </c>
      <c r="H2659" s="30" t="s">
        <v>575</v>
      </c>
    </row>
    <row r="2660" spans="1:8" ht="47.25" hidden="1" x14ac:dyDescent="0.25">
      <c r="A2660" s="26" t="s">
        <v>2744</v>
      </c>
      <c r="B2660" s="27" t="s">
        <v>582</v>
      </c>
      <c r="C2660" s="27" t="s">
        <v>1775</v>
      </c>
      <c r="D2660" s="28">
        <v>7951</v>
      </c>
      <c r="E2660" s="27" t="s">
        <v>2807</v>
      </c>
      <c r="F2660" s="26" t="s">
        <v>15</v>
      </c>
      <c r="G2660" s="29">
        <v>104781</v>
      </c>
      <c r="H2660" s="30" t="s">
        <v>575</v>
      </c>
    </row>
    <row r="2661" spans="1:8" ht="63" hidden="1" x14ac:dyDescent="0.25">
      <c r="A2661" s="26" t="s">
        <v>2744</v>
      </c>
      <c r="B2661" s="27" t="s">
        <v>970</v>
      </c>
      <c r="C2661" s="27" t="s">
        <v>1353</v>
      </c>
      <c r="D2661" s="28">
        <v>7953</v>
      </c>
      <c r="E2661" s="27" t="s">
        <v>2808</v>
      </c>
      <c r="F2661" s="26" t="s">
        <v>15</v>
      </c>
      <c r="G2661" s="29">
        <v>1062090</v>
      </c>
      <c r="H2661" s="30" t="s">
        <v>575</v>
      </c>
    </row>
    <row r="2662" spans="1:8" ht="78.75" hidden="1" x14ac:dyDescent="0.25">
      <c r="A2662" s="26" t="s">
        <v>2744</v>
      </c>
      <c r="B2662" s="27" t="s">
        <v>970</v>
      </c>
      <c r="C2662" s="27" t="s">
        <v>1353</v>
      </c>
      <c r="D2662" s="28">
        <v>7954</v>
      </c>
      <c r="E2662" s="27" t="s">
        <v>2809</v>
      </c>
      <c r="F2662" s="26" t="s">
        <v>16</v>
      </c>
      <c r="G2662" s="29">
        <v>442264</v>
      </c>
      <c r="H2662" s="30" t="s">
        <v>575</v>
      </c>
    </row>
    <row r="2663" spans="1:8" ht="78.75" hidden="1" x14ac:dyDescent="0.25">
      <c r="A2663" s="26" t="s">
        <v>2744</v>
      </c>
      <c r="B2663" s="27" t="s">
        <v>608</v>
      </c>
      <c r="C2663" s="27" t="s">
        <v>609</v>
      </c>
      <c r="D2663" s="28">
        <v>7955</v>
      </c>
      <c r="E2663" s="27" t="s">
        <v>2810</v>
      </c>
      <c r="F2663" s="26" t="s">
        <v>16</v>
      </c>
      <c r="G2663" s="29">
        <v>612661</v>
      </c>
      <c r="H2663" s="30" t="s">
        <v>575</v>
      </c>
    </row>
    <row r="2664" spans="1:8" ht="78.75" hidden="1" x14ac:dyDescent="0.25">
      <c r="A2664" s="26" t="s">
        <v>2744</v>
      </c>
      <c r="B2664" s="27" t="s">
        <v>608</v>
      </c>
      <c r="C2664" s="27" t="s">
        <v>609</v>
      </c>
      <c r="D2664" s="28">
        <v>7956</v>
      </c>
      <c r="E2664" s="27" t="s">
        <v>2811</v>
      </c>
      <c r="F2664" s="26" t="s">
        <v>16</v>
      </c>
      <c r="G2664" s="29">
        <v>964117</v>
      </c>
      <c r="H2664" s="30" t="s">
        <v>575</v>
      </c>
    </row>
    <row r="2665" spans="1:8" ht="47.25" hidden="1" x14ac:dyDescent="0.25">
      <c r="A2665" s="26" t="s">
        <v>2744</v>
      </c>
      <c r="B2665" s="27" t="s">
        <v>632</v>
      </c>
      <c r="C2665" s="27" t="s">
        <v>1711</v>
      </c>
      <c r="D2665" s="28">
        <v>7957</v>
      </c>
      <c r="E2665" s="27" t="s">
        <v>2812</v>
      </c>
      <c r="F2665" s="26" t="s">
        <v>15</v>
      </c>
      <c r="G2665" s="29">
        <v>43506</v>
      </c>
      <c r="H2665" s="30" t="s">
        <v>575</v>
      </c>
    </row>
    <row r="2666" spans="1:8" ht="47.25" hidden="1" x14ac:dyDescent="0.25">
      <c r="A2666" s="26" t="s">
        <v>2744</v>
      </c>
      <c r="B2666" s="27" t="s">
        <v>632</v>
      </c>
      <c r="C2666" s="27" t="s">
        <v>633</v>
      </c>
      <c r="D2666" s="28">
        <v>7958</v>
      </c>
      <c r="E2666" s="27" t="s">
        <v>2813</v>
      </c>
      <c r="F2666" s="26" t="s">
        <v>15</v>
      </c>
      <c r="G2666" s="29">
        <v>9248</v>
      </c>
      <c r="H2666" s="30" t="s">
        <v>575</v>
      </c>
    </row>
    <row r="2667" spans="1:8" ht="47.25" hidden="1" x14ac:dyDescent="0.25">
      <c r="A2667" s="26" t="s">
        <v>2744</v>
      </c>
      <c r="B2667" s="27" t="s">
        <v>632</v>
      </c>
      <c r="C2667" s="27" t="s">
        <v>633</v>
      </c>
      <c r="D2667" s="28">
        <v>7959</v>
      </c>
      <c r="E2667" s="27" t="s">
        <v>2814</v>
      </c>
      <c r="F2667" s="26" t="s">
        <v>15</v>
      </c>
      <c r="G2667" s="29">
        <v>11097</v>
      </c>
      <c r="H2667" s="30" t="s">
        <v>575</v>
      </c>
    </row>
    <row r="2668" spans="1:8" ht="47.25" hidden="1" x14ac:dyDescent="0.25">
      <c r="A2668" s="26" t="s">
        <v>2744</v>
      </c>
      <c r="B2668" s="27" t="s">
        <v>632</v>
      </c>
      <c r="C2668" s="27" t="s">
        <v>633</v>
      </c>
      <c r="D2668" s="28">
        <v>7960</v>
      </c>
      <c r="E2668" s="27" t="s">
        <v>2815</v>
      </c>
      <c r="F2668" s="26" t="s">
        <v>15</v>
      </c>
      <c r="G2668" s="29">
        <v>9248</v>
      </c>
      <c r="H2668" s="30" t="s">
        <v>575</v>
      </c>
    </row>
    <row r="2669" spans="1:8" ht="47.25" hidden="1" x14ac:dyDescent="0.25">
      <c r="A2669" s="26" t="s">
        <v>2744</v>
      </c>
      <c r="B2669" s="27" t="s">
        <v>632</v>
      </c>
      <c r="C2669" s="27" t="s">
        <v>633</v>
      </c>
      <c r="D2669" s="28">
        <v>7961</v>
      </c>
      <c r="E2669" s="27" t="s">
        <v>2816</v>
      </c>
      <c r="F2669" s="26" t="s">
        <v>15</v>
      </c>
      <c r="G2669" s="29">
        <v>13871</v>
      </c>
      <c r="H2669" s="30" t="s">
        <v>575</v>
      </c>
    </row>
    <row r="2670" spans="1:8" ht="31.5" hidden="1" x14ac:dyDescent="0.25">
      <c r="A2670" s="26" t="s">
        <v>2744</v>
      </c>
      <c r="B2670" s="27" t="s">
        <v>632</v>
      </c>
      <c r="C2670" s="27" t="s">
        <v>633</v>
      </c>
      <c r="D2670" s="28">
        <v>7962</v>
      </c>
      <c r="E2670" s="27" t="s">
        <v>2817</v>
      </c>
      <c r="F2670" s="26" t="s">
        <v>16</v>
      </c>
      <c r="G2670" s="29">
        <v>8181</v>
      </c>
      <c r="H2670" s="30" t="s">
        <v>575</v>
      </c>
    </row>
    <row r="2671" spans="1:8" ht="31.5" hidden="1" x14ac:dyDescent="0.25">
      <c r="A2671" s="26" t="s">
        <v>2744</v>
      </c>
      <c r="B2671" s="27" t="s">
        <v>632</v>
      </c>
      <c r="C2671" s="27" t="s">
        <v>811</v>
      </c>
      <c r="D2671" s="28">
        <v>7963</v>
      </c>
      <c r="E2671" s="27" t="s">
        <v>2818</v>
      </c>
      <c r="F2671" s="26" t="s">
        <v>16</v>
      </c>
      <c r="G2671" s="29">
        <v>279650</v>
      </c>
      <c r="H2671" s="30" t="s">
        <v>575</v>
      </c>
    </row>
    <row r="2672" spans="1:8" ht="31.5" hidden="1" x14ac:dyDescent="0.25">
      <c r="A2672" s="26" t="s">
        <v>2744</v>
      </c>
      <c r="B2672" s="27" t="s">
        <v>632</v>
      </c>
      <c r="C2672" s="27" t="s">
        <v>811</v>
      </c>
      <c r="D2672" s="28">
        <v>7964</v>
      </c>
      <c r="E2672" s="27" t="s">
        <v>2819</v>
      </c>
      <c r="F2672" s="26" t="s">
        <v>16</v>
      </c>
      <c r="G2672" s="29">
        <v>458150</v>
      </c>
      <c r="H2672" s="30" t="s">
        <v>575</v>
      </c>
    </row>
    <row r="2673" spans="1:8" ht="47.25" hidden="1" x14ac:dyDescent="0.25">
      <c r="A2673" s="26" t="s">
        <v>2744</v>
      </c>
      <c r="B2673" s="27" t="s">
        <v>632</v>
      </c>
      <c r="C2673" s="27" t="s">
        <v>811</v>
      </c>
      <c r="D2673" s="28">
        <v>7965</v>
      </c>
      <c r="E2673" s="27" t="s">
        <v>2820</v>
      </c>
      <c r="F2673" s="26" t="s">
        <v>16</v>
      </c>
      <c r="G2673" s="29">
        <v>2590381</v>
      </c>
      <c r="H2673" s="30" t="s">
        <v>575</v>
      </c>
    </row>
    <row r="2674" spans="1:8" ht="63" hidden="1" x14ac:dyDescent="0.25">
      <c r="A2674" s="26" t="s">
        <v>2744</v>
      </c>
      <c r="B2674" s="27" t="s">
        <v>608</v>
      </c>
      <c r="C2674" s="27" t="s">
        <v>609</v>
      </c>
      <c r="D2674" s="28">
        <v>7966</v>
      </c>
      <c r="E2674" s="27" t="s">
        <v>2821</v>
      </c>
      <c r="F2674" s="26" t="s">
        <v>16</v>
      </c>
      <c r="G2674" s="29">
        <v>133146</v>
      </c>
      <c r="H2674" s="30" t="s">
        <v>575</v>
      </c>
    </row>
    <row r="2675" spans="1:8" ht="47.25" hidden="1" x14ac:dyDescent="0.25">
      <c r="A2675" s="26" t="s">
        <v>2744</v>
      </c>
      <c r="B2675" s="27" t="s">
        <v>585</v>
      </c>
      <c r="C2675" s="27" t="s">
        <v>585</v>
      </c>
      <c r="D2675" s="28">
        <v>7967</v>
      </c>
      <c r="E2675" s="27" t="s">
        <v>2822</v>
      </c>
      <c r="F2675" s="26" t="s">
        <v>14</v>
      </c>
      <c r="G2675" s="29">
        <v>6074</v>
      </c>
      <c r="H2675" s="30" t="s">
        <v>575</v>
      </c>
    </row>
    <row r="2676" spans="1:8" ht="78.75" hidden="1" x14ac:dyDescent="0.25">
      <c r="A2676" s="26" t="s">
        <v>2744</v>
      </c>
      <c r="B2676" s="27" t="s">
        <v>646</v>
      </c>
      <c r="C2676" s="27" t="s">
        <v>1705</v>
      </c>
      <c r="D2676" s="28">
        <v>7968</v>
      </c>
      <c r="E2676" s="27" t="s">
        <v>2823</v>
      </c>
      <c r="F2676" s="26" t="s">
        <v>430</v>
      </c>
      <c r="G2676" s="29">
        <v>1528</v>
      </c>
      <c r="H2676" s="30" t="s">
        <v>575</v>
      </c>
    </row>
    <row r="2677" spans="1:8" ht="94.5" hidden="1" x14ac:dyDescent="0.25">
      <c r="A2677" s="26" t="s">
        <v>2744</v>
      </c>
      <c r="B2677" s="27" t="s">
        <v>646</v>
      </c>
      <c r="C2677" s="27" t="s">
        <v>1705</v>
      </c>
      <c r="D2677" s="28">
        <v>7969</v>
      </c>
      <c r="E2677" s="27" t="s">
        <v>2824</v>
      </c>
      <c r="F2677" s="26" t="s">
        <v>430</v>
      </c>
      <c r="G2677" s="29">
        <v>1528</v>
      </c>
      <c r="H2677" s="30" t="s">
        <v>575</v>
      </c>
    </row>
    <row r="2678" spans="1:8" ht="63" hidden="1" x14ac:dyDescent="0.25">
      <c r="A2678" s="26" t="s">
        <v>2744</v>
      </c>
      <c r="B2678" s="27" t="s">
        <v>646</v>
      </c>
      <c r="C2678" s="27" t="s">
        <v>647</v>
      </c>
      <c r="D2678" s="28">
        <v>7970</v>
      </c>
      <c r="E2678" s="27" t="s">
        <v>2825</v>
      </c>
      <c r="F2678" s="26" t="s">
        <v>15</v>
      </c>
      <c r="G2678" s="29">
        <v>189340</v>
      </c>
      <c r="H2678" s="30" t="s">
        <v>575</v>
      </c>
    </row>
    <row r="2679" spans="1:8" ht="31.5" hidden="1" x14ac:dyDescent="0.25">
      <c r="A2679" s="26" t="s">
        <v>483</v>
      </c>
      <c r="B2679" s="27" t="s">
        <v>650</v>
      </c>
      <c r="C2679" s="27" t="s">
        <v>996</v>
      </c>
      <c r="D2679" s="28">
        <v>7972</v>
      </c>
      <c r="E2679" s="27" t="s">
        <v>2826</v>
      </c>
      <c r="F2679" s="26" t="s">
        <v>14</v>
      </c>
      <c r="G2679" s="29">
        <v>12365</v>
      </c>
      <c r="H2679" s="30" t="s">
        <v>575</v>
      </c>
    </row>
    <row r="2680" spans="1:8" ht="31.5" hidden="1" x14ac:dyDescent="0.25">
      <c r="A2680" s="26" t="s">
        <v>483</v>
      </c>
      <c r="B2680" s="27" t="s">
        <v>608</v>
      </c>
      <c r="C2680" s="27" t="s">
        <v>609</v>
      </c>
      <c r="D2680" s="28">
        <v>7974</v>
      </c>
      <c r="E2680" s="27" t="s">
        <v>2827</v>
      </c>
      <c r="F2680" s="26" t="s">
        <v>16</v>
      </c>
      <c r="G2680" s="29">
        <v>501125</v>
      </c>
      <c r="H2680" s="30" t="s">
        <v>575</v>
      </c>
    </row>
    <row r="2681" spans="1:8" ht="110.25" hidden="1" x14ac:dyDescent="0.25">
      <c r="A2681" s="26" t="s">
        <v>483</v>
      </c>
      <c r="B2681" s="27" t="s">
        <v>978</v>
      </c>
      <c r="C2681" s="27" t="s">
        <v>2173</v>
      </c>
      <c r="D2681" s="28">
        <v>7975</v>
      </c>
      <c r="E2681" s="27" t="s">
        <v>2828</v>
      </c>
      <c r="F2681" s="26" t="s">
        <v>16</v>
      </c>
      <c r="G2681" s="29">
        <v>94895401</v>
      </c>
      <c r="H2681" s="30" t="s">
        <v>575</v>
      </c>
    </row>
    <row r="2682" spans="1:8" ht="31.5" hidden="1" x14ac:dyDescent="0.25">
      <c r="A2682" s="26" t="s">
        <v>483</v>
      </c>
      <c r="B2682" s="27" t="s">
        <v>582</v>
      </c>
      <c r="C2682" s="27" t="s">
        <v>1775</v>
      </c>
      <c r="D2682" s="28">
        <v>7989</v>
      </c>
      <c r="E2682" s="27" t="s">
        <v>2829</v>
      </c>
      <c r="F2682" s="26" t="s">
        <v>15</v>
      </c>
      <c r="G2682" s="29">
        <v>74412</v>
      </c>
      <c r="H2682" s="30" t="s">
        <v>575</v>
      </c>
    </row>
    <row r="2683" spans="1:8" ht="94.5" hidden="1" x14ac:dyDescent="0.25">
      <c r="A2683" s="26" t="s">
        <v>483</v>
      </c>
      <c r="B2683" s="27" t="s">
        <v>1717</v>
      </c>
      <c r="C2683" s="27" t="s">
        <v>1717</v>
      </c>
      <c r="D2683" s="28">
        <v>7990</v>
      </c>
      <c r="E2683" s="27" t="s">
        <v>2830</v>
      </c>
      <c r="F2683" s="26" t="s">
        <v>2831</v>
      </c>
      <c r="G2683" s="29">
        <v>79448</v>
      </c>
      <c r="H2683" s="30" t="s">
        <v>575</v>
      </c>
    </row>
    <row r="2684" spans="1:8" ht="94.5" hidden="1" x14ac:dyDescent="0.25">
      <c r="A2684" s="26" t="s">
        <v>483</v>
      </c>
      <c r="B2684" s="27" t="s">
        <v>1717</v>
      </c>
      <c r="C2684" s="27" t="s">
        <v>1717</v>
      </c>
      <c r="D2684" s="28">
        <v>7991</v>
      </c>
      <c r="E2684" s="27" t="s">
        <v>2832</v>
      </c>
      <c r="F2684" s="26" t="s">
        <v>2831</v>
      </c>
      <c r="G2684" s="29">
        <v>89250</v>
      </c>
      <c r="H2684" s="30" t="s">
        <v>575</v>
      </c>
    </row>
    <row r="2685" spans="1:8" ht="47.25" hidden="1" x14ac:dyDescent="0.25">
      <c r="A2685" s="26" t="s">
        <v>2833</v>
      </c>
      <c r="B2685" s="27" t="s">
        <v>978</v>
      </c>
      <c r="C2685" s="27" t="s">
        <v>2228</v>
      </c>
      <c r="D2685" s="28">
        <v>7992</v>
      </c>
      <c r="E2685" s="27" t="s">
        <v>2834</v>
      </c>
      <c r="F2685" s="26" t="s">
        <v>15</v>
      </c>
      <c r="G2685" s="29">
        <v>11635</v>
      </c>
      <c r="H2685" s="30" t="s">
        <v>575</v>
      </c>
    </row>
    <row r="2686" spans="1:8" ht="47.25" hidden="1" x14ac:dyDescent="0.25">
      <c r="A2686" s="26" t="s">
        <v>2833</v>
      </c>
      <c r="B2686" s="27" t="s">
        <v>978</v>
      </c>
      <c r="C2686" s="27" t="s">
        <v>2228</v>
      </c>
      <c r="D2686" s="28">
        <v>7993</v>
      </c>
      <c r="E2686" s="27" t="s">
        <v>2835</v>
      </c>
      <c r="F2686" s="26" t="s">
        <v>15</v>
      </c>
      <c r="G2686" s="29">
        <v>15179</v>
      </c>
      <c r="H2686" s="30" t="s">
        <v>575</v>
      </c>
    </row>
    <row r="2687" spans="1:8" ht="47.25" hidden="1" x14ac:dyDescent="0.25">
      <c r="A2687" s="26" t="s">
        <v>2833</v>
      </c>
      <c r="B2687" s="27" t="s">
        <v>978</v>
      </c>
      <c r="C2687" s="27" t="s">
        <v>2228</v>
      </c>
      <c r="D2687" s="28">
        <v>7994</v>
      </c>
      <c r="E2687" s="27" t="s">
        <v>2836</v>
      </c>
      <c r="F2687" s="26" t="s">
        <v>15</v>
      </c>
      <c r="G2687" s="29">
        <v>29933</v>
      </c>
      <c r="H2687" s="30" t="s">
        <v>575</v>
      </c>
    </row>
    <row r="2688" spans="1:8" ht="47.25" hidden="1" x14ac:dyDescent="0.25">
      <c r="A2688" s="26" t="s">
        <v>2833</v>
      </c>
      <c r="B2688" s="27" t="s">
        <v>978</v>
      </c>
      <c r="C2688" s="27" t="s">
        <v>2228</v>
      </c>
      <c r="D2688" s="28">
        <v>7995</v>
      </c>
      <c r="E2688" s="27" t="s">
        <v>2837</v>
      </c>
      <c r="F2688" s="26" t="s">
        <v>15</v>
      </c>
      <c r="G2688" s="29">
        <v>1118</v>
      </c>
      <c r="H2688" s="30" t="s">
        <v>575</v>
      </c>
    </row>
    <row r="2689" spans="1:8" ht="31.5" hidden="1" x14ac:dyDescent="0.25">
      <c r="A2689" s="26" t="s">
        <v>2833</v>
      </c>
      <c r="B2689" s="27" t="s">
        <v>587</v>
      </c>
      <c r="C2689" s="27" t="s">
        <v>820</v>
      </c>
      <c r="D2689" s="28">
        <v>7996</v>
      </c>
      <c r="E2689" s="27" t="s">
        <v>2838</v>
      </c>
      <c r="F2689" s="26" t="s">
        <v>14</v>
      </c>
      <c r="G2689" s="29">
        <v>73068</v>
      </c>
      <c r="H2689" s="30" t="s">
        <v>575</v>
      </c>
    </row>
    <row r="2690" spans="1:8" ht="31.5" hidden="1" x14ac:dyDescent="0.25">
      <c r="A2690" s="26" t="s">
        <v>2833</v>
      </c>
      <c r="B2690" s="27" t="s">
        <v>587</v>
      </c>
      <c r="C2690" s="27" t="s">
        <v>820</v>
      </c>
      <c r="D2690" s="28">
        <v>7997</v>
      </c>
      <c r="E2690" s="27" t="s">
        <v>2839</v>
      </c>
      <c r="F2690" s="26" t="s">
        <v>14</v>
      </c>
      <c r="G2690" s="29">
        <v>70438</v>
      </c>
      <c r="H2690" s="30" t="s">
        <v>575</v>
      </c>
    </row>
    <row r="2691" spans="1:8" ht="63" hidden="1" x14ac:dyDescent="0.25">
      <c r="A2691" s="26" t="s">
        <v>2833</v>
      </c>
      <c r="B2691" s="27" t="s">
        <v>2840</v>
      </c>
      <c r="C2691" s="27" t="s">
        <v>2841</v>
      </c>
      <c r="D2691" s="28">
        <v>7998</v>
      </c>
      <c r="E2691" s="27" t="s">
        <v>2842</v>
      </c>
      <c r="F2691" s="26" t="s">
        <v>16</v>
      </c>
      <c r="G2691" s="29">
        <v>17000000</v>
      </c>
      <c r="H2691" s="30" t="s">
        <v>575</v>
      </c>
    </row>
    <row r="2692" spans="1:8" ht="63" hidden="1" x14ac:dyDescent="0.25">
      <c r="A2692" s="26" t="s">
        <v>2833</v>
      </c>
      <c r="B2692" s="27" t="s">
        <v>2840</v>
      </c>
      <c r="C2692" s="27" t="s">
        <v>2841</v>
      </c>
      <c r="D2692" s="28">
        <v>7999</v>
      </c>
      <c r="E2692" s="27" t="s">
        <v>2843</v>
      </c>
      <c r="F2692" s="26" t="s">
        <v>16</v>
      </c>
      <c r="G2692" s="29">
        <v>4000000</v>
      </c>
      <c r="H2692" s="30" t="s">
        <v>575</v>
      </c>
    </row>
    <row r="2693" spans="1:8" ht="31.5" hidden="1" x14ac:dyDescent="0.25">
      <c r="A2693" s="26" t="s">
        <v>2833</v>
      </c>
      <c r="B2693" s="27" t="s">
        <v>1597</v>
      </c>
      <c r="C2693" s="27" t="s">
        <v>1597</v>
      </c>
      <c r="D2693" s="28">
        <v>8000</v>
      </c>
      <c r="E2693" s="27" t="s">
        <v>2844</v>
      </c>
      <c r="F2693" s="26" t="s">
        <v>219</v>
      </c>
      <c r="G2693" s="29">
        <v>3456</v>
      </c>
      <c r="H2693" s="30" t="s">
        <v>575</v>
      </c>
    </row>
    <row r="2694" spans="1:8" ht="173.25" hidden="1" x14ac:dyDescent="0.25">
      <c r="A2694" s="26" t="s">
        <v>2833</v>
      </c>
      <c r="B2694" s="27" t="s">
        <v>597</v>
      </c>
      <c r="C2694" s="27" t="s">
        <v>597</v>
      </c>
      <c r="D2694" s="28">
        <v>8001</v>
      </c>
      <c r="E2694" s="27" t="s">
        <v>2845</v>
      </c>
      <c r="F2694" s="26" t="s">
        <v>15</v>
      </c>
      <c r="G2694" s="29">
        <v>842402</v>
      </c>
      <c r="H2694" s="30" t="s">
        <v>575</v>
      </c>
    </row>
    <row r="2695" spans="1:8" ht="173.25" hidden="1" x14ac:dyDescent="0.25">
      <c r="A2695" s="26" t="s">
        <v>2833</v>
      </c>
      <c r="B2695" s="27" t="s">
        <v>597</v>
      </c>
      <c r="C2695" s="27" t="s">
        <v>597</v>
      </c>
      <c r="D2695" s="28">
        <v>8002</v>
      </c>
      <c r="E2695" s="27" t="s">
        <v>2846</v>
      </c>
      <c r="F2695" s="26" t="s">
        <v>15</v>
      </c>
      <c r="G2695" s="29">
        <v>885838</v>
      </c>
      <c r="H2695" s="30" t="s">
        <v>575</v>
      </c>
    </row>
    <row r="2696" spans="1:8" ht="173.25" hidden="1" x14ac:dyDescent="0.25">
      <c r="A2696" s="26" t="s">
        <v>2833</v>
      </c>
      <c r="B2696" s="27" t="s">
        <v>597</v>
      </c>
      <c r="C2696" s="27" t="s">
        <v>597</v>
      </c>
      <c r="D2696" s="28">
        <v>8003</v>
      </c>
      <c r="E2696" s="27" t="s">
        <v>2847</v>
      </c>
      <c r="F2696" s="26" t="s">
        <v>15</v>
      </c>
      <c r="G2696" s="29">
        <v>978111</v>
      </c>
      <c r="H2696" s="30" t="s">
        <v>575</v>
      </c>
    </row>
    <row r="2697" spans="1:8" ht="173.25" hidden="1" x14ac:dyDescent="0.25">
      <c r="A2697" s="26" t="s">
        <v>2833</v>
      </c>
      <c r="B2697" s="27" t="s">
        <v>597</v>
      </c>
      <c r="C2697" s="27" t="s">
        <v>597</v>
      </c>
      <c r="D2697" s="28">
        <v>8004</v>
      </c>
      <c r="E2697" s="27" t="s">
        <v>2848</v>
      </c>
      <c r="F2697" s="26" t="s">
        <v>15</v>
      </c>
      <c r="G2697" s="29">
        <v>1122194</v>
      </c>
      <c r="H2697" s="30" t="s">
        <v>575</v>
      </c>
    </row>
    <row r="2698" spans="1:8" ht="173.25" hidden="1" x14ac:dyDescent="0.25">
      <c r="A2698" s="26" t="s">
        <v>2833</v>
      </c>
      <c r="B2698" s="27" t="s">
        <v>597</v>
      </c>
      <c r="C2698" s="27" t="s">
        <v>597</v>
      </c>
      <c r="D2698" s="28">
        <v>8005</v>
      </c>
      <c r="E2698" s="27" t="s">
        <v>2849</v>
      </c>
      <c r="F2698" s="26" t="s">
        <v>15</v>
      </c>
      <c r="G2698" s="29">
        <v>1281494</v>
      </c>
      <c r="H2698" s="30" t="s">
        <v>575</v>
      </c>
    </row>
    <row r="2699" spans="1:8" ht="173.25" hidden="1" x14ac:dyDescent="0.25">
      <c r="A2699" s="26" t="s">
        <v>2833</v>
      </c>
      <c r="B2699" s="27" t="s">
        <v>597</v>
      </c>
      <c r="C2699" s="27" t="s">
        <v>597</v>
      </c>
      <c r="D2699" s="28">
        <v>8006</v>
      </c>
      <c r="E2699" s="27" t="s">
        <v>2850</v>
      </c>
      <c r="F2699" s="26" t="s">
        <v>15</v>
      </c>
      <c r="G2699" s="29">
        <v>1398576</v>
      </c>
      <c r="H2699" s="30" t="s">
        <v>575</v>
      </c>
    </row>
    <row r="2700" spans="1:8" ht="173.25" hidden="1" x14ac:dyDescent="0.25">
      <c r="A2700" s="26" t="s">
        <v>2833</v>
      </c>
      <c r="B2700" s="27" t="s">
        <v>597</v>
      </c>
      <c r="C2700" s="27" t="s">
        <v>597</v>
      </c>
      <c r="D2700" s="28">
        <v>8007</v>
      </c>
      <c r="E2700" s="27" t="s">
        <v>2851</v>
      </c>
      <c r="F2700" s="26" t="s">
        <v>15</v>
      </c>
      <c r="G2700" s="29">
        <v>1718123</v>
      </c>
      <c r="H2700" s="30" t="s">
        <v>575</v>
      </c>
    </row>
    <row r="2701" spans="1:8" ht="173.25" hidden="1" x14ac:dyDescent="0.25">
      <c r="A2701" s="26" t="s">
        <v>2833</v>
      </c>
      <c r="B2701" s="27" t="s">
        <v>597</v>
      </c>
      <c r="C2701" s="27" t="s">
        <v>597</v>
      </c>
      <c r="D2701" s="28">
        <v>8008</v>
      </c>
      <c r="E2701" s="27" t="s">
        <v>2852</v>
      </c>
      <c r="F2701" s="26" t="s">
        <v>15</v>
      </c>
      <c r="G2701" s="29">
        <v>1907725</v>
      </c>
      <c r="H2701" s="30" t="s">
        <v>575</v>
      </c>
    </row>
    <row r="2702" spans="1:8" ht="173.25" hidden="1" x14ac:dyDescent="0.25">
      <c r="A2702" s="26" t="s">
        <v>2833</v>
      </c>
      <c r="B2702" s="27" t="s">
        <v>597</v>
      </c>
      <c r="C2702" s="27" t="s">
        <v>597</v>
      </c>
      <c r="D2702" s="28">
        <v>8009</v>
      </c>
      <c r="E2702" s="27" t="s">
        <v>2853</v>
      </c>
      <c r="F2702" s="26" t="s">
        <v>15</v>
      </c>
      <c r="G2702" s="29">
        <v>2280433</v>
      </c>
      <c r="H2702" s="30" t="s">
        <v>575</v>
      </c>
    </row>
    <row r="2703" spans="1:8" ht="173.25" hidden="1" x14ac:dyDescent="0.25">
      <c r="A2703" s="26" t="s">
        <v>2833</v>
      </c>
      <c r="B2703" s="27" t="s">
        <v>597</v>
      </c>
      <c r="C2703" s="27" t="s">
        <v>597</v>
      </c>
      <c r="D2703" s="28">
        <v>8010</v>
      </c>
      <c r="E2703" s="27" t="s">
        <v>2854</v>
      </c>
      <c r="F2703" s="26" t="s">
        <v>15</v>
      </c>
      <c r="G2703" s="29">
        <v>2624806</v>
      </c>
      <c r="H2703" s="30" t="s">
        <v>575</v>
      </c>
    </row>
    <row r="2704" spans="1:8" ht="173.25" hidden="1" x14ac:dyDescent="0.25">
      <c r="A2704" s="26" t="s">
        <v>2833</v>
      </c>
      <c r="B2704" s="27" t="s">
        <v>597</v>
      </c>
      <c r="C2704" s="27" t="s">
        <v>597</v>
      </c>
      <c r="D2704" s="28">
        <v>8011</v>
      </c>
      <c r="E2704" s="27" t="s">
        <v>2855</v>
      </c>
      <c r="F2704" s="26" t="s">
        <v>15</v>
      </c>
      <c r="G2704" s="29">
        <v>3574332</v>
      </c>
      <c r="H2704" s="30" t="s">
        <v>575</v>
      </c>
    </row>
    <row r="2705" spans="1:8" ht="173.25" hidden="1" x14ac:dyDescent="0.25">
      <c r="A2705" s="26" t="s">
        <v>2833</v>
      </c>
      <c r="B2705" s="27" t="s">
        <v>597</v>
      </c>
      <c r="C2705" s="27" t="s">
        <v>597</v>
      </c>
      <c r="D2705" s="28">
        <v>8012</v>
      </c>
      <c r="E2705" s="27" t="s">
        <v>2856</v>
      </c>
      <c r="F2705" s="26" t="s">
        <v>15</v>
      </c>
      <c r="G2705" s="29">
        <v>4547045</v>
      </c>
      <c r="H2705" s="30" t="s">
        <v>575</v>
      </c>
    </row>
    <row r="2706" spans="1:8" ht="173.25" hidden="1" x14ac:dyDescent="0.25">
      <c r="A2706" s="26" t="s">
        <v>2833</v>
      </c>
      <c r="B2706" s="27" t="s">
        <v>597</v>
      </c>
      <c r="C2706" s="27" t="s">
        <v>597</v>
      </c>
      <c r="D2706" s="28">
        <v>8013</v>
      </c>
      <c r="E2706" s="27" t="s">
        <v>2857</v>
      </c>
      <c r="F2706" s="26" t="s">
        <v>15</v>
      </c>
      <c r="G2706" s="29">
        <v>5011633</v>
      </c>
      <c r="H2706" s="30" t="s">
        <v>575</v>
      </c>
    </row>
    <row r="2707" spans="1:8" ht="78.75" hidden="1" x14ac:dyDescent="0.25">
      <c r="A2707" s="26" t="s">
        <v>2833</v>
      </c>
      <c r="B2707" s="27" t="s">
        <v>597</v>
      </c>
      <c r="C2707" s="27" t="s">
        <v>597</v>
      </c>
      <c r="D2707" s="28">
        <v>8016</v>
      </c>
      <c r="E2707" s="27" t="s">
        <v>2858</v>
      </c>
      <c r="F2707" s="26" t="s">
        <v>15</v>
      </c>
      <c r="G2707" s="29">
        <v>319550</v>
      </c>
      <c r="H2707" s="30" t="s">
        <v>575</v>
      </c>
    </row>
    <row r="2708" spans="1:8" ht="78.75" x14ac:dyDescent="0.25">
      <c r="A2708" s="26" t="s">
        <v>2833</v>
      </c>
      <c r="B2708" s="27" t="s">
        <v>597</v>
      </c>
      <c r="C2708" s="27" t="s">
        <v>597</v>
      </c>
      <c r="D2708" s="28">
        <v>8017</v>
      </c>
      <c r="E2708" s="27" t="s">
        <v>2859</v>
      </c>
      <c r="F2708" s="26" t="s">
        <v>16</v>
      </c>
      <c r="G2708" s="29">
        <v>319550</v>
      </c>
      <c r="H2708" s="30" t="s">
        <v>575</v>
      </c>
    </row>
    <row r="2709" spans="1:8" ht="78.75" x14ac:dyDescent="0.25">
      <c r="A2709" s="26" t="s">
        <v>2833</v>
      </c>
      <c r="B2709" s="27" t="s">
        <v>597</v>
      </c>
      <c r="C2709" s="27" t="s">
        <v>597</v>
      </c>
      <c r="D2709" s="28">
        <v>8018</v>
      </c>
      <c r="E2709" s="27" t="s">
        <v>2860</v>
      </c>
      <c r="F2709" s="26" t="s">
        <v>16</v>
      </c>
      <c r="G2709" s="29">
        <v>603365</v>
      </c>
      <c r="H2709" s="30" t="s">
        <v>575</v>
      </c>
    </row>
    <row r="2710" spans="1:8" ht="78.75" hidden="1" x14ac:dyDescent="0.25">
      <c r="A2710" s="26" t="s">
        <v>2833</v>
      </c>
      <c r="B2710" s="27" t="s">
        <v>597</v>
      </c>
      <c r="C2710" s="27" t="s">
        <v>597</v>
      </c>
      <c r="D2710" s="28">
        <v>8019</v>
      </c>
      <c r="E2710" s="27" t="s">
        <v>2861</v>
      </c>
      <c r="F2710" s="26" t="s">
        <v>15</v>
      </c>
      <c r="G2710" s="29">
        <v>722421</v>
      </c>
      <c r="H2710" s="30" t="s">
        <v>575</v>
      </c>
    </row>
    <row r="2711" spans="1:8" ht="78.75" x14ac:dyDescent="0.25">
      <c r="A2711" s="26" t="s">
        <v>2833</v>
      </c>
      <c r="B2711" s="27" t="s">
        <v>597</v>
      </c>
      <c r="C2711" s="27" t="s">
        <v>597</v>
      </c>
      <c r="D2711" s="28">
        <v>8020</v>
      </c>
      <c r="E2711" s="27" t="s">
        <v>2862</v>
      </c>
      <c r="F2711" s="26" t="s">
        <v>16</v>
      </c>
      <c r="G2711" s="29">
        <v>722421</v>
      </c>
      <c r="H2711" s="30" t="s">
        <v>575</v>
      </c>
    </row>
    <row r="2712" spans="1:8" ht="31.5" hidden="1" x14ac:dyDescent="0.25">
      <c r="A2712" s="26" t="s">
        <v>2833</v>
      </c>
      <c r="B2712" s="27" t="s">
        <v>639</v>
      </c>
      <c r="C2712" s="27" t="s">
        <v>639</v>
      </c>
      <c r="D2712" s="28">
        <v>8022</v>
      </c>
      <c r="E2712" s="27" t="s">
        <v>2863</v>
      </c>
      <c r="F2712" s="26" t="s">
        <v>16</v>
      </c>
      <c r="G2712" s="29">
        <v>1075460</v>
      </c>
      <c r="H2712" s="30" t="s">
        <v>575</v>
      </c>
    </row>
    <row r="2713" spans="1:8" ht="31.5" hidden="1" x14ac:dyDescent="0.25">
      <c r="A2713" s="26" t="s">
        <v>2833</v>
      </c>
      <c r="B2713" s="27" t="s">
        <v>639</v>
      </c>
      <c r="C2713" s="27" t="s">
        <v>639</v>
      </c>
      <c r="D2713" s="28">
        <v>8023</v>
      </c>
      <c r="E2713" s="27" t="s">
        <v>2864</v>
      </c>
      <c r="F2713" s="26" t="s">
        <v>16</v>
      </c>
      <c r="G2713" s="29">
        <v>1508620</v>
      </c>
      <c r="H2713" s="30" t="s">
        <v>575</v>
      </c>
    </row>
    <row r="2714" spans="1:8" ht="31.5" hidden="1" x14ac:dyDescent="0.25">
      <c r="A2714" s="26" t="s">
        <v>2833</v>
      </c>
      <c r="B2714" s="27" t="s">
        <v>639</v>
      </c>
      <c r="C2714" s="27" t="s">
        <v>639</v>
      </c>
      <c r="D2714" s="28">
        <v>8025</v>
      </c>
      <c r="E2714" s="27" t="s">
        <v>2865</v>
      </c>
      <c r="F2714" s="26" t="s">
        <v>16</v>
      </c>
      <c r="G2714" s="29">
        <v>797800</v>
      </c>
      <c r="H2714" s="30" t="s">
        <v>575</v>
      </c>
    </row>
    <row r="2715" spans="1:8" ht="31.5" hidden="1" x14ac:dyDescent="0.25">
      <c r="A2715" s="26" t="s">
        <v>2833</v>
      </c>
      <c r="B2715" s="27" t="s">
        <v>639</v>
      </c>
      <c r="C2715" s="27" t="s">
        <v>639</v>
      </c>
      <c r="D2715" s="28">
        <v>8026</v>
      </c>
      <c r="E2715" s="27" t="s">
        <v>2866</v>
      </c>
      <c r="F2715" s="26" t="s">
        <v>16</v>
      </c>
      <c r="G2715" s="29">
        <v>1230960</v>
      </c>
      <c r="H2715" s="30" t="s">
        <v>575</v>
      </c>
    </row>
    <row r="2716" spans="1:8" ht="78.75" hidden="1" x14ac:dyDescent="0.25">
      <c r="A2716" s="26" t="s">
        <v>2833</v>
      </c>
      <c r="B2716" s="27" t="s">
        <v>639</v>
      </c>
      <c r="C2716" s="27" t="s">
        <v>639</v>
      </c>
      <c r="D2716" s="28">
        <v>8029</v>
      </c>
      <c r="E2716" s="27" t="s">
        <v>2867</v>
      </c>
      <c r="F2716" s="26" t="s">
        <v>16</v>
      </c>
      <c r="G2716" s="29">
        <v>15810889</v>
      </c>
      <c r="H2716" s="30" t="s">
        <v>575</v>
      </c>
    </row>
    <row r="2717" spans="1:8" ht="110.25" hidden="1" x14ac:dyDescent="0.25">
      <c r="A2717" s="26" t="s">
        <v>2833</v>
      </c>
      <c r="B2717" s="27" t="s">
        <v>639</v>
      </c>
      <c r="C2717" s="27" t="s">
        <v>639</v>
      </c>
      <c r="D2717" s="28">
        <v>8033</v>
      </c>
      <c r="E2717" s="27" t="s">
        <v>2868</v>
      </c>
      <c r="F2717" s="26" t="s">
        <v>16</v>
      </c>
      <c r="G2717" s="29">
        <v>11888236</v>
      </c>
      <c r="H2717" s="30" t="s">
        <v>575</v>
      </c>
    </row>
    <row r="2718" spans="1:8" ht="110.25" hidden="1" x14ac:dyDescent="0.25">
      <c r="A2718" s="26" t="s">
        <v>2833</v>
      </c>
      <c r="B2718" s="27" t="s">
        <v>639</v>
      </c>
      <c r="C2718" s="27" t="s">
        <v>639</v>
      </c>
      <c r="D2718" s="28">
        <v>8042</v>
      </c>
      <c r="E2718" s="27" t="s">
        <v>2869</v>
      </c>
      <c r="F2718" s="26" t="s">
        <v>15</v>
      </c>
      <c r="G2718" s="29">
        <v>887749</v>
      </c>
      <c r="H2718" s="30" t="s">
        <v>575</v>
      </c>
    </row>
    <row r="2719" spans="1:8" ht="110.25" hidden="1" x14ac:dyDescent="0.25">
      <c r="A2719" s="26" t="s">
        <v>2833</v>
      </c>
      <c r="B2719" s="27" t="s">
        <v>639</v>
      </c>
      <c r="C2719" s="27" t="s">
        <v>639</v>
      </c>
      <c r="D2719" s="28">
        <v>8043</v>
      </c>
      <c r="E2719" s="27" t="s">
        <v>2870</v>
      </c>
      <c r="F2719" s="26" t="s">
        <v>15</v>
      </c>
      <c r="G2719" s="29">
        <v>1452074</v>
      </c>
      <c r="H2719" s="30" t="s">
        <v>575</v>
      </c>
    </row>
    <row r="2720" spans="1:8" ht="78.75" hidden="1" x14ac:dyDescent="0.25">
      <c r="A2720" s="26" t="s">
        <v>2833</v>
      </c>
      <c r="B2720" s="27" t="s">
        <v>639</v>
      </c>
      <c r="C2720" s="27" t="s">
        <v>639</v>
      </c>
      <c r="D2720" s="28">
        <v>8044</v>
      </c>
      <c r="E2720" s="27" t="s">
        <v>2871</v>
      </c>
      <c r="F2720" s="26" t="s">
        <v>16</v>
      </c>
      <c r="G2720" s="29">
        <v>3033859</v>
      </c>
      <c r="H2720" s="30" t="s">
        <v>575</v>
      </c>
    </row>
    <row r="2721" spans="1:8" ht="78.75" hidden="1" x14ac:dyDescent="0.25">
      <c r="A2721" s="26" t="s">
        <v>2833</v>
      </c>
      <c r="B2721" s="27" t="s">
        <v>639</v>
      </c>
      <c r="C2721" s="27" t="s">
        <v>639</v>
      </c>
      <c r="D2721" s="28">
        <v>8045</v>
      </c>
      <c r="E2721" s="27" t="s">
        <v>2872</v>
      </c>
      <c r="F2721" s="26" t="s">
        <v>16</v>
      </c>
      <c r="G2721" s="29">
        <v>3894691</v>
      </c>
      <c r="H2721" s="30" t="s">
        <v>575</v>
      </c>
    </row>
    <row r="2722" spans="1:8" ht="78.75" hidden="1" x14ac:dyDescent="0.25">
      <c r="A2722" s="26" t="s">
        <v>2833</v>
      </c>
      <c r="B2722" s="27" t="s">
        <v>639</v>
      </c>
      <c r="C2722" s="27" t="s">
        <v>639</v>
      </c>
      <c r="D2722" s="28">
        <v>8046</v>
      </c>
      <c r="E2722" s="27" t="s">
        <v>2873</v>
      </c>
      <c r="F2722" s="26" t="s">
        <v>16</v>
      </c>
      <c r="G2722" s="29">
        <v>4842432</v>
      </c>
      <c r="H2722" s="30" t="s">
        <v>575</v>
      </c>
    </row>
    <row r="2723" spans="1:8" ht="78.75" hidden="1" x14ac:dyDescent="0.25">
      <c r="A2723" s="26" t="s">
        <v>2833</v>
      </c>
      <c r="B2723" s="27" t="s">
        <v>639</v>
      </c>
      <c r="C2723" s="27" t="s">
        <v>639</v>
      </c>
      <c r="D2723" s="28">
        <v>8047</v>
      </c>
      <c r="E2723" s="27" t="s">
        <v>2874</v>
      </c>
      <c r="F2723" s="26" t="s">
        <v>16</v>
      </c>
      <c r="G2723" s="29">
        <v>5513584</v>
      </c>
      <c r="H2723" s="30" t="s">
        <v>575</v>
      </c>
    </row>
    <row r="2724" spans="1:8" ht="78.75" hidden="1" x14ac:dyDescent="0.25">
      <c r="A2724" s="26" t="s">
        <v>2833</v>
      </c>
      <c r="B2724" s="27" t="s">
        <v>639</v>
      </c>
      <c r="C2724" s="27" t="s">
        <v>639</v>
      </c>
      <c r="D2724" s="28">
        <v>8048</v>
      </c>
      <c r="E2724" s="27" t="s">
        <v>2875</v>
      </c>
      <c r="F2724" s="26" t="s">
        <v>16</v>
      </c>
      <c r="G2724" s="29">
        <v>3395987</v>
      </c>
      <c r="H2724" s="30" t="s">
        <v>575</v>
      </c>
    </row>
    <row r="2725" spans="1:8" ht="78.75" hidden="1" x14ac:dyDescent="0.25">
      <c r="A2725" s="26" t="s">
        <v>2833</v>
      </c>
      <c r="B2725" s="27" t="s">
        <v>639</v>
      </c>
      <c r="C2725" s="27" t="s">
        <v>639</v>
      </c>
      <c r="D2725" s="28">
        <v>8049</v>
      </c>
      <c r="E2725" s="27" t="s">
        <v>2876</v>
      </c>
      <c r="F2725" s="26" t="s">
        <v>16</v>
      </c>
      <c r="G2725" s="29">
        <v>4498648</v>
      </c>
      <c r="H2725" s="30" t="s">
        <v>575</v>
      </c>
    </row>
    <row r="2726" spans="1:8" ht="78.75" hidden="1" x14ac:dyDescent="0.25">
      <c r="A2726" s="26" t="s">
        <v>2833</v>
      </c>
      <c r="B2726" s="27" t="s">
        <v>639</v>
      </c>
      <c r="C2726" s="27" t="s">
        <v>639</v>
      </c>
      <c r="D2726" s="28">
        <v>8050</v>
      </c>
      <c r="E2726" s="27" t="s">
        <v>2877</v>
      </c>
      <c r="F2726" s="26" t="s">
        <v>16</v>
      </c>
      <c r="G2726" s="29">
        <v>4478385</v>
      </c>
      <c r="H2726" s="30" t="s">
        <v>575</v>
      </c>
    </row>
    <row r="2727" spans="1:8" ht="78.75" hidden="1" x14ac:dyDescent="0.25">
      <c r="A2727" s="26" t="s">
        <v>2833</v>
      </c>
      <c r="B2727" s="27" t="s">
        <v>639</v>
      </c>
      <c r="C2727" s="27" t="s">
        <v>639</v>
      </c>
      <c r="D2727" s="28">
        <v>8051</v>
      </c>
      <c r="E2727" s="27" t="s">
        <v>2878</v>
      </c>
      <c r="F2727" s="26" t="s">
        <v>16</v>
      </c>
      <c r="G2727" s="29">
        <v>5828980</v>
      </c>
      <c r="H2727" s="30" t="s">
        <v>575</v>
      </c>
    </row>
    <row r="2728" spans="1:8" ht="78.75" hidden="1" x14ac:dyDescent="0.25">
      <c r="A2728" s="26" t="s">
        <v>2833</v>
      </c>
      <c r="B2728" s="27" t="s">
        <v>639</v>
      </c>
      <c r="C2728" s="27" t="s">
        <v>639</v>
      </c>
      <c r="D2728" s="28">
        <v>8052</v>
      </c>
      <c r="E2728" s="27" t="s">
        <v>2879</v>
      </c>
      <c r="F2728" s="26" t="s">
        <v>16</v>
      </c>
      <c r="G2728" s="29">
        <v>7945034</v>
      </c>
      <c r="H2728" s="30" t="s">
        <v>575</v>
      </c>
    </row>
    <row r="2729" spans="1:8" ht="31.5" hidden="1" x14ac:dyDescent="0.25">
      <c r="A2729" s="26" t="s">
        <v>2833</v>
      </c>
      <c r="B2729" s="27" t="s">
        <v>639</v>
      </c>
      <c r="C2729" s="27" t="s">
        <v>639</v>
      </c>
      <c r="D2729" s="28">
        <v>8053</v>
      </c>
      <c r="E2729" s="27" t="s">
        <v>2880</v>
      </c>
      <c r="F2729" s="26" t="s">
        <v>16</v>
      </c>
      <c r="G2729" s="29">
        <v>619394</v>
      </c>
      <c r="H2729" s="30" t="s">
        <v>575</v>
      </c>
    </row>
    <row r="2730" spans="1:8" ht="31.5" hidden="1" x14ac:dyDescent="0.25">
      <c r="A2730" s="26" t="s">
        <v>2833</v>
      </c>
      <c r="B2730" s="27" t="s">
        <v>639</v>
      </c>
      <c r="C2730" s="27" t="s">
        <v>639</v>
      </c>
      <c r="D2730" s="28">
        <v>8058</v>
      </c>
      <c r="E2730" s="27" t="s">
        <v>2881</v>
      </c>
      <c r="F2730" s="26" t="s">
        <v>15</v>
      </c>
      <c r="G2730" s="29">
        <v>33672</v>
      </c>
      <c r="H2730" s="30" t="s">
        <v>575</v>
      </c>
    </row>
    <row r="2731" spans="1:8" ht="47.25" hidden="1" x14ac:dyDescent="0.25">
      <c r="A2731" s="26" t="s">
        <v>2833</v>
      </c>
      <c r="B2731" s="27" t="s">
        <v>639</v>
      </c>
      <c r="C2731" s="27" t="s">
        <v>639</v>
      </c>
      <c r="D2731" s="28">
        <v>8059</v>
      </c>
      <c r="E2731" s="27" t="s">
        <v>2882</v>
      </c>
      <c r="F2731" s="26" t="s">
        <v>15</v>
      </c>
      <c r="G2731" s="29">
        <v>108756</v>
      </c>
      <c r="H2731" s="30" t="s">
        <v>575</v>
      </c>
    </row>
    <row r="2732" spans="1:8" ht="31.5" hidden="1" x14ac:dyDescent="0.25">
      <c r="A2732" s="26" t="s">
        <v>2833</v>
      </c>
      <c r="B2732" s="27" t="s">
        <v>639</v>
      </c>
      <c r="C2732" s="27" t="s">
        <v>639</v>
      </c>
      <c r="D2732" s="28">
        <v>8060</v>
      </c>
      <c r="E2732" s="27" t="s">
        <v>2883</v>
      </c>
      <c r="F2732" s="26" t="s">
        <v>16</v>
      </c>
      <c r="G2732" s="29">
        <v>654648</v>
      </c>
      <c r="H2732" s="30" t="s">
        <v>575</v>
      </c>
    </row>
    <row r="2733" spans="1:8" ht="31.5" hidden="1" x14ac:dyDescent="0.25">
      <c r="A2733" s="26" t="s">
        <v>2833</v>
      </c>
      <c r="B2733" s="27" t="s">
        <v>582</v>
      </c>
      <c r="C2733" s="27" t="s">
        <v>1775</v>
      </c>
      <c r="D2733" s="28">
        <v>8076</v>
      </c>
      <c r="E2733" s="27" t="s">
        <v>2884</v>
      </c>
      <c r="F2733" s="26" t="s">
        <v>16</v>
      </c>
      <c r="G2733" s="29">
        <v>26918</v>
      </c>
      <c r="H2733" s="30" t="s">
        <v>575</v>
      </c>
    </row>
    <row r="2734" spans="1:8" ht="31.5" hidden="1" x14ac:dyDescent="0.25">
      <c r="A2734" s="26" t="s">
        <v>2833</v>
      </c>
      <c r="B2734" s="27" t="s">
        <v>582</v>
      </c>
      <c r="C2734" s="27" t="s">
        <v>1775</v>
      </c>
      <c r="D2734" s="28">
        <v>8077</v>
      </c>
      <c r="E2734" s="27" t="s">
        <v>2885</v>
      </c>
      <c r="F2734" s="26" t="s">
        <v>16</v>
      </c>
      <c r="G2734" s="29">
        <v>104756</v>
      </c>
      <c r="H2734" s="30" t="s">
        <v>575</v>
      </c>
    </row>
    <row r="2735" spans="1:8" ht="31.5" hidden="1" x14ac:dyDescent="0.25">
      <c r="A2735" s="26" t="s">
        <v>2833</v>
      </c>
      <c r="B2735" s="27" t="s">
        <v>582</v>
      </c>
      <c r="C2735" s="27" t="s">
        <v>1775</v>
      </c>
      <c r="D2735" s="28">
        <v>8078</v>
      </c>
      <c r="E2735" s="27" t="s">
        <v>2886</v>
      </c>
      <c r="F2735" s="26" t="s">
        <v>16</v>
      </c>
      <c r="G2735" s="29">
        <v>114156</v>
      </c>
      <c r="H2735" s="30" t="s">
        <v>575</v>
      </c>
    </row>
    <row r="2736" spans="1:8" ht="31.5" hidden="1" x14ac:dyDescent="0.25">
      <c r="A2736" s="26" t="s">
        <v>2833</v>
      </c>
      <c r="B2736" s="27" t="s">
        <v>582</v>
      </c>
      <c r="C2736" s="27" t="s">
        <v>1775</v>
      </c>
      <c r="D2736" s="28">
        <v>8079</v>
      </c>
      <c r="E2736" s="27" t="s">
        <v>2887</v>
      </c>
      <c r="F2736" s="26" t="s">
        <v>16</v>
      </c>
      <c r="G2736" s="29">
        <v>181376</v>
      </c>
      <c r="H2736" s="30" t="s">
        <v>575</v>
      </c>
    </row>
    <row r="2737" spans="1:8" ht="78.75" hidden="1" x14ac:dyDescent="0.25">
      <c r="A2737" s="26" t="s">
        <v>2833</v>
      </c>
      <c r="B2737" s="27" t="s">
        <v>629</v>
      </c>
      <c r="C2737" s="27" t="s">
        <v>630</v>
      </c>
      <c r="D2737" s="28">
        <v>8080</v>
      </c>
      <c r="E2737" s="27" t="s">
        <v>2888</v>
      </c>
      <c r="F2737" s="26" t="s">
        <v>16</v>
      </c>
      <c r="G2737" s="29">
        <v>182005</v>
      </c>
      <c r="H2737" s="30" t="s">
        <v>575</v>
      </c>
    </row>
    <row r="2738" spans="1:8" ht="31.5" hidden="1" x14ac:dyDescent="0.25">
      <c r="A2738" s="26" t="s">
        <v>2833</v>
      </c>
      <c r="B2738" s="27" t="s">
        <v>639</v>
      </c>
      <c r="C2738" s="27" t="s">
        <v>639</v>
      </c>
      <c r="D2738" s="28">
        <v>8081</v>
      </c>
      <c r="E2738" s="27" t="s">
        <v>2889</v>
      </c>
      <c r="F2738" s="26" t="s">
        <v>16</v>
      </c>
      <c r="G2738" s="29">
        <v>20664</v>
      </c>
      <c r="H2738" s="30" t="s">
        <v>575</v>
      </c>
    </row>
    <row r="2739" spans="1:8" ht="63" hidden="1" x14ac:dyDescent="0.25">
      <c r="A2739" s="26" t="s">
        <v>2833</v>
      </c>
      <c r="B2739" s="27" t="s">
        <v>629</v>
      </c>
      <c r="C2739" s="27" t="s">
        <v>630</v>
      </c>
      <c r="D2739" s="28">
        <v>8082</v>
      </c>
      <c r="E2739" s="27" t="s">
        <v>2890</v>
      </c>
      <c r="F2739" s="26" t="s">
        <v>13</v>
      </c>
      <c r="G2739" s="29">
        <v>24553</v>
      </c>
      <c r="H2739" s="30" t="s">
        <v>575</v>
      </c>
    </row>
    <row r="2740" spans="1:8" ht="63" hidden="1" x14ac:dyDescent="0.25">
      <c r="A2740" s="26" t="s">
        <v>2833</v>
      </c>
      <c r="B2740" s="27" t="s">
        <v>629</v>
      </c>
      <c r="C2740" s="27" t="s">
        <v>630</v>
      </c>
      <c r="D2740" s="28">
        <v>8083</v>
      </c>
      <c r="E2740" s="27" t="s">
        <v>2891</v>
      </c>
      <c r="F2740" s="26" t="s">
        <v>13</v>
      </c>
      <c r="G2740" s="29">
        <v>24553</v>
      </c>
      <c r="H2740" s="30" t="s">
        <v>575</v>
      </c>
    </row>
    <row r="2741" spans="1:8" ht="63" hidden="1" x14ac:dyDescent="0.25">
      <c r="A2741" s="26" t="s">
        <v>2833</v>
      </c>
      <c r="B2741" s="27" t="s">
        <v>629</v>
      </c>
      <c r="C2741" s="27" t="s">
        <v>630</v>
      </c>
      <c r="D2741" s="28">
        <v>8084</v>
      </c>
      <c r="E2741" s="27" t="s">
        <v>2892</v>
      </c>
      <c r="F2741" s="26" t="s">
        <v>13</v>
      </c>
      <c r="G2741" s="29">
        <v>22553</v>
      </c>
      <c r="H2741" s="30" t="s">
        <v>575</v>
      </c>
    </row>
    <row r="2742" spans="1:8" ht="47.25" hidden="1" x14ac:dyDescent="0.25">
      <c r="A2742" s="26" t="s">
        <v>2833</v>
      </c>
      <c r="B2742" s="27" t="s">
        <v>646</v>
      </c>
      <c r="C2742" s="27" t="s">
        <v>647</v>
      </c>
      <c r="D2742" s="28">
        <v>8086</v>
      </c>
      <c r="E2742" s="27" t="s">
        <v>2893</v>
      </c>
      <c r="F2742" s="26" t="s">
        <v>14</v>
      </c>
      <c r="G2742" s="29">
        <v>673382</v>
      </c>
      <c r="H2742" s="30" t="s">
        <v>575</v>
      </c>
    </row>
    <row r="2743" spans="1:8" ht="47.25" hidden="1" x14ac:dyDescent="0.25">
      <c r="A2743" s="26" t="s">
        <v>2833</v>
      </c>
      <c r="B2743" s="27" t="s">
        <v>646</v>
      </c>
      <c r="C2743" s="27" t="s">
        <v>647</v>
      </c>
      <c r="D2743" s="28">
        <v>8087</v>
      </c>
      <c r="E2743" s="27" t="s">
        <v>2894</v>
      </c>
      <c r="F2743" s="26" t="s">
        <v>14</v>
      </c>
      <c r="G2743" s="29">
        <v>665202</v>
      </c>
      <c r="H2743" s="30" t="s">
        <v>575</v>
      </c>
    </row>
    <row r="2744" spans="1:8" ht="47.25" hidden="1" x14ac:dyDescent="0.25">
      <c r="A2744" s="26" t="s">
        <v>2833</v>
      </c>
      <c r="B2744" s="27" t="s">
        <v>646</v>
      </c>
      <c r="C2744" s="27" t="s">
        <v>647</v>
      </c>
      <c r="D2744" s="28">
        <v>8088</v>
      </c>
      <c r="E2744" s="27" t="s">
        <v>2895</v>
      </c>
      <c r="F2744" s="26" t="s">
        <v>14</v>
      </c>
      <c r="G2744" s="29">
        <v>636940</v>
      </c>
      <c r="H2744" s="30" t="s">
        <v>575</v>
      </c>
    </row>
    <row r="2745" spans="1:8" ht="78.75" hidden="1" x14ac:dyDescent="0.25">
      <c r="A2745" s="26" t="s">
        <v>2833</v>
      </c>
      <c r="B2745" s="27" t="s">
        <v>2840</v>
      </c>
      <c r="C2745" s="27" t="s">
        <v>2841</v>
      </c>
      <c r="D2745" s="28">
        <v>8089</v>
      </c>
      <c r="E2745" s="27" t="s">
        <v>2896</v>
      </c>
      <c r="F2745" s="26" t="s">
        <v>16</v>
      </c>
      <c r="G2745" s="29">
        <v>32130000</v>
      </c>
      <c r="H2745" s="30" t="s">
        <v>575</v>
      </c>
    </row>
    <row r="2746" spans="1:8" ht="47.25" hidden="1" x14ac:dyDescent="0.25">
      <c r="A2746" s="26" t="s">
        <v>2897</v>
      </c>
      <c r="B2746" s="27" t="s">
        <v>594</v>
      </c>
      <c r="C2746" s="27" t="s">
        <v>615</v>
      </c>
      <c r="D2746" s="28">
        <v>8090</v>
      </c>
      <c r="E2746" s="27" t="s">
        <v>2898</v>
      </c>
      <c r="F2746" s="26" t="s">
        <v>13</v>
      </c>
      <c r="G2746" s="29">
        <v>255947</v>
      </c>
      <c r="H2746" s="30" t="s">
        <v>575</v>
      </c>
    </row>
    <row r="2747" spans="1:8" ht="47.25" hidden="1" x14ac:dyDescent="0.25">
      <c r="A2747" s="26" t="s">
        <v>2897</v>
      </c>
      <c r="B2747" s="27" t="s">
        <v>573</v>
      </c>
      <c r="C2747" s="27" t="s">
        <v>2715</v>
      </c>
      <c r="D2747" s="28">
        <v>8091</v>
      </c>
      <c r="E2747" s="27" t="s">
        <v>2899</v>
      </c>
      <c r="F2747" s="26" t="s">
        <v>16</v>
      </c>
      <c r="G2747" s="29">
        <v>6260</v>
      </c>
      <c r="H2747" s="30" t="s">
        <v>575</v>
      </c>
    </row>
    <row r="2748" spans="1:8" ht="63" hidden="1" x14ac:dyDescent="0.25">
      <c r="A2748" s="26" t="s">
        <v>2897</v>
      </c>
      <c r="B2748" s="27" t="s">
        <v>632</v>
      </c>
      <c r="C2748" s="27" t="s">
        <v>1711</v>
      </c>
      <c r="D2748" s="28">
        <v>8092</v>
      </c>
      <c r="E2748" s="27" t="s">
        <v>2900</v>
      </c>
      <c r="F2748" s="26" t="s">
        <v>16</v>
      </c>
      <c r="G2748" s="29">
        <v>29493</v>
      </c>
      <c r="H2748" s="30" t="s">
        <v>575</v>
      </c>
    </row>
    <row r="2749" spans="1:8" ht="63" hidden="1" x14ac:dyDescent="0.25">
      <c r="A2749" s="26" t="s">
        <v>2897</v>
      </c>
      <c r="B2749" s="27" t="s">
        <v>632</v>
      </c>
      <c r="C2749" s="27" t="s">
        <v>1711</v>
      </c>
      <c r="D2749" s="28">
        <v>8093</v>
      </c>
      <c r="E2749" s="27" t="s">
        <v>2901</v>
      </c>
      <c r="F2749" s="26" t="s">
        <v>16</v>
      </c>
      <c r="G2749" s="29">
        <v>32919</v>
      </c>
      <c r="H2749" s="30" t="s">
        <v>575</v>
      </c>
    </row>
    <row r="2750" spans="1:8" ht="63" hidden="1" x14ac:dyDescent="0.25">
      <c r="A2750" s="26" t="s">
        <v>2897</v>
      </c>
      <c r="B2750" s="27" t="s">
        <v>629</v>
      </c>
      <c r="C2750" s="27" t="s">
        <v>630</v>
      </c>
      <c r="D2750" s="28">
        <v>8094</v>
      </c>
      <c r="E2750" s="27" t="s">
        <v>2902</v>
      </c>
      <c r="F2750" s="26" t="s">
        <v>16</v>
      </c>
      <c r="G2750" s="29">
        <v>183100</v>
      </c>
      <c r="H2750" s="30" t="s">
        <v>575</v>
      </c>
    </row>
    <row r="2751" spans="1:8" ht="31.5" hidden="1" x14ac:dyDescent="0.25">
      <c r="A2751" s="26" t="s">
        <v>2903</v>
      </c>
      <c r="B2751" s="27" t="s">
        <v>1717</v>
      </c>
      <c r="C2751" s="27" t="s">
        <v>1717</v>
      </c>
      <c r="D2751" s="28">
        <v>8098</v>
      </c>
      <c r="E2751" s="27" t="s">
        <v>2904</v>
      </c>
      <c r="F2751" s="26" t="s">
        <v>16</v>
      </c>
      <c r="G2751" s="29">
        <v>366758</v>
      </c>
      <c r="H2751" s="30" t="s">
        <v>575</v>
      </c>
    </row>
    <row r="2752" spans="1:8" ht="31.5" hidden="1" x14ac:dyDescent="0.25">
      <c r="A2752" s="26" t="s">
        <v>2903</v>
      </c>
      <c r="B2752" s="27" t="s">
        <v>1119</v>
      </c>
      <c r="C2752" s="27" t="s">
        <v>1120</v>
      </c>
      <c r="D2752" s="28">
        <v>8099</v>
      </c>
      <c r="E2752" s="27" t="s">
        <v>2905</v>
      </c>
      <c r="F2752" s="26" t="s">
        <v>14</v>
      </c>
      <c r="G2752" s="29">
        <v>149602</v>
      </c>
      <c r="H2752" s="30" t="s">
        <v>575</v>
      </c>
    </row>
    <row r="2753" spans="1:8" ht="94.5" x14ac:dyDescent="0.25">
      <c r="A2753" s="26" t="s">
        <v>2903</v>
      </c>
      <c r="B2753" s="27" t="s">
        <v>597</v>
      </c>
      <c r="C2753" s="27" t="s">
        <v>597</v>
      </c>
      <c r="D2753" s="28">
        <v>8100</v>
      </c>
      <c r="E2753" s="27" t="s">
        <v>2906</v>
      </c>
      <c r="F2753" s="26" t="s">
        <v>16</v>
      </c>
      <c r="G2753" s="29">
        <v>379050</v>
      </c>
      <c r="H2753" s="30" t="s">
        <v>575</v>
      </c>
    </row>
    <row r="2754" spans="1:8" ht="94.5" x14ac:dyDescent="0.25">
      <c r="A2754" s="26" t="s">
        <v>2903</v>
      </c>
      <c r="B2754" s="27" t="s">
        <v>597</v>
      </c>
      <c r="C2754" s="27" t="s">
        <v>597</v>
      </c>
      <c r="D2754" s="28">
        <v>8101</v>
      </c>
      <c r="E2754" s="27" t="s">
        <v>2907</v>
      </c>
      <c r="F2754" s="26" t="s">
        <v>16</v>
      </c>
      <c r="G2754" s="29">
        <v>824761</v>
      </c>
      <c r="H2754" s="30" t="s">
        <v>575</v>
      </c>
    </row>
    <row r="2755" spans="1:8" ht="78.75" hidden="1" x14ac:dyDescent="0.25">
      <c r="A2755" s="26" t="s">
        <v>547</v>
      </c>
      <c r="B2755" s="27" t="s">
        <v>594</v>
      </c>
      <c r="C2755" s="27" t="s">
        <v>615</v>
      </c>
      <c r="D2755" s="28">
        <v>8102</v>
      </c>
      <c r="E2755" s="27" t="s">
        <v>2908</v>
      </c>
      <c r="F2755" s="26" t="s">
        <v>15</v>
      </c>
      <c r="G2755" s="29">
        <v>180000</v>
      </c>
      <c r="H2755" s="30" t="s">
        <v>575</v>
      </c>
    </row>
    <row r="2756" spans="1:8" ht="47.25" hidden="1" x14ac:dyDescent="0.25">
      <c r="A2756" s="26" t="s">
        <v>547</v>
      </c>
      <c r="B2756" s="27" t="s">
        <v>978</v>
      </c>
      <c r="C2756" s="27" t="s">
        <v>2228</v>
      </c>
      <c r="D2756" s="28">
        <v>8103</v>
      </c>
      <c r="E2756" s="27" t="s">
        <v>2909</v>
      </c>
      <c r="F2756" s="26" t="s">
        <v>13</v>
      </c>
      <c r="G2756" s="29">
        <v>12030</v>
      </c>
      <c r="H2756" s="30" t="s">
        <v>575</v>
      </c>
    </row>
    <row r="2757" spans="1:8" ht="63" hidden="1" x14ac:dyDescent="0.25">
      <c r="A2757" s="26" t="s">
        <v>547</v>
      </c>
      <c r="B2757" s="27" t="s">
        <v>978</v>
      </c>
      <c r="C2757" s="27" t="s">
        <v>2228</v>
      </c>
      <c r="D2757" s="28">
        <v>8104</v>
      </c>
      <c r="E2757" s="27" t="s">
        <v>2910</v>
      </c>
      <c r="F2757" s="26" t="s">
        <v>13</v>
      </c>
      <c r="G2757" s="29">
        <v>71062</v>
      </c>
      <c r="H2757" s="30" t="s">
        <v>575</v>
      </c>
    </row>
    <row r="2758" spans="1:8" ht="47.25" hidden="1" x14ac:dyDescent="0.25">
      <c r="A2758" s="26" t="s">
        <v>547</v>
      </c>
      <c r="B2758" s="27" t="s">
        <v>646</v>
      </c>
      <c r="C2758" s="27" t="s">
        <v>647</v>
      </c>
      <c r="D2758" s="28">
        <v>8105</v>
      </c>
      <c r="E2758" s="27" t="s">
        <v>2911</v>
      </c>
      <c r="F2758" s="26" t="s">
        <v>14</v>
      </c>
      <c r="G2758" s="29">
        <v>857863</v>
      </c>
      <c r="H2758" s="30" t="s">
        <v>575</v>
      </c>
    </row>
    <row r="2759" spans="1:8" ht="47.25" hidden="1" x14ac:dyDescent="0.25">
      <c r="A2759" s="26" t="s">
        <v>2912</v>
      </c>
      <c r="B2759" s="27" t="s">
        <v>650</v>
      </c>
      <c r="C2759" s="27" t="s">
        <v>1165</v>
      </c>
      <c r="D2759" s="28">
        <v>8106</v>
      </c>
      <c r="E2759" s="27" t="s">
        <v>2913</v>
      </c>
      <c r="F2759" s="26" t="s">
        <v>13</v>
      </c>
      <c r="G2759" s="29">
        <v>86038</v>
      </c>
      <c r="H2759" s="30" t="s">
        <v>575</v>
      </c>
    </row>
    <row r="2760" spans="1:8" ht="47.25" hidden="1" x14ac:dyDescent="0.25">
      <c r="A2760" s="26" t="s">
        <v>2912</v>
      </c>
      <c r="B2760" s="27" t="s">
        <v>594</v>
      </c>
      <c r="C2760" s="27" t="s">
        <v>595</v>
      </c>
      <c r="D2760" s="28">
        <v>8107</v>
      </c>
      <c r="E2760" s="27" t="s">
        <v>2914</v>
      </c>
      <c r="F2760" s="26" t="s">
        <v>16</v>
      </c>
      <c r="G2760" s="29">
        <v>35911</v>
      </c>
      <c r="H2760" s="30" t="s">
        <v>575</v>
      </c>
    </row>
    <row r="2761" spans="1:8" ht="47.25" hidden="1" x14ac:dyDescent="0.25">
      <c r="A2761" s="26" t="s">
        <v>2912</v>
      </c>
      <c r="B2761" s="27" t="s">
        <v>582</v>
      </c>
      <c r="C2761" s="27" t="s">
        <v>1775</v>
      </c>
      <c r="D2761" s="28">
        <v>8109</v>
      </c>
      <c r="E2761" s="27" t="s">
        <v>2915</v>
      </c>
      <c r="F2761" s="26" t="s">
        <v>15</v>
      </c>
      <c r="G2761" s="29">
        <v>35724</v>
      </c>
      <c r="H2761" s="30" t="s">
        <v>575</v>
      </c>
    </row>
    <row r="2762" spans="1:8" ht="47.25" hidden="1" x14ac:dyDescent="0.25">
      <c r="A2762" s="26" t="s">
        <v>2912</v>
      </c>
      <c r="B2762" s="27" t="s">
        <v>582</v>
      </c>
      <c r="C2762" s="27" t="s">
        <v>1775</v>
      </c>
      <c r="D2762" s="28">
        <v>8110</v>
      </c>
      <c r="E2762" s="27" t="s">
        <v>2916</v>
      </c>
      <c r="F2762" s="26" t="s">
        <v>15</v>
      </c>
      <c r="G2762" s="29">
        <v>42966</v>
      </c>
      <c r="H2762" s="30" t="s">
        <v>575</v>
      </c>
    </row>
    <row r="2763" spans="1:8" ht="63" hidden="1" x14ac:dyDescent="0.25">
      <c r="A2763" s="26" t="s">
        <v>2912</v>
      </c>
      <c r="B2763" s="27" t="s">
        <v>582</v>
      </c>
      <c r="C2763" s="27" t="s">
        <v>1775</v>
      </c>
      <c r="D2763" s="28">
        <v>8111</v>
      </c>
      <c r="E2763" s="27" t="s">
        <v>2917</v>
      </c>
      <c r="F2763" s="26" t="s">
        <v>15</v>
      </c>
      <c r="G2763" s="29">
        <v>113813</v>
      </c>
      <c r="H2763" s="30" t="s">
        <v>575</v>
      </c>
    </row>
    <row r="2764" spans="1:8" ht="31.5" hidden="1" x14ac:dyDescent="0.25">
      <c r="A2764" s="26" t="s">
        <v>2912</v>
      </c>
      <c r="B2764" s="27" t="s">
        <v>608</v>
      </c>
      <c r="C2764" s="27" t="s">
        <v>609</v>
      </c>
      <c r="D2764" s="28">
        <v>8112</v>
      </c>
      <c r="E2764" s="27" t="s">
        <v>2918</v>
      </c>
      <c r="F2764" s="26" t="s">
        <v>16</v>
      </c>
      <c r="G2764" s="29">
        <v>139209</v>
      </c>
      <c r="H2764" s="30" t="s">
        <v>575</v>
      </c>
    </row>
    <row r="2765" spans="1:8" ht="31.5" hidden="1" x14ac:dyDescent="0.25">
      <c r="A2765" s="26" t="s">
        <v>2912</v>
      </c>
      <c r="B2765" s="27" t="s">
        <v>608</v>
      </c>
      <c r="C2765" s="27" t="s">
        <v>609</v>
      </c>
      <c r="D2765" s="28">
        <v>8113</v>
      </c>
      <c r="E2765" s="27" t="s">
        <v>2919</v>
      </c>
      <c r="F2765" s="26" t="s">
        <v>16</v>
      </c>
      <c r="G2765" s="29">
        <v>69606</v>
      </c>
      <c r="H2765" s="30" t="s">
        <v>575</v>
      </c>
    </row>
    <row r="2766" spans="1:8" ht="47.25" hidden="1" x14ac:dyDescent="0.25">
      <c r="A2766" s="26" t="s">
        <v>2912</v>
      </c>
      <c r="B2766" s="27" t="s">
        <v>632</v>
      </c>
      <c r="C2766" s="27" t="s">
        <v>633</v>
      </c>
      <c r="D2766" s="28">
        <v>8114</v>
      </c>
      <c r="E2766" s="27" t="s">
        <v>2920</v>
      </c>
      <c r="F2766" s="26" t="s">
        <v>15</v>
      </c>
      <c r="G2766" s="29">
        <v>13718</v>
      </c>
      <c r="H2766" s="30" t="s">
        <v>575</v>
      </c>
    </row>
    <row r="2767" spans="1:8" ht="63" hidden="1" x14ac:dyDescent="0.25">
      <c r="A2767" s="26" t="s">
        <v>2912</v>
      </c>
      <c r="B2767" s="27" t="s">
        <v>632</v>
      </c>
      <c r="C2767" s="27" t="s">
        <v>1711</v>
      </c>
      <c r="D2767" s="28">
        <v>8115</v>
      </c>
      <c r="E2767" s="27" t="s">
        <v>2921</v>
      </c>
      <c r="F2767" s="26" t="s">
        <v>16</v>
      </c>
      <c r="G2767" s="29">
        <v>160979</v>
      </c>
      <c r="H2767" s="30" t="s">
        <v>575</v>
      </c>
    </row>
    <row r="2768" spans="1:8" ht="63" hidden="1" x14ac:dyDescent="0.25">
      <c r="A2768" s="26" t="s">
        <v>2912</v>
      </c>
      <c r="B2768" s="27" t="s">
        <v>608</v>
      </c>
      <c r="C2768" s="27" t="s">
        <v>609</v>
      </c>
      <c r="D2768" s="28">
        <v>8116</v>
      </c>
      <c r="E2768" s="27" t="s">
        <v>2922</v>
      </c>
      <c r="F2768" s="26" t="s">
        <v>16</v>
      </c>
      <c r="G2768" s="29">
        <v>3043287</v>
      </c>
      <c r="H2768" s="30" t="s">
        <v>575</v>
      </c>
    </row>
    <row r="2769" spans="1:8" ht="47.25" hidden="1" x14ac:dyDescent="0.25">
      <c r="A2769" s="26" t="s">
        <v>2912</v>
      </c>
      <c r="B2769" s="27" t="s">
        <v>582</v>
      </c>
      <c r="C2769" s="27" t="s">
        <v>1775</v>
      </c>
      <c r="D2769" s="28">
        <v>8117</v>
      </c>
      <c r="E2769" s="27" t="s">
        <v>2923</v>
      </c>
      <c r="F2769" s="26" t="s">
        <v>15</v>
      </c>
      <c r="G2769" s="29">
        <v>26149</v>
      </c>
      <c r="H2769" s="30" t="s">
        <v>575</v>
      </c>
    </row>
    <row r="2770" spans="1:8" ht="47.25" hidden="1" x14ac:dyDescent="0.25">
      <c r="A2770" s="26" t="s">
        <v>2912</v>
      </c>
      <c r="B2770" s="27" t="s">
        <v>582</v>
      </c>
      <c r="C2770" s="27" t="s">
        <v>1775</v>
      </c>
      <c r="D2770" s="28">
        <v>8118</v>
      </c>
      <c r="E2770" s="27" t="s">
        <v>2924</v>
      </c>
      <c r="F2770" s="26" t="s">
        <v>15</v>
      </c>
      <c r="G2770" s="29">
        <v>22685</v>
      </c>
      <c r="H2770" s="30" t="s">
        <v>575</v>
      </c>
    </row>
    <row r="2771" spans="1:8" ht="31.5" hidden="1" x14ac:dyDescent="0.25">
      <c r="A2771" s="26" t="s">
        <v>2912</v>
      </c>
      <c r="B2771" s="27" t="s">
        <v>582</v>
      </c>
      <c r="C2771" s="27" t="s">
        <v>1775</v>
      </c>
      <c r="D2771" s="28">
        <v>8119</v>
      </c>
      <c r="E2771" s="27" t="s">
        <v>2925</v>
      </c>
      <c r="F2771" s="26" t="s">
        <v>16</v>
      </c>
      <c r="G2771" s="29">
        <v>250561</v>
      </c>
      <c r="H2771" s="30" t="s">
        <v>575</v>
      </c>
    </row>
    <row r="2772" spans="1:8" ht="94.5" hidden="1" x14ac:dyDescent="0.25">
      <c r="A2772" s="26" t="s">
        <v>2912</v>
      </c>
      <c r="B2772" s="27" t="s">
        <v>608</v>
      </c>
      <c r="C2772" s="27" t="s">
        <v>609</v>
      </c>
      <c r="D2772" s="28">
        <v>8120</v>
      </c>
      <c r="E2772" s="27" t="s">
        <v>2926</v>
      </c>
      <c r="F2772" s="26" t="s">
        <v>16</v>
      </c>
      <c r="G2772" s="29">
        <v>1482861</v>
      </c>
      <c r="H2772" s="30" t="s">
        <v>575</v>
      </c>
    </row>
    <row r="2773" spans="1:8" ht="94.5" hidden="1" x14ac:dyDescent="0.25">
      <c r="A2773" s="26" t="s">
        <v>2912</v>
      </c>
      <c r="B2773" s="27" t="s">
        <v>608</v>
      </c>
      <c r="C2773" s="27" t="s">
        <v>609</v>
      </c>
      <c r="D2773" s="28">
        <v>8121</v>
      </c>
      <c r="E2773" s="27" t="s">
        <v>2927</v>
      </c>
      <c r="F2773" s="26" t="s">
        <v>16</v>
      </c>
      <c r="G2773" s="29">
        <v>1629592</v>
      </c>
      <c r="H2773" s="30" t="s">
        <v>575</v>
      </c>
    </row>
    <row r="2774" spans="1:8" ht="78.75" hidden="1" x14ac:dyDescent="0.25">
      <c r="A2774" s="26" t="s">
        <v>2912</v>
      </c>
      <c r="B2774" s="27" t="s">
        <v>608</v>
      </c>
      <c r="C2774" s="27" t="s">
        <v>609</v>
      </c>
      <c r="D2774" s="28">
        <v>8122</v>
      </c>
      <c r="E2774" s="27" t="s">
        <v>2928</v>
      </c>
      <c r="F2774" s="26" t="s">
        <v>16</v>
      </c>
      <c r="G2774" s="29">
        <v>568665</v>
      </c>
      <c r="H2774" s="30" t="s">
        <v>575</v>
      </c>
    </row>
    <row r="2775" spans="1:8" ht="47.25" hidden="1" x14ac:dyDescent="0.25">
      <c r="A2775" s="26" t="s">
        <v>2912</v>
      </c>
      <c r="B2775" s="27" t="s">
        <v>594</v>
      </c>
      <c r="C2775" s="27" t="s">
        <v>615</v>
      </c>
      <c r="D2775" s="28">
        <v>8123</v>
      </c>
      <c r="E2775" s="27" t="s">
        <v>2929</v>
      </c>
      <c r="F2775" s="26" t="s">
        <v>13</v>
      </c>
      <c r="G2775" s="29">
        <v>67146</v>
      </c>
      <c r="H2775" s="30" t="s">
        <v>575</v>
      </c>
    </row>
    <row r="2776" spans="1:8" ht="31.5" hidden="1" x14ac:dyDescent="0.25">
      <c r="A2776" s="26" t="s">
        <v>2912</v>
      </c>
      <c r="B2776" s="27" t="s">
        <v>582</v>
      </c>
      <c r="C2776" s="27" t="s">
        <v>1775</v>
      </c>
      <c r="D2776" s="28">
        <v>8124</v>
      </c>
      <c r="E2776" s="27" t="s">
        <v>2930</v>
      </c>
      <c r="F2776" s="26" t="s">
        <v>16</v>
      </c>
      <c r="G2776" s="29">
        <v>20498500</v>
      </c>
      <c r="H2776" s="30" t="s">
        <v>575</v>
      </c>
    </row>
    <row r="2777" spans="1:8" ht="47.25" hidden="1" x14ac:dyDescent="0.25">
      <c r="A2777" s="26" t="s">
        <v>2912</v>
      </c>
      <c r="B2777" s="27" t="s">
        <v>608</v>
      </c>
      <c r="C2777" s="27" t="s">
        <v>609</v>
      </c>
      <c r="D2777" s="28">
        <v>8125</v>
      </c>
      <c r="E2777" s="27" t="s">
        <v>2931</v>
      </c>
      <c r="F2777" s="26" t="s">
        <v>16</v>
      </c>
      <c r="G2777" s="29">
        <v>56066</v>
      </c>
      <c r="H2777" s="30" t="s">
        <v>575</v>
      </c>
    </row>
    <row r="2778" spans="1:8" ht="47.25" hidden="1" x14ac:dyDescent="0.25">
      <c r="A2778" s="26" t="s">
        <v>2912</v>
      </c>
      <c r="B2778" s="27" t="s">
        <v>582</v>
      </c>
      <c r="C2778" s="27" t="s">
        <v>1775</v>
      </c>
      <c r="D2778" s="28">
        <v>8126</v>
      </c>
      <c r="E2778" s="27" t="s">
        <v>2932</v>
      </c>
      <c r="F2778" s="26" t="s">
        <v>15</v>
      </c>
      <c r="G2778" s="29">
        <v>106466</v>
      </c>
      <c r="H2778" s="30" t="s">
        <v>575</v>
      </c>
    </row>
    <row r="2779" spans="1:8" ht="31.5" hidden="1" x14ac:dyDescent="0.25">
      <c r="A2779" s="26" t="s">
        <v>2912</v>
      </c>
      <c r="B2779" s="27" t="s">
        <v>582</v>
      </c>
      <c r="C2779" s="27" t="s">
        <v>1775</v>
      </c>
      <c r="D2779" s="28">
        <v>8127</v>
      </c>
      <c r="E2779" s="27" t="s">
        <v>2933</v>
      </c>
      <c r="F2779" s="26" t="s">
        <v>16</v>
      </c>
      <c r="G2779" s="29">
        <v>21828960</v>
      </c>
      <c r="H2779" s="30" t="s">
        <v>575</v>
      </c>
    </row>
    <row r="2780" spans="1:8" ht="31.5" hidden="1" x14ac:dyDescent="0.25">
      <c r="A2780" s="26" t="s">
        <v>2912</v>
      </c>
      <c r="B2780" s="27" t="s">
        <v>582</v>
      </c>
      <c r="C2780" s="27" t="s">
        <v>1775</v>
      </c>
      <c r="D2780" s="28">
        <v>8128</v>
      </c>
      <c r="E2780" s="27" t="s">
        <v>2934</v>
      </c>
      <c r="F2780" s="26" t="s">
        <v>16</v>
      </c>
      <c r="G2780" s="29">
        <v>24877943</v>
      </c>
      <c r="H2780" s="30" t="s">
        <v>575</v>
      </c>
    </row>
    <row r="2781" spans="1:8" ht="31.5" hidden="1" x14ac:dyDescent="0.25">
      <c r="A2781" s="26" t="s">
        <v>2912</v>
      </c>
      <c r="B2781" s="27" t="s">
        <v>582</v>
      </c>
      <c r="C2781" s="27" t="s">
        <v>1775</v>
      </c>
      <c r="D2781" s="28">
        <v>8129</v>
      </c>
      <c r="E2781" s="27" t="s">
        <v>2935</v>
      </c>
      <c r="F2781" s="26" t="s">
        <v>15</v>
      </c>
      <c r="G2781" s="29">
        <v>65308</v>
      </c>
      <c r="H2781" s="30" t="s">
        <v>575</v>
      </c>
    </row>
    <row r="2782" spans="1:8" ht="31.5" hidden="1" x14ac:dyDescent="0.25">
      <c r="A2782" s="26" t="s">
        <v>2912</v>
      </c>
      <c r="B2782" s="27" t="s">
        <v>582</v>
      </c>
      <c r="C2782" s="27" t="s">
        <v>1775</v>
      </c>
      <c r="D2782" s="28">
        <v>8130</v>
      </c>
      <c r="E2782" s="27" t="s">
        <v>2936</v>
      </c>
      <c r="F2782" s="26" t="s">
        <v>15</v>
      </c>
      <c r="G2782" s="29">
        <v>30460</v>
      </c>
      <c r="H2782" s="30" t="s">
        <v>575</v>
      </c>
    </row>
    <row r="2783" spans="1:8" ht="31.5" hidden="1" x14ac:dyDescent="0.25">
      <c r="A2783" s="26" t="s">
        <v>2912</v>
      </c>
      <c r="B2783" s="27" t="s">
        <v>582</v>
      </c>
      <c r="C2783" s="27" t="s">
        <v>1775</v>
      </c>
      <c r="D2783" s="28">
        <v>8131</v>
      </c>
      <c r="E2783" s="27" t="s">
        <v>2937</v>
      </c>
      <c r="F2783" s="26" t="s">
        <v>15</v>
      </c>
      <c r="G2783" s="29">
        <v>2654</v>
      </c>
      <c r="H2783" s="30" t="s">
        <v>575</v>
      </c>
    </row>
    <row r="2784" spans="1:8" ht="31.5" hidden="1" x14ac:dyDescent="0.25">
      <c r="A2784" s="26" t="s">
        <v>2912</v>
      </c>
      <c r="B2784" s="27" t="s">
        <v>582</v>
      </c>
      <c r="C2784" s="27" t="s">
        <v>1775</v>
      </c>
      <c r="D2784" s="28">
        <v>8132</v>
      </c>
      <c r="E2784" s="27" t="s">
        <v>2938</v>
      </c>
      <c r="F2784" s="26" t="s">
        <v>16</v>
      </c>
      <c r="G2784" s="29">
        <v>19899446</v>
      </c>
      <c r="H2784" s="30" t="s">
        <v>575</v>
      </c>
    </row>
    <row r="2785" spans="1:8" ht="31.5" hidden="1" x14ac:dyDescent="0.25">
      <c r="A2785" s="26" t="s">
        <v>2912</v>
      </c>
      <c r="B2785" s="27" t="s">
        <v>582</v>
      </c>
      <c r="C2785" s="27" t="s">
        <v>1775</v>
      </c>
      <c r="D2785" s="28">
        <v>8133</v>
      </c>
      <c r="E2785" s="27" t="s">
        <v>2939</v>
      </c>
      <c r="F2785" s="26" t="s">
        <v>15</v>
      </c>
      <c r="G2785" s="29">
        <v>5796</v>
      </c>
      <c r="H2785" s="30" t="s">
        <v>575</v>
      </c>
    </row>
    <row r="2786" spans="1:8" ht="94.5" hidden="1" x14ac:dyDescent="0.25">
      <c r="A2786" s="26" t="s">
        <v>2912</v>
      </c>
      <c r="B2786" s="27" t="s">
        <v>608</v>
      </c>
      <c r="C2786" s="27" t="s">
        <v>1279</v>
      </c>
      <c r="D2786" s="28">
        <v>8134</v>
      </c>
      <c r="E2786" s="27" t="s">
        <v>2940</v>
      </c>
      <c r="F2786" s="26" t="s">
        <v>16</v>
      </c>
      <c r="G2786" s="29">
        <v>595272</v>
      </c>
      <c r="H2786" s="30" t="s">
        <v>575</v>
      </c>
    </row>
    <row r="2787" spans="1:8" ht="47.25" hidden="1" x14ac:dyDescent="0.25">
      <c r="A2787" s="26" t="s">
        <v>2912</v>
      </c>
      <c r="B2787" s="27" t="s">
        <v>646</v>
      </c>
      <c r="C2787" s="27" t="s">
        <v>647</v>
      </c>
      <c r="D2787" s="28">
        <v>8135</v>
      </c>
      <c r="E2787" s="27" t="s">
        <v>2941</v>
      </c>
      <c r="F2787" s="26" t="s">
        <v>15</v>
      </c>
      <c r="G2787" s="29">
        <v>573121</v>
      </c>
      <c r="H2787" s="30" t="s">
        <v>575</v>
      </c>
    </row>
    <row r="2788" spans="1:8" ht="31.5" hidden="1" x14ac:dyDescent="0.25">
      <c r="A2788" s="26" t="s">
        <v>2912</v>
      </c>
      <c r="B2788" s="27" t="s">
        <v>582</v>
      </c>
      <c r="C2788" s="27" t="s">
        <v>1775</v>
      </c>
      <c r="D2788" s="28">
        <v>8136</v>
      </c>
      <c r="E2788" s="27" t="s">
        <v>2942</v>
      </c>
      <c r="F2788" s="26" t="s">
        <v>15</v>
      </c>
      <c r="G2788" s="29">
        <v>45882</v>
      </c>
      <c r="H2788" s="30" t="s">
        <v>575</v>
      </c>
    </row>
    <row r="2789" spans="1:8" ht="31.5" hidden="1" x14ac:dyDescent="0.25">
      <c r="A2789" s="26" t="s">
        <v>2912</v>
      </c>
      <c r="B2789" s="27" t="s">
        <v>582</v>
      </c>
      <c r="C2789" s="27" t="s">
        <v>1775</v>
      </c>
      <c r="D2789" s="28">
        <v>8138</v>
      </c>
      <c r="E2789" s="27" t="s">
        <v>2943</v>
      </c>
      <c r="F2789" s="26" t="s">
        <v>15</v>
      </c>
      <c r="G2789" s="29">
        <v>62393</v>
      </c>
      <c r="H2789" s="30" t="s">
        <v>575</v>
      </c>
    </row>
    <row r="2790" spans="1:8" ht="47.25" hidden="1" x14ac:dyDescent="0.25">
      <c r="A2790" s="26" t="s">
        <v>2912</v>
      </c>
      <c r="B2790" s="27" t="s">
        <v>646</v>
      </c>
      <c r="C2790" s="27" t="s">
        <v>647</v>
      </c>
      <c r="D2790" s="28">
        <v>8139</v>
      </c>
      <c r="E2790" s="27" t="s">
        <v>2944</v>
      </c>
      <c r="F2790" s="26" t="s">
        <v>14</v>
      </c>
      <c r="G2790" s="29">
        <v>477657</v>
      </c>
      <c r="H2790" s="30" t="s">
        <v>575</v>
      </c>
    </row>
    <row r="2791" spans="1:8" ht="94.5" hidden="1" x14ac:dyDescent="0.25">
      <c r="A2791" s="26" t="s">
        <v>2912</v>
      </c>
      <c r="B2791" s="27" t="s">
        <v>608</v>
      </c>
      <c r="C2791" s="27" t="s">
        <v>1279</v>
      </c>
      <c r="D2791" s="28">
        <v>8140</v>
      </c>
      <c r="E2791" s="27" t="s">
        <v>2945</v>
      </c>
      <c r="F2791" s="26" t="s">
        <v>16</v>
      </c>
      <c r="G2791" s="29">
        <v>755787</v>
      </c>
      <c r="H2791" s="30" t="s">
        <v>575</v>
      </c>
    </row>
    <row r="2792" spans="1:8" ht="31.5" hidden="1" x14ac:dyDescent="0.25">
      <c r="A2792" s="26" t="s">
        <v>2912</v>
      </c>
      <c r="B2792" s="27" t="s">
        <v>597</v>
      </c>
      <c r="C2792" s="27" t="s">
        <v>597</v>
      </c>
      <c r="D2792" s="28">
        <v>8142</v>
      </c>
      <c r="E2792" s="27" t="s">
        <v>2946</v>
      </c>
      <c r="F2792" s="26" t="s">
        <v>15</v>
      </c>
      <c r="G2792" s="29">
        <v>80817</v>
      </c>
      <c r="H2792" s="30" t="s">
        <v>575</v>
      </c>
    </row>
    <row r="2793" spans="1:8" ht="94.5" hidden="1" x14ac:dyDescent="0.25">
      <c r="A2793" s="26" t="s">
        <v>2912</v>
      </c>
      <c r="B2793" s="27" t="s">
        <v>608</v>
      </c>
      <c r="C2793" s="27" t="s">
        <v>609</v>
      </c>
      <c r="D2793" s="28">
        <v>8143</v>
      </c>
      <c r="E2793" s="27" t="s">
        <v>2947</v>
      </c>
      <c r="F2793" s="26" t="s">
        <v>16</v>
      </c>
      <c r="G2793" s="29">
        <v>1939453</v>
      </c>
      <c r="H2793" s="30" t="s">
        <v>575</v>
      </c>
    </row>
    <row r="2794" spans="1:8" ht="94.5" hidden="1" x14ac:dyDescent="0.25">
      <c r="A2794" s="26" t="s">
        <v>2912</v>
      </c>
      <c r="B2794" s="27" t="s">
        <v>582</v>
      </c>
      <c r="C2794" s="27" t="s">
        <v>1775</v>
      </c>
      <c r="D2794" s="28">
        <v>8144</v>
      </c>
      <c r="E2794" s="27" t="s">
        <v>2948</v>
      </c>
      <c r="F2794" s="26" t="s">
        <v>16</v>
      </c>
      <c r="G2794" s="29">
        <v>827527</v>
      </c>
      <c r="H2794" s="30" t="s">
        <v>575</v>
      </c>
    </row>
    <row r="2795" spans="1:8" ht="78.75" hidden="1" x14ac:dyDescent="0.25">
      <c r="A2795" s="26" t="s">
        <v>2912</v>
      </c>
      <c r="B2795" s="27" t="s">
        <v>608</v>
      </c>
      <c r="C2795" s="27" t="s">
        <v>1279</v>
      </c>
      <c r="D2795" s="28">
        <v>8145</v>
      </c>
      <c r="E2795" s="27" t="s">
        <v>2949</v>
      </c>
      <c r="F2795" s="26" t="s">
        <v>16</v>
      </c>
      <c r="G2795" s="29">
        <v>559762</v>
      </c>
      <c r="H2795" s="30" t="s">
        <v>575</v>
      </c>
    </row>
    <row r="2796" spans="1:8" ht="94.5" hidden="1" x14ac:dyDescent="0.25">
      <c r="A2796" s="26" t="s">
        <v>2912</v>
      </c>
      <c r="B2796" s="27" t="s">
        <v>608</v>
      </c>
      <c r="C2796" s="27" t="s">
        <v>1279</v>
      </c>
      <c r="D2796" s="28">
        <v>8146</v>
      </c>
      <c r="E2796" s="27" t="s">
        <v>2950</v>
      </c>
      <c r="F2796" s="26" t="s">
        <v>16</v>
      </c>
      <c r="G2796" s="29">
        <v>240288</v>
      </c>
      <c r="H2796" s="30" t="s">
        <v>575</v>
      </c>
    </row>
    <row r="2797" spans="1:8" ht="63" x14ac:dyDescent="0.25">
      <c r="A2797" s="26" t="s">
        <v>2912</v>
      </c>
      <c r="B2797" s="27" t="s">
        <v>597</v>
      </c>
      <c r="C2797" s="27" t="s">
        <v>597</v>
      </c>
      <c r="D2797" s="28">
        <v>8148</v>
      </c>
      <c r="E2797" s="27" t="s">
        <v>2951</v>
      </c>
      <c r="F2797" s="26" t="s">
        <v>16</v>
      </c>
      <c r="G2797" s="29">
        <v>286150</v>
      </c>
      <c r="H2797" s="30" t="s">
        <v>575</v>
      </c>
    </row>
    <row r="2798" spans="1:8" ht="63" hidden="1" x14ac:dyDescent="0.25">
      <c r="A2798" s="26" t="s">
        <v>2912</v>
      </c>
      <c r="B2798" s="27" t="s">
        <v>608</v>
      </c>
      <c r="C2798" s="27" t="s">
        <v>609</v>
      </c>
      <c r="D2798" s="28">
        <v>8150</v>
      </c>
      <c r="E2798" s="27" t="s">
        <v>2952</v>
      </c>
      <c r="F2798" s="26" t="s">
        <v>16</v>
      </c>
      <c r="G2798" s="29">
        <v>782444</v>
      </c>
      <c r="H2798" s="30" t="s">
        <v>575</v>
      </c>
    </row>
    <row r="2799" spans="1:8" ht="31.5" hidden="1" x14ac:dyDescent="0.25">
      <c r="A2799" s="26" t="s">
        <v>2912</v>
      </c>
      <c r="B2799" s="27" t="s">
        <v>639</v>
      </c>
      <c r="C2799" s="27" t="s">
        <v>639</v>
      </c>
      <c r="D2799" s="28">
        <v>8151</v>
      </c>
      <c r="E2799" s="27" t="s">
        <v>2953</v>
      </c>
      <c r="F2799" s="26" t="s">
        <v>16</v>
      </c>
      <c r="G2799" s="29">
        <v>1195145</v>
      </c>
      <c r="H2799" s="30" t="s">
        <v>575</v>
      </c>
    </row>
    <row r="2800" spans="1:8" ht="31.5" x14ac:dyDescent="0.25">
      <c r="A2800" s="26" t="s">
        <v>2912</v>
      </c>
      <c r="B2800" s="27" t="s">
        <v>597</v>
      </c>
      <c r="C2800" s="27" t="s">
        <v>597</v>
      </c>
      <c r="D2800" s="28">
        <v>8152</v>
      </c>
      <c r="E2800" s="27" t="s">
        <v>2954</v>
      </c>
      <c r="F2800" s="26" t="s">
        <v>16</v>
      </c>
      <c r="G2800" s="29">
        <v>35249</v>
      </c>
      <c r="H2800" s="30" t="s">
        <v>575</v>
      </c>
    </row>
    <row r="2801" spans="1:8" ht="31.5" hidden="1" x14ac:dyDescent="0.25">
      <c r="A2801" s="26" t="s">
        <v>2912</v>
      </c>
      <c r="B2801" s="27" t="s">
        <v>582</v>
      </c>
      <c r="C2801" s="27" t="s">
        <v>1775</v>
      </c>
      <c r="D2801" s="28">
        <v>8153</v>
      </c>
      <c r="E2801" s="27" t="s">
        <v>2955</v>
      </c>
      <c r="F2801" s="26" t="s">
        <v>16</v>
      </c>
      <c r="G2801" s="29">
        <v>19305246</v>
      </c>
      <c r="H2801" s="30" t="s">
        <v>575</v>
      </c>
    </row>
    <row r="2802" spans="1:8" ht="63" hidden="1" x14ac:dyDescent="0.25">
      <c r="A2802" s="26" t="s">
        <v>2912</v>
      </c>
      <c r="B2802" s="27" t="s">
        <v>608</v>
      </c>
      <c r="C2802" s="27" t="s">
        <v>609</v>
      </c>
      <c r="D2802" s="28">
        <v>8154</v>
      </c>
      <c r="E2802" s="27" t="s">
        <v>2956</v>
      </c>
      <c r="F2802" s="26" t="s">
        <v>16</v>
      </c>
      <c r="G2802" s="29">
        <v>502420</v>
      </c>
      <c r="H2802" s="30" t="s">
        <v>575</v>
      </c>
    </row>
    <row r="2803" spans="1:8" ht="94.5" hidden="1" x14ac:dyDescent="0.25">
      <c r="A2803" s="26" t="s">
        <v>2912</v>
      </c>
      <c r="B2803" s="27" t="s">
        <v>608</v>
      </c>
      <c r="C2803" s="27" t="s">
        <v>609</v>
      </c>
      <c r="D2803" s="28">
        <v>8155</v>
      </c>
      <c r="E2803" s="27" t="s">
        <v>2957</v>
      </c>
      <c r="F2803" s="26" t="s">
        <v>16</v>
      </c>
      <c r="G2803" s="29">
        <v>1183068</v>
      </c>
      <c r="H2803" s="30" t="s">
        <v>575</v>
      </c>
    </row>
    <row r="2804" spans="1:8" ht="31.5" x14ac:dyDescent="0.25">
      <c r="A2804" s="26" t="s">
        <v>2912</v>
      </c>
      <c r="B2804" s="27" t="s">
        <v>597</v>
      </c>
      <c r="C2804" s="27" t="s">
        <v>597</v>
      </c>
      <c r="D2804" s="28">
        <v>8156</v>
      </c>
      <c r="E2804" s="27" t="s">
        <v>2958</v>
      </c>
      <c r="F2804" s="26" t="s">
        <v>16</v>
      </c>
      <c r="G2804" s="29">
        <v>3321</v>
      </c>
      <c r="H2804" s="30" t="s">
        <v>575</v>
      </c>
    </row>
    <row r="2805" spans="1:8" ht="31.5" hidden="1" x14ac:dyDescent="0.25">
      <c r="A2805" s="26" t="s">
        <v>2912</v>
      </c>
      <c r="B2805" s="27" t="s">
        <v>582</v>
      </c>
      <c r="C2805" s="27" t="s">
        <v>1775</v>
      </c>
      <c r="D2805" s="28">
        <v>8157</v>
      </c>
      <c r="E2805" s="27" t="s">
        <v>2959</v>
      </c>
      <c r="F2805" s="26" t="s">
        <v>16</v>
      </c>
      <c r="G2805" s="29">
        <v>20171759</v>
      </c>
      <c r="H2805" s="30" t="s">
        <v>575</v>
      </c>
    </row>
    <row r="2806" spans="1:8" ht="63" hidden="1" x14ac:dyDescent="0.25">
      <c r="A2806" s="26" t="s">
        <v>2912</v>
      </c>
      <c r="B2806" s="27" t="s">
        <v>646</v>
      </c>
      <c r="C2806" s="27" t="s">
        <v>647</v>
      </c>
      <c r="D2806" s="28">
        <v>8158</v>
      </c>
      <c r="E2806" s="27" t="s">
        <v>2960</v>
      </c>
      <c r="F2806" s="26" t="s">
        <v>14</v>
      </c>
      <c r="G2806" s="29">
        <v>493016</v>
      </c>
      <c r="H2806" s="30" t="s">
        <v>575</v>
      </c>
    </row>
    <row r="2807" spans="1:8" ht="31.5" hidden="1" x14ac:dyDescent="0.25">
      <c r="A2807" s="26" t="s">
        <v>2912</v>
      </c>
      <c r="B2807" s="27" t="s">
        <v>582</v>
      </c>
      <c r="C2807" s="27" t="s">
        <v>1775</v>
      </c>
      <c r="D2807" s="28">
        <v>8159</v>
      </c>
      <c r="E2807" s="27" t="s">
        <v>2961</v>
      </c>
      <c r="F2807" s="26" t="s">
        <v>16</v>
      </c>
      <c r="G2807" s="29">
        <v>28272803</v>
      </c>
      <c r="H2807" s="30" t="s">
        <v>575</v>
      </c>
    </row>
    <row r="2808" spans="1:8" ht="47.25" hidden="1" x14ac:dyDescent="0.25">
      <c r="A2808" s="26" t="s">
        <v>2912</v>
      </c>
      <c r="B2808" s="27" t="s">
        <v>650</v>
      </c>
      <c r="C2808" s="27" t="s">
        <v>1165</v>
      </c>
      <c r="D2808" s="28">
        <v>8160</v>
      </c>
      <c r="E2808" s="27" t="s">
        <v>2962</v>
      </c>
      <c r="F2808" s="26" t="s">
        <v>15</v>
      </c>
      <c r="G2808" s="29">
        <v>14735</v>
      </c>
      <c r="H2808" s="30" t="s">
        <v>575</v>
      </c>
    </row>
    <row r="2809" spans="1:8" ht="94.5" hidden="1" x14ac:dyDescent="0.25">
      <c r="A2809" s="26" t="s">
        <v>2912</v>
      </c>
      <c r="B2809" s="27" t="s">
        <v>608</v>
      </c>
      <c r="C2809" s="27" t="s">
        <v>609</v>
      </c>
      <c r="D2809" s="28">
        <v>8161</v>
      </c>
      <c r="E2809" s="27" t="s">
        <v>2963</v>
      </c>
      <c r="F2809" s="26" t="s">
        <v>16</v>
      </c>
      <c r="G2809" s="29">
        <v>1312294</v>
      </c>
      <c r="H2809" s="30" t="s">
        <v>575</v>
      </c>
    </row>
    <row r="2810" spans="1:8" ht="31.5" hidden="1" x14ac:dyDescent="0.25">
      <c r="A2810" s="26" t="s">
        <v>2912</v>
      </c>
      <c r="B2810" s="27" t="s">
        <v>597</v>
      </c>
      <c r="C2810" s="27" t="s">
        <v>597</v>
      </c>
      <c r="D2810" s="28">
        <v>8162</v>
      </c>
      <c r="E2810" s="27" t="s">
        <v>2964</v>
      </c>
      <c r="F2810" s="26" t="s">
        <v>15</v>
      </c>
      <c r="G2810" s="29">
        <v>41418</v>
      </c>
      <c r="H2810" s="30" t="s">
        <v>575</v>
      </c>
    </row>
    <row r="2811" spans="1:8" ht="31.5" hidden="1" x14ac:dyDescent="0.25">
      <c r="A2811" s="26" t="s">
        <v>2912</v>
      </c>
      <c r="B2811" s="27" t="s">
        <v>597</v>
      </c>
      <c r="C2811" s="27" t="s">
        <v>597</v>
      </c>
      <c r="D2811" s="28">
        <v>8163</v>
      </c>
      <c r="E2811" s="27" t="s">
        <v>2965</v>
      </c>
      <c r="F2811" s="26" t="s">
        <v>15</v>
      </c>
      <c r="G2811" s="29">
        <v>130712</v>
      </c>
      <c r="H2811" s="30" t="s">
        <v>575</v>
      </c>
    </row>
    <row r="2812" spans="1:8" ht="31.5" hidden="1" x14ac:dyDescent="0.25">
      <c r="A2812" s="26" t="s">
        <v>2912</v>
      </c>
      <c r="B2812" s="27" t="s">
        <v>978</v>
      </c>
      <c r="C2812" s="27" t="s">
        <v>2966</v>
      </c>
      <c r="D2812" s="28">
        <v>8165</v>
      </c>
      <c r="E2812" s="27" t="s">
        <v>2967</v>
      </c>
      <c r="F2812" s="26" t="s">
        <v>16</v>
      </c>
      <c r="G2812" s="29">
        <v>312668</v>
      </c>
      <c r="H2812" s="30" t="s">
        <v>575</v>
      </c>
    </row>
    <row r="2813" spans="1:8" ht="47.25" hidden="1" x14ac:dyDescent="0.25">
      <c r="A2813" s="26" t="s">
        <v>2912</v>
      </c>
      <c r="B2813" s="27" t="s">
        <v>594</v>
      </c>
      <c r="C2813" s="27" t="s">
        <v>615</v>
      </c>
      <c r="D2813" s="28">
        <v>8166</v>
      </c>
      <c r="E2813" s="27" t="s">
        <v>2968</v>
      </c>
      <c r="F2813" s="26" t="s">
        <v>13</v>
      </c>
      <c r="G2813" s="29">
        <v>87607</v>
      </c>
      <c r="H2813" s="30" t="s">
        <v>575</v>
      </c>
    </row>
    <row r="2814" spans="1:8" ht="63" hidden="1" x14ac:dyDescent="0.25">
      <c r="A2814" s="26" t="s">
        <v>2912</v>
      </c>
      <c r="B2814" s="27" t="s">
        <v>629</v>
      </c>
      <c r="C2814" s="27" t="s">
        <v>793</v>
      </c>
      <c r="D2814" s="28">
        <v>8167</v>
      </c>
      <c r="E2814" s="27" t="s">
        <v>2969</v>
      </c>
      <c r="F2814" s="26" t="s">
        <v>13</v>
      </c>
      <c r="G2814" s="29">
        <v>121453</v>
      </c>
      <c r="H2814" s="30" t="s">
        <v>575</v>
      </c>
    </row>
    <row r="2815" spans="1:8" ht="94.5" hidden="1" x14ac:dyDescent="0.25">
      <c r="A2815" s="26" t="s">
        <v>2912</v>
      </c>
      <c r="B2815" s="27" t="s">
        <v>608</v>
      </c>
      <c r="C2815" s="27" t="s">
        <v>609</v>
      </c>
      <c r="D2815" s="28">
        <v>8168</v>
      </c>
      <c r="E2815" s="27" t="s">
        <v>2970</v>
      </c>
      <c r="F2815" s="26" t="s">
        <v>16</v>
      </c>
      <c r="G2815" s="29">
        <v>1636468</v>
      </c>
      <c r="H2815" s="30" t="s">
        <v>575</v>
      </c>
    </row>
    <row r="2816" spans="1:8" ht="63" hidden="1" x14ac:dyDescent="0.25">
      <c r="A2816" s="26" t="s">
        <v>2912</v>
      </c>
      <c r="B2816" s="27" t="s">
        <v>594</v>
      </c>
      <c r="C2816" s="27" t="s">
        <v>615</v>
      </c>
      <c r="D2816" s="28">
        <v>8169</v>
      </c>
      <c r="E2816" s="27" t="s">
        <v>2971</v>
      </c>
      <c r="F2816" s="26" t="s">
        <v>13</v>
      </c>
      <c r="G2816" s="29">
        <v>87607</v>
      </c>
      <c r="H2816" s="30" t="s">
        <v>575</v>
      </c>
    </row>
    <row r="2817" spans="1:8" ht="63" hidden="1" x14ac:dyDescent="0.25">
      <c r="A2817" s="26" t="s">
        <v>2912</v>
      </c>
      <c r="B2817" s="27" t="s">
        <v>582</v>
      </c>
      <c r="C2817" s="27" t="s">
        <v>1775</v>
      </c>
      <c r="D2817" s="28">
        <v>8170</v>
      </c>
      <c r="E2817" s="27" t="s">
        <v>2972</v>
      </c>
      <c r="F2817" s="26" t="s">
        <v>16</v>
      </c>
      <c r="G2817" s="29">
        <v>930983</v>
      </c>
      <c r="H2817" s="30" t="s">
        <v>575</v>
      </c>
    </row>
    <row r="2818" spans="1:8" ht="31.5" hidden="1" x14ac:dyDescent="0.25">
      <c r="A2818" s="26" t="s">
        <v>2912</v>
      </c>
      <c r="B2818" s="27" t="s">
        <v>597</v>
      </c>
      <c r="C2818" s="27" t="s">
        <v>597</v>
      </c>
      <c r="D2818" s="28">
        <v>8171</v>
      </c>
      <c r="E2818" s="27" t="s">
        <v>2973</v>
      </c>
      <c r="F2818" s="26" t="s">
        <v>15</v>
      </c>
      <c r="G2818" s="29">
        <v>343131</v>
      </c>
      <c r="H2818" s="30" t="s">
        <v>575</v>
      </c>
    </row>
    <row r="2819" spans="1:8" ht="63" hidden="1" x14ac:dyDescent="0.25">
      <c r="A2819" s="26" t="s">
        <v>2912</v>
      </c>
      <c r="B2819" s="27" t="s">
        <v>582</v>
      </c>
      <c r="C2819" s="27" t="s">
        <v>1775</v>
      </c>
      <c r="D2819" s="28">
        <v>8172</v>
      </c>
      <c r="E2819" s="27" t="s">
        <v>2974</v>
      </c>
      <c r="F2819" s="26" t="s">
        <v>16</v>
      </c>
      <c r="G2819" s="29">
        <v>521920</v>
      </c>
      <c r="H2819" s="30" t="s">
        <v>575</v>
      </c>
    </row>
    <row r="2820" spans="1:8" ht="63" hidden="1" x14ac:dyDescent="0.25">
      <c r="A2820" s="26" t="s">
        <v>2912</v>
      </c>
      <c r="B2820" s="27" t="s">
        <v>582</v>
      </c>
      <c r="C2820" s="27" t="s">
        <v>1775</v>
      </c>
      <c r="D2820" s="28">
        <v>8173</v>
      </c>
      <c r="E2820" s="27" t="s">
        <v>2975</v>
      </c>
      <c r="F2820" s="26" t="s">
        <v>16</v>
      </c>
      <c r="G2820" s="29">
        <v>651040</v>
      </c>
      <c r="H2820" s="30" t="s">
        <v>575</v>
      </c>
    </row>
    <row r="2821" spans="1:8" ht="31.5" hidden="1" x14ac:dyDescent="0.25">
      <c r="A2821" s="26" t="s">
        <v>2912</v>
      </c>
      <c r="B2821" s="27" t="s">
        <v>597</v>
      </c>
      <c r="C2821" s="27" t="s">
        <v>597</v>
      </c>
      <c r="D2821" s="28">
        <v>8177</v>
      </c>
      <c r="E2821" s="27" t="s">
        <v>2976</v>
      </c>
      <c r="F2821" s="26" t="s">
        <v>15</v>
      </c>
      <c r="G2821" s="29">
        <v>216621</v>
      </c>
      <c r="H2821" s="30" t="s">
        <v>575</v>
      </c>
    </row>
    <row r="2822" spans="1:8" ht="31.5" hidden="1" x14ac:dyDescent="0.25">
      <c r="A2822" s="26" t="s">
        <v>2912</v>
      </c>
      <c r="B2822" s="27" t="s">
        <v>639</v>
      </c>
      <c r="C2822" s="27" t="s">
        <v>639</v>
      </c>
      <c r="D2822" s="28">
        <v>8181</v>
      </c>
      <c r="E2822" s="27" t="s">
        <v>2977</v>
      </c>
      <c r="F2822" s="26" t="s">
        <v>16</v>
      </c>
      <c r="G2822" s="29">
        <v>1682014</v>
      </c>
      <c r="H2822" s="30" t="s">
        <v>575</v>
      </c>
    </row>
    <row r="2823" spans="1:8" ht="31.5" hidden="1" x14ac:dyDescent="0.25">
      <c r="A2823" s="26" t="s">
        <v>2912</v>
      </c>
      <c r="B2823" s="27" t="s">
        <v>639</v>
      </c>
      <c r="C2823" s="27" t="s">
        <v>639</v>
      </c>
      <c r="D2823" s="28">
        <v>8182</v>
      </c>
      <c r="E2823" s="27" t="s">
        <v>2978</v>
      </c>
      <c r="F2823" s="26" t="s">
        <v>16</v>
      </c>
      <c r="G2823" s="29">
        <v>4279747</v>
      </c>
      <c r="H2823" s="30" t="s">
        <v>575</v>
      </c>
    </row>
    <row r="2824" spans="1:8" ht="63" hidden="1" x14ac:dyDescent="0.25">
      <c r="A2824" s="26" t="s">
        <v>2912</v>
      </c>
      <c r="B2824" s="27" t="s">
        <v>1655</v>
      </c>
      <c r="C2824" s="27" t="s">
        <v>1838</v>
      </c>
      <c r="D2824" s="28">
        <v>8183</v>
      </c>
      <c r="E2824" s="27" t="s">
        <v>2979</v>
      </c>
      <c r="F2824" s="26" t="s">
        <v>13</v>
      </c>
      <c r="G2824" s="29">
        <v>395606</v>
      </c>
      <c r="H2824" s="30" t="s">
        <v>575</v>
      </c>
    </row>
    <row r="2825" spans="1:8" ht="31.5" hidden="1" x14ac:dyDescent="0.25">
      <c r="A2825" s="26" t="s">
        <v>2912</v>
      </c>
      <c r="B2825" s="27" t="s">
        <v>1655</v>
      </c>
      <c r="C2825" s="27" t="s">
        <v>1656</v>
      </c>
      <c r="D2825" s="28">
        <v>8184</v>
      </c>
      <c r="E2825" s="27" t="s">
        <v>2980</v>
      </c>
      <c r="F2825" s="26" t="s">
        <v>13</v>
      </c>
      <c r="G2825" s="29">
        <v>5364</v>
      </c>
      <c r="H2825" s="30" t="s">
        <v>575</v>
      </c>
    </row>
    <row r="2826" spans="1:8" ht="47.25" x14ac:dyDescent="0.25">
      <c r="A2826" s="26" t="s">
        <v>2912</v>
      </c>
      <c r="B2826" s="27" t="s">
        <v>597</v>
      </c>
      <c r="C2826" s="27" t="s">
        <v>597</v>
      </c>
      <c r="D2826" s="28">
        <v>8185</v>
      </c>
      <c r="E2826" s="27" t="s">
        <v>2981</v>
      </c>
      <c r="F2826" s="26" t="s">
        <v>16</v>
      </c>
      <c r="G2826" s="29">
        <v>39079</v>
      </c>
      <c r="H2826" s="30" t="s">
        <v>575</v>
      </c>
    </row>
    <row r="2827" spans="1:8" ht="31.5" hidden="1" x14ac:dyDescent="0.25">
      <c r="A2827" s="26" t="s">
        <v>2912</v>
      </c>
      <c r="B2827" s="27" t="s">
        <v>629</v>
      </c>
      <c r="C2827" s="27" t="s">
        <v>630</v>
      </c>
      <c r="D2827" s="28">
        <v>8186</v>
      </c>
      <c r="E2827" s="27" t="s">
        <v>2982</v>
      </c>
      <c r="F2827" s="26" t="s">
        <v>13</v>
      </c>
      <c r="G2827" s="29">
        <v>39262</v>
      </c>
      <c r="H2827" s="30" t="s">
        <v>575</v>
      </c>
    </row>
    <row r="2828" spans="1:8" ht="31.5" hidden="1" x14ac:dyDescent="0.25">
      <c r="A2828" s="26" t="s">
        <v>2912</v>
      </c>
      <c r="B2828" s="27" t="s">
        <v>608</v>
      </c>
      <c r="C2828" s="27" t="s">
        <v>609</v>
      </c>
      <c r="D2828" s="28">
        <v>8187</v>
      </c>
      <c r="E2828" s="27" t="s">
        <v>2983</v>
      </c>
      <c r="F2828" s="26" t="s">
        <v>16</v>
      </c>
      <c r="G2828" s="29">
        <v>2881999</v>
      </c>
      <c r="H2828" s="30" t="s">
        <v>575</v>
      </c>
    </row>
    <row r="2829" spans="1:8" ht="31.5" hidden="1" x14ac:dyDescent="0.25">
      <c r="A2829" s="26" t="s">
        <v>2912</v>
      </c>
      <c r="B2829" s="27" t="s">
        <v>608</v>
      </c>
      <c r="C2829" s="27" t="s">
        <v>609</v>
      </c>
      <c r="D2829" s="28">
        <v>8188</v>
      </c>
      <c r="E2829" s="27" t="s">
        <v>2984</v>
      </c>
      <c r="F2829" s="26" t="s">
        <v>16</v>
      </c>
      <c r="G2829" s="29">
        <v>2881999</v>
      </c>
      <c r="H2829" s="30" t="s">
        <v>575</v>
      </c>
    </row>
    <row r="2830" spans="1:8" ht="78.75" hidden="1" x14ac:dyDescent="0.25">
      <c r="A2830" s="26" t="s">
        <v>2912</v>
      </c>
      <c r="B2830" s="27" t="s">
        <v>646</v>
      </c>
      <c r="C2830" s="27" t="s">
        <v>647</v>
      </c>
      <c r="D2830" s="28">
        <v>8189</v>
      </c>
      <c r="E2830" s="27" t="s">
        <v>2985</v>
      </c>
      <c r="F2830" s="26" t="s">
        <v>14</v>
      </c>
      <c r="G2830" s="29">
        <v>2562737</v>
      </c>
      <c r="H2830" s="30" t="s">
        <v>575</v>
      </c>
    </row>
    <row r="2831" spans="1:8" ht="78.75" hidden="1" x14ac:dyDescent="0.25">
      <c r="A2831" s="26" t="s">
        <v>2912</v>
      </c>
      <c r="B2831" s="27" t="s">
        <v>646</v>
      </c>
      <c r="C2831" s="27" t="s">
        <v>647</v>
      </c>
      <c r="D2831" s="28">
        <v>8190</v>
      </c>
      <c r="E2831" s="27" t="s">
        <v>2986</v>
      </c>
      <c r="F2831" s="26" t="s">
        <v>14</v>
      </c>
      <c r="G2831" s="29">
        <v>752218</v>
      </c>
      <c r="H2831" s="30" t="s">
        <v>575</v>
      </c>
    </row>
    <row r="2832" spans="1:8" ht="63" hidden="1" x14ac:dyDescent="0.25">
      <c r="A2832" s="26" t="s">
        <v>2912</v>
      </c>
      <c r="B2832" s="27" t="s">
        <v>646</v>
      </c>
      <c r="C2832" s="27" t="s">
        <v>647</v>
      </c>
      <c r="D2832" s="28">
        <v>8192</v>
      </c>
      <c r="E2832" s="27" t="s">
        <v>2987</v>
      </c>
      <c r="F2832" s="26" t="s">
        <v>14</v>
      </c>
      <c r="G2832" s="29">
        <v>755456</v>
      </c>
      <c r="H2832" s="30" t="s">
        <v>575</v>
      </c>
    </row>
    <row r="2833" spans="1:8" ht="47.25" hidden="1" x14ac:dyDescent="0.25">
      <c r="A2833" s="26" t="s">
        <v>2912</v>
      </c>
      <c r="B2833" s="27" t="s">
        <v>646</v>
      </c>
      <c r="C2833" s="27" t="s">
        <v>647</v>
      </c>
      <c r="D2833" s="28">
        <v>8193</v>
      </c>
      <c r="E2833" s="27" t="s">
        <v>2988</v>
      </c>
      <c r="F2833" s="26" t="s">
        <v>14</v>
      </c>
      <c r="G2833" s="29">
        <v>635976</v>
      </c>
      <c r="H2833" s="30" t="s">
        <v>575</v>
      </c>
    </row>
    <row r="2834" spans="1:8" ht="47.25" hidden="1" x14ac:dyDescent="0.25">
      <c r="A2834" s="26" t="s">
        <v>2912</v>
      </c>
      <c r="B2834" s="27" t="s">
        <v>1119</v>
      </c>
      <c r="C2834" s="27" t="s">
        <v>1610</v>
      </c>
      <c r="D2834" s="28">
        <v>8194</v>
      </c>
      <c r="E2834" s="27" t="s">
        <v>2989</v>
      </c>
      <c r="F2834" s="26" t="s">
        <v>16</v>
      </c>
      <c r="G2834" s="29">
        <v>7588470</v>
      </c>
      <c r="H2834" s="30" t="s">
        <v>575</v>
      </c>
    </row>
    <row r="2835" spans="1:8" ht="47.25" hidden="1" x14ac:dyDescent="0.25">
      <c r="A2835" s="26" t="s">
        <v>2912</v>
      </c>
      <c r="B2835" s="27" t="s">
        <v>646</v>
      </c>
      <c r="C2835" s="27" t="s">
        <v>647</v>
      </c>
      <c r="D2835" s="28">
        <v>8195</v>
      </c>
      <c r="E2835" s="27" t="s">
        <v>2990</v>
      </c>
      <c r="F2835" s="26" t="s">
        <v>14</v>
      </c>
      <c r="G2835" s="29">
        <v>868975</v>
      </c>
      <c r="H2835" s="30" t="s">
        <v>575</v>
      </c>
    </row>
    <row r="2836" spans="1:8" ht="47.25" hidden="1" x14ac:dyDescent="0.25">
      <c r="A2836" s="26" t="s">
        <v>2912</v>
      </c>
      <c r="B2836" s="27" t="s">
        <v>573</v>
      </c>
      <c r="C2836" s="27" t="s">
        <v>2715</v>
      </c>
      <c r="D2836" s="28">
        <v>8196</v>
      </c>
      <c r="E2836" s="27" t="s">
        <v>2991</v>
      </c>
      <c r="F2836" s="26" t="s">
        <v>14</v>
      </c>
      <c r="G2836" s="29">
        <v>490420</v>
      </c>
      <c r="H2836" s="30" t="s">
        <v>575</v>
      </c>
    </row>
    <row r="2837" spans="1:8" ht="63" hidden="1" x14ac:dyDescent="0.25">
      <c r="A2837" s="26" t="s">
        <v>2912</v>
      </c>
      <c r="B2837" s="27" t="s">
        <v>608</v>
      </c>
      <c r="C2837" s="27" t="s">
        <v>609</v>
      </c>
      <c r="D2837" s="28">
        <v>8197</v>
      </c>
      <c r="E2837" s="27" t="s">
        <v>2992</v>
      </c>
      <c r="F2837" s="26" t="s">
        <v>15</v>
      </c>
      <c r="G2837" s="29">
        <v>1643596</v>
      </c>
      <c r="H2837" s="30" t="s">
        <v>575</v>
      </c>
    </row>
    <row r="2838" spans="1:8" ht="47.25" hidden="1" x14ac:dyDescent="0.25">
      <c r="A2838" s="26" t="s">
        <v>2912</v>
      </c>
      <c r="B2838" s="27" t="s">
        <v>646</v>
      </c>
      <c r="C2838" s="27" t="s">
        <v>647</v>
      </c>
      <c r="D2838" s="28">
        <v>8200</v>
      </c>
      <c r="E2838" s="27" t="s">
        <v>2993</v>
      </c>
      <c r="F2838" s="26" t="s">
        <v>15</v>
      </c>
      <c r="G2838" s="29">
        <v>784944</v>
      </c>
      <c r="H2838" s="30" t="s">
        <v>575</v>
      </c>
    </row>
    <row r="2839" spans="1:8" ht="126" hidden="1" x14ac:dyDescent="0.25">
      <c r="A2839" s="26" t="s">
        <v>2912</v>
      </c>
      <c r="B2839" s="27" t="s">
        <v>1119</v>
      </c>
      <c r="C2839" s="27" t="s">
        <v>1610</v>
      </c>
      <c r="D2839" s="28">
        <v>8201</v>
      </c>
      <c r="E2839" s="27" t="s">
        <v>2994</v>
      </c>
      <c r="F2839" s="26" t="s">
        <v>16</v>
      </c>
      <c r="G2839" s="29">
        <v>1585921</v>
      </c>
      <c r="H2839" s="30" t="s">
        <v>575</v>
      </c>
    </row>
    <row r="2840" spans="1:8" ht="31.5" hidden="1" x14ac:dyDescent="0.25">
      <c r="A2840" s="26" t="s">
        <v>2912</v>
      </c>
      <c r="B2840" s="27" t="s">
        <v>582</v>
      </c>
      <c r="C2840" s="27" t="s">
        <v>1775</v>
      </c>
      <c r="D2840" s="28">
        <v>8202</v>
      </c>
      <c r="E2840" s="27" t="s">
        <v>2995</v>
      </c>
      <c r="F2840" s="26" t="s">
        <v>16</v>
      </c>
      <c r="G2840" s="29">
        <v>319722</v>
      </c>
      <c r="H2840" s="30" t="s">
        <v>575</v>
      </c>
    </row>
    <row r="2841" spans="1:8" ht="47.25" hidden="1" x14ac:dyDescent="0.25">
      <c r="A2841" s="26" t="s">
        <v>2912</v>
      </c>
      <c r="B2841" s="27" t="s">
        <v>646</v>
      </c>
      <c r="C2841" s="27" t="s">
        <v>647</v>
      </c>
      <c r="D2841" s="28">
        <v>8204</v>
      </c>
      <c r="E2841" s="27" t="s">
        <v>2996</v>
      </c>
      <c r="F2841" s="26" t="s">
        <v>14</v>
      </c>
      <c r="G2841" s="29">
        <v>537843</v>
      </c>
      <c r="H2841" s="30" t="s">
        <v>575</v>
      </c>
    </row>
    <row r="2842" spans="1:8" ht="63" hidden="1" x14ac:dyDescent="0.25">
      <c r="A2842" s="26" t="s">
        <v>2912</v>
      </c>
      <c r="B2842" s="27" t="s">
        <v>646</v>
      </c>
      <c r="C2842" s="27" t="s">
        <v>647</v>
      </c>
      <c r="D2842" s="28">
        <v>8205</v>
      </c>
      <c r="E2842" s="27" t="s">
        <v>2997</v>
      </c>
      <c r="F2842" s="26" t="s">
        <v>13</v>
      </c>
      <c r="G2842" s="29">
        <v>147046</v>
      </c>
      <c r="H2842" s="30" t="s">
        <v>575</v>
      </c>
    </row>
    <row r="2843" spans="1:8" ht="78.75" hidden="1" x14ac:dyDescent="0.25">
      <c r="A2843" s="26" t="s">
        <v>2912</v>
      </c>
      <c r="B2843" s="27" t="s">
        <v>646</v>
      </c>
      <c r="C2843" s="27" t="s">
        <v>647</v>
      </c>
      <c r="D2843" s="28">
        <v>8209</v>
      </c>
      <c r="E2843" s="27" t="s">
        <v>2998</v>
      </c>
      <c r="F2843" s="26" t="s">
        <v>16</v>
      </c>
      <c r="G2843" s="29">
        <v>407898</v>
      </c>
      <c r="H2843" s="30" t="s">
        <v>575</v>
      </c>
    </row>
    <row r="2844" spans="1:8" ht="31.5" hidden="1" x14ac:dyDescent="0.25">
      <c r="A2844" s="26" t="s">
        <v>2912</v>
      </c>
      <c r="B2844" s="27" t="s">
        <v>978</v>
      </c>
      <c r="C2844" s="27" t="s">
        <v>2966</v>
      </c>
      <c r="D2844" s="28">
        <v>8210</v>
      </c>
      <c r="E2844" s="27" t="s">
        <v>2999</v>
      </c>
      <c r="F2844" s="26" t="s">
        <v>15</v>
      </c>
      <c r="G2844" s="29">
        <v>4000</v>
      </c>
      <c r="H2844" s="30" t="s">
        <v>575</v>
      </c>
    </row>
    <row r="2845" spans="1:8" ht="47.25" hidden="1" x14ac:dyDescent="0.25">
      <c r="A2845" s="26" t="s">
        <v>2912</v>
      </c>
      <c r="B2845" s="27" t="s">
        <v>594</v>
      </c>
      <c r="C2845" s="27" t="s">
        <v>615</v>
      </c>
      <c r="D2845" s="28">
        <v>8212</v>
      </c>
      <c r="E2845" s="27" t="s">
        <v>3000</v>
      </c>
      <c r="F2845" s="26" t="s">
        <v>13</v>
      </c>
      <c r="G2845" s="29">
        <v>54070</v>
      </c>
      <c r="H2845" s="30" t="s">
        <v>575</v>
      </c>
    </row>
    <row r="2846" spans="1:8" ht="31.5" hidden="1" x14ac:dyDescent="0.25">
      <c r="A2846" s="26" t="s">
        <v>2912</v>
      </c>
      <c r="B2846" s="27" t="s">
        <v>582</v>
      </c>
      <c r="C2846" s="27" t="s">
        <v>1775</v>
      </c>
      <c r="D2846" s="28">
        <v>8213</v>
      </c>
      <c r="E2846" s="27" t="s">
        <v>3001</v>
      </c>
      <c r="F2846" s="26" t="s">
        <v>15</v>
      </c>
      <c r="G2846" s="29">
        <v>104964</v>
      </c>
      <c r="H2846" s="30" t="s">
        <v>575</v>
      </c>
    </row>
    <row r="2847" spans="1:8" ht="31.5" hidden="1" x14ac:dyDescent="0.25">
      <c r="A2847" s="26" t="s">
        <v>2912</v>
      </c>
      <c r="B2847" s="27" t="s">
        <v>582</v>
      </c>
      <c r="C2847" s="27" t="s">
        <v>1775</v>
      </c>
      <c r="D2847" s="28">
        <v>8214</v>
      </c>
      <c r="E2847" s="27" t="s">
        <v>3002</v>
      </c>
      <c r="F2847" s="26" t="s">
        <v>15</v>
      </c>
      <c r="G2847" s="29">
        <v>89168</v>
      </c>
      <c r="H2847" s="30" t="s">
        <v>575</v>
      </c>
    </row>
    <row r="2848" spans="1:8" ht="31.5" hidden="1" x14ac:dyDescent="0.25">
      <c r="A2848" s="26" t="s">
        <v>2912</v>
      </c>
      <c r="B2848" s="27" t="s">
        <v>582</v>
      </c>
      <c r="C2848" s="27" t="s">
        <v>1775</v>
      </c>
      <c r="D2848" s="28">
        <v>8217</v>
      </c>
      <c r="E2848" s="27" t="s">
        <v>3003</v>
      </c>
      <c r="F2848" s="26" t="s">
        <v>15</v>
      </c>
      <c r="G2848" s="29">
        <v>289897</v>
      </c>
      <c r="H2848" s="30" t="s">
        <v>575</v>
      </c>
    </row>
    <row r="2849" spans="1:8" ht="31.5" hidden="1" x14ac:dyDescent="0.25">
      <c r="A2849" s="26" t="s">
        <v>2912</v>
      </c>
      <c r="B2849" s="27" t="s">
        <v>582</v>
      </c>
      <c r="C2849" s="27" t="s">
        <v>1775</v>
      </c>
      <c r="D2849" s="28">
        <v>8218</v>
      </c>
      <c r="E2849" s="27" t="s">
        <v>3004</v>
      </c>
      <c r="F2849" s="26" t="s">
        <v>16</v>
      </c>
      <c r="G2849" s="29">
        <v>977197</v>
      </c>
      <c r="H2849" s="30" t="s">
        <v>575</v>
      </c>
    </row>
    <row r="2850" spans="1:8" ht="31.5" hidden="1" x14ac:dyDescent="0.25">
      <c r="A2850" s="26" t="s">
        <v>2912</v>
      </c>
      <c r="B2850" s="27" t="s">
        <v>582</v>
      </c>
      <c r="C2850" s="27" t="s">
        <v>1775</v>
      </c>
      <c r="D2850" s="28">
        <v>8219</v>
      </c>
      <c r="E2850" s="27" t="s">
        <v>3005</v>
      </c>
      <c r="F2850" s="26" t="s">
        <v>16</v>
      </c>
      <c r="G2850" s="29">
        <v>934211</v>
      </c>
      <c r="H2850" s="30" t="s">
        <v>575</v>
      </c>
    </row>
    <row r="2851" spans="1:8" ht="31.5" hidden="1" x14ac:dyDescent="0.25">
      <c r="A2851" s="26" t="s">
        <v>2912</v>
      </c>
      <c r="B2851" s="27" t="s">
        <v>582</v>
      </c>
      <c r="C2851" s="27" t="s">
        <v>1775</v>
      </c>
      <c r="D2851" s="28">
        <v>8220</v>
      </c>
      <c r="E2851" s="27" t="s">
        <v>3006</v>
      </c>
      <c r="F2851" s="26" t="s">
        <v>16</v>
      </c>
      <c r="G2851" s="29">
        <v>989451</v>
      </c>
      <c r="H2851" s="30" t="s">
        <v>575</v>
      </c>
    </row>
    <row r="2852" spans="1:8" ht="31.5" hidden="1" x14ac:dyDescent="0.25">
      <c r="A2852" s="26" t="s">
        <v>2912</v>
      </c>
      <c r="B2852" s="27" t="s">
        <v>582</v>
      </c>
      <c r="C2852" s="27" t="s">
        <v>1775</v>
      </c>
      <c r="D2852" s="28">
        <v>8221</v>
      </c>
      <c r="E2852" s="27" t="s">
        <v>3007</v>
      </c>
      <c r="F2852" s="26" t="s">
        <v>16</v>
      </c>
      <c r="G2852" s="29">
        <v>271716</v>
      </c>
      <c r="H2852" s="30" t="s">
        <v>575</v>
      </c>
    </row>
    <row r="2853" spans="1:8" ht="63" hidden="1" x14ac:dyDescent="0.25">
      <c r="A2853" s="26" t="s">
        <v>2912</v>
      </c>
      <c r="B2853" s="27" t="s">
        <v>632</v>
      </c>
      <c r="C2853" s="27" t="s">
        <v>1711</v>
      </c>
      <c r="D2853" s="28">
        <v>8222</v>
      </c>
      <c r="E2853" s="27" t="s">
        <v>3008</v>
      </c>
      <c r="F2853" s="26" t="s">
        <v>13</v>
      </c>
      <c r="G2853" s="29">
        <v>43579</v>
      </c>
      <c r="H2853" s="30" t="s">
        <v>575</v>
      </c>
    </row>
    <row r="2854" spans="1:8" ht="47.25" hidden="1" x14ac:dyDescent="0.25">
      <c r="A2854" s="26" t="s">
        <v>2912</v>
      </c>
      <c r="B2854" s="27" t="s">
        <v>632</v>
      </c>
      <c r="C2854" s="27" t="s">
        <v>633</v>
      </c>
      <c r="D2854" s="28">
        <v>8223</v>
      </c>
      <c r="E2854" s="27" t="s">
        <v>3009</v>
      </c>
      <c r="F2854" s="26" t="s">
        <v>13</v>
      </c>
      <c r="G2854" s="29">
        <v>43579</v>
      </c>
      <c r="H2854" s="30" t="s">
        <v>575</v>
      </c>
    </row>
    <row r="2855" spans="1:8" ht="31.5" hidden="1" x14ac:dyDescent="0.25">
      <c r="A2855" s="26" t="s">
        <v>2912</v>
      </c>
      <c r="B2855" s="27" t="s">
        <v>629</v>
      </c>
      <c r="C2855" s="27" t="s">
        <v>793</v>
      </c>
      <c r="D2855" s="28">
        <v>8224</v>
      </c>
      <c r="E2855" s="27" t="s">
        <v>3010</v>
      </c>
      <c r="F2855" s="26" t="s">
        <v>16</v>
      </c>
      <c r="G2855" s="29">
        <v>5655311</v>
      </c>
      <c r="H2855" s="30" t="s">
        <v>575</v>
      </c>
    </row>
    <row r="2856" spans="1:8" ht="31.5" hidden="1" x14ac:dyDescent="0.25">
      <c r="A2856" s="26" t="s">
        <v>2912</v>
      </c>
      <c r="B2856" s="27" t="s">
        <v>629</v>
      </c>
      <c r="C2856" s="27" t="s">
        <v>793</v>
      </c>
      <c r="D2856" s="28">
        <v>8225</v>
      </c>
      <c r="E2856" s="27" t="s">
        <v>3011</v>
      </c>
      <c r="F2856" s="26" t="s">
        <v>16</v>
      </c>
      <c r="G2856" s="29">
        <v>1203017</v>
      </c>
      <c r="H2856" s="30" t="s">
        <v>575</v>
      </c>
    </row>
    <row r="2857" spans="1:8" ht="63" hidden="1" x14ac:dyDescent="0.25">
      <c r="A2857" s="26" t="s">
        <v>2912</v>
      </c>
      <c r="B2857" s="27" t="s">
        <v>594</v>
      </c>
      <c r="C2857" s="27" t="s">
        <v>615</v>
      </c>
      <c r="D2857" s="28">
        <v>8226</v>
      </c>
      <c r="E2857" s="27" t="s">
        <v>3012</v>
      </c>
      <c r="F2857" s="26" t="s">
        <v>13</v>
      </c>
      <c r="G2857" s="29">
        <v>37147</v>
      </c>
      <c r="H2857" s="30" t="s">
        <v>575</v>
      </c>
    </row>
    <row r="2858" spans="1:8" ht="47.25" hidden="1" x14ac:dyDescent="0.25">
      <c r="A2858" s="26" t="s">
        <v>2912</v>
      </c>
      <c r="B2858" s="27" t="s">
        <v>594</v>
      </c>
      <c r="C2858" s="27" t="s">
        <v>595</v>
      </c>
      <c r="D2858" s="28">
        <v>8227</v>
      </c>
      <c r="E2858" s="27" t="s">
        <v>3013</v>
      </c>
      <c r="F2858" s="26" t="s">
        <v>15</v>
      </c>
      <c r="G2858" s="29">
        <v>41379</v>
      </c>
      <c r="H2858" s="30" t="s">
        <v>575</v>
      </c>
    </row>
    <row r="2859" spans="1:8" ht="63" hidden="1" x14ac:dyDescent="0.25">
      <c r="A2859" s="26" t="s">
        <v>2912</v>
      </c>
      <c r="B2859" s="27" t="s">
        <v>594</v>
      </c>
      <c r="C2859" s="27" t="s">
        <v>615</v>
      </c>
      <c r="D2859" s="28">
        <v>8228</v>
      </c>
      <c r="E2859" s="27" t="s">
        <v>3014</v>
      </c>
      <c r="F2859" s="26" t="s">
        <v>15</v>
      </c>
      <c r="G2859" s="29">
        <v>20701</v>
      </c>
      <c r="H2859" s="30" t="s">
        <v>575</v>
      </c>
    </row>
    <row r="2860" spans="1:8" ht="47.25" hidden="1" x14ac:dyDescent="0.25">
      <c r="A2860" s="26" t="s">
        <v>2912</v>
      </c>
      <c r="B2860" s="27" t="s">
        <v>594</v>
      </c>
      <c r="C2860" s="27" t="s">
        <v>615</v>
      </c>
      <c r="D2860" s="28">
        <v>8229</v>
      </c>
      <c r="E2860" s="27" t="s">
        <v>3015</v>
      </c>
      <c r="F2860" s="26" t="s">
        <v>15</v>
      </c>
      <c r="G2860" s="29">
        <v>13356</v>
      </c>
      <c r="H2860" s="30" t="s">
        <v>575</v>
      </c>
    </row>
    <row r="2861" spans="1:8" ht="63" hidden="1" x14ac:dyDescent="0.25">
      <c r="A2861" s="26" t="s">
        <v>2912</v>
      </c>
      <c r="B2861" s="27" t="s">
        <v>594</v>
      </c>
      <c r="C2861" s="27" t="s">
        <v>615</v>
      </c>
      <c r="D2861" s="28">
        <v>8230</v>
      </c>
      <c r="E2861" s="27" t="s">
        <v>3016</v>
      </c>
      <c r="F2861" s="26" t="s">
        <v>13</v>
      </c>
      <c r="G2861" s="29">
        <v>83025</v>
      </c>
      <c r="H2861" s="30" t="s">
        <v>575</v>
      </c>
    </row>
    <row r="2862" spans="1:8" ht="94.5" hidden="1" x14ac:dyDescent="0.25">
      <c r="A2862" s="26" t="s">
        <v>3017</v>
      </c>
      <c r="B2862" s="27" t="s">
        <v>646</v>
      </c>
      <c r="C2862" s="27" t="s">
        <v>1705</v>
      </c>
      <c r="D2862" s="28">
        <v>8231</v>
      </c>
      <c r="E2862" s="27" t="s">
        <v>3018</v>
      </c>
      <c r="F2862" s="26" t="s">
        <v>17</v>
      </c>
      <c r="G2862" s="29">
        <v>11829</v>
      </c>
      <c r="H2862" s="30" t="s">
        <v>575</v>
      </c>
    </row>
    <row r="2863" spans="1:8" ht="126" hidden="1" x14ac:dyDescent="0.25">
      <c r="A2863" s="26" t="s">
        <v>3017</v>
      </c>
      <c r="B2863" s="27" t="s">
        <v>978</v>
      </c>
      <c r="C2863" s="27" t="s">
        <v>2173</v>
      </c>
      <c r="D2863" s="28">
        <v>8232</v>
      </c>
      <c r="E2863" s="27" t="s">
        <v>3019</v>
      </c>
      <c r="F2863" s="26" t="s">
        <v>16</v>
      </c>
      <c r="G2863" s="29">
        <v>22610000</v>
      </c>
      <c r="H2863" s="30" t="s">
        <v>575</v>
      </c>
    </row>
    <row r="2864" spans="1:8" ht="141.75" hidden="1" x14ac:dyDescent="0.25">
      <c r="A2864" s="26" t="s">
        <v>3017</v>
      </c>
      <c r="B2864" s="27" t="s">
        <v>978</v>
      </c>
      <c r="C2864" s="27" t="s">
        <v>2173</v>
      </c>
      <c r="D2864" s="28">
        <v>8233</v>
      </c>
      <c r="E2864" s="27" t="s">
        <v>3020</v>
      </c>
      <c r="F2864" s="26" t="s">
        <v>16</v>
      </c>
      <c r="G2864" s="29">
        <v>35700000</v>
      </c>
      <c r="H2864" s="30" t="s">
        <v>575</v>
      </c>
    </row>
    <row r="2865" spans="1:8" ht="94.5" hidden="1" x14ac:dyDescent="0.25">
      <c r="A2865" s="26" t="s">
        <v>3017</v>
      </c>
      <c r="B2865" s="27" t="s">
        <v>646</v>
      </c>
      <c r="C2865" s="27" t="s">
        <v>1705</v>
      </c>
      <c r="D2865" s="28">
        <v>8236</v>
      </c>
      <c r="E2865" s="27" t="s">
        <v>3021</v>
      </c>
      <c r="F2865" s="26" t="s">
        <v>13</v>
      </c>
      <c r="G2865" s="29">
        <v>3616851</v>
      </c>
      <c r="H2865" s="30" t="s">
        <v>575</v>
      </c>
    </row>
    <row r="2866" spans="1:8" ht="47.25" hidden="1" x14ac:dyDescent="0.25">
      <c r="A2866" s="26" t="s">
        <v>3017</v>
      </c>
      <c r="B2866" s="27" t="s">
        <v>1655</v>
      </c>
      <c r="C2866" s="27" t="s">
        <v>1867</v>
      </c>
      <c r="D2866" s="28">
        <v>8237</v>
      </c>
      <c r="E2866" s="27" t="s">
        <v>3022</v>
      </c>
      <c r="F2866" s="26" t="s">
        <v>15</v>
      </c>
      <c r="G2866" s="29">
        <v>14182</v>
      </c>
      <c r="H2866" s="30" t="s">
        <v>575</v>
      </c>
    </row>
    <row r="2867" spans="1:8" ht="63" hidden="1" x14ac:dyDescent="0.25">
      <c r="A2867" s="26" t="s">
        <v>3017</v>
      </c>
      <c r="B2867" s="27" t="s">
        <v>1119</v>
      </c>
      <c r="C2867" s="27" t="s">
        <v>1120</v>
      </c>
      <c r="D2867" s="28">
        <v>8238</v>
      </c>
      <c r="E2867" s="27" t="s">
        <v>3023</v>
      </c>
      <c r="F2867" s="26" t="s">
        <v>16</v>
      </c>
      <c r="G2867" s="29">
        <v>219699</v>
      </c>
      <c r="H2867" s="30" t="s">
        <v>575</v>
      </c>
    </row>
    <row r="2868" spans="1:8" ht="31.5" hidden="1" x14ac:dyDescent="0.25">
      <c r="A2868" s="26" t="s">
        <v>3017</v>
      </c>
      <c r="B2868" s="27" t="s">
        <v>1717</v>
      </c>
      <c r="C2868" s="27" t="s">
        <v>1717</v>
      </c>
      <c r="D2868" s="28">
        <v>8239</v>
      </c>
      <c r="E2868" s="27" t="s">
        <v>3024</v>
      </c>
      <c r="F2868" s="26" t="s">
        <v>16</v>
      </c>
      <c r="G2868" s="29">
        <v>7491050</v>
      </c>
      <c r="H2868" s="30" t="s">
        <v>575</v>
      </c>
    </row>
    <row r="2869" spans="1:8" ht="31.5" hidden="1" x14ac:dyDescent="0.25">
      <c r="A2869" s="26" t="s">
        <v>3017</v>
      </c>
      <c r="B2869" s="27" t="s">
        <v>1717</v>
      </c>
      <c r="C2869" s="27" t="s">
        <v>1717</v>
      </c>
      <c r="D2869" s="28">
        <v>8240</v>
      </c>
      <c r="E2869" s="27" t="s">
        <v>3025</v>
      </c>
      <c r="F2869" s="26" t="s">
        <v>16</v>
      </c>
      <c r="G2869" s="29">
        <v>1292339</v>
      </c>
      <c r="H2869" s="30" t="s">
        <v>575</v>
      </c>
    </row>
    <row r="2870" spans="1:8" ht="78.75" hidden="1" x14ac:dyDescent="0.25">
      <c r="A2870" s="26" t="s">
        <v>3017</v>
      </c>
      <c r="B2870" s="27" t="s">
        <v>639</v>
      </c>
      <c r="C2870" s="27" t="s">
        <v>639</v>
      </c>
      <c r="D2870" s="28">
        <v>8241</v>
      </c>
      <c r="E2870" s="27" t="s">
        <v>3026</v>
      </c>
      <c r="F2870" s="26" t="s">
        <v>16</v>
      </c>
      <c r="G2870" s="29">
        <v>6479309</v>
      </c>
      <c r="H2870" s="30" t="s">
        <v>575</v>
      </c>
    </row>
    <row r="2871" spans="1:8" ht="63" hidden="1" x14ac:dyDescent="0.25">
      <c r="A2871" s="26" t="s">
        <v>3017</v>
      </c>
      <c r="B2871" s="27" t="s">
        <v>639</v>
      </c>
      <c r="C2871" s="27" t="s">
        <v>639</v>
      </c>
      <c r="D2871" s="28">
        <v>8242</v>
      </c>
      <c r="E2871" s="27" t="s">
        <v>3027</v>
      </c>
      <c r="F2871" s="26" t="s">
        <v>16</v>
      </c>
      <c r="G2871" s="29">
        <v>2153387</v>
      </c>
      <c r="H2871" s="30" t="s">
        <v>575</v>
      </c>
    </row>
    <row r="2872" spans="1:8" ht="78.75" hidden="1" x14ac:dyDescent="0.25">
      <c r="A2872" s="26" t="s">
        <v>3017</v>
      </c>
      <c r="B2872" s="27" t="s">
        <v>639</v>
      </c>
      <c r="C2872" s="27" t="s">
        <v>639</v>
      </c>
      <c r="D2872" s="28">
        <v>8243</v>
      </c>
      <c r="E2872" s="27" t="s">
        <v>3028</v>
      </c>
      <c r="F2872" s="26" t="s">
        <v>16</v>
      </c>
      <c r="G2872" s="29">
        <v>8526934</v>
      </c>
      <c r="H2872" s="30" t="s">
        <v>575</v>
      </c>
    </row>
    <row r="2873" spans="1:8" ht="78.75" hidden="1" x14ac:dyDescent="0.25">
      <c r="A2873" s="26" t="s">
        <v>3017</v>
      </c>
      <c r="B2873" s="27" t="s">
        <v>639</v>
      </c>
      <c r="C2873" s="27" t="s">
        <v>639</v>
      </c>
      <c r="D2873" s="28">
        <v>8244</v>
      </c>
      <c r="E2873" s="27" t="s">
        <v>3029</v>
      </c>
      <c r="F2873" s="26" t="s">
        <v>16</v>
      </c>
      <c r="G2873" s="29">
        <v>10945968</v>
      </c>
      <c r="H2873" s="30" t="s">
        <v>575</v>
      </c>
    </row>
    <row r="2874" spans="1:8" ht="63" hidden="1" x14ac:dyDescent="0.25">
      <c r="A2874" s="26" t="s">
        <v>3017</v>
      </c>
      <c r="B2874" s="27" t="s">
        <v>639</v>
      </c>
      <c r="C2874" s="27" t="s">
        <v>639</v>
      </c>
      <c r="D2874" s="28">
        <v>8245</v>
      </c>
      <c r="E2874" s="27" t="s">
        <v>3030</v>
      </c>
      <c r="F2874" s="26" t="s">
        <v>16</v>
      </c>
      <c r="G2874" s="29">
        <v>13427624</v>
      </c>
      <c r="H2874" s="30" t="s">
        <v>575</v>
      </c>
    </row>
    <row r="2875" spans="1:8" ht="63" hidden="1" x14ac:dyDescent="0.25">
      <c r="A2875" s="26" t="s">
        <v>3017</v>
      </c>
      <c r="B2875" s="27" t="s">
        <v>639</v>
      </c>
      <c r="C2875" s="27" t="s">
        <v>639</v>
      </c>
      <c r="D2875" s="28">
        <v>8246</v>
      </c>
      <c r="E2875" s="27" t="s">
        <v>3031</v>
      </c>
      <c r="F2875" s="26" t="s">
        <v>16</v>
      </c>
      <c r="G2875" s="29">
        <v>7315674</v>
      </c>
      <c r="H2875" s="30" t="s">
        <v>575</v>
      </c>
    </row>
    <row r="2876" spans="1:8" ht="63" hidden="1" x14ac:dyDescent="0.25">
      <c r="A2876" s="26" t="s">
        <v>3017</v>
      </c>
      <c r="B2876" s="27" t="s">
        <v>639</v>
      </c>
      <c r="C2876" s="27" t="s">
        <v>639</v>
      </c>
      <c r="D2876" s="28">
        <v>8247</v>
      </c>
      <c r="E2876" s="27" t="s">
        <v>3032</v>
      </c>
      <c r="F2876" s="26" t="s">
        <v>16</v>
      </c>
      <c r="G2876" s="29">
        <v>13592251</v>
      </c>
      <c r="H2876" s="30" t="s">
        <v>575</v>
      </c>
    </row>
    <row r="2877" spans="1:8" ht="47.25" hidden="1" x14ac:dyDescent="0.25">
      <c r="A2877" s="26" t="s">
        <v>3017</v>
      </c>
      <c r="B2877" s="27" t="s">
        <v>639</v>
      </c>
      <c r="C2877" s="27" t="s">
        <v>639</v>
      </c>
      <c r="D2877" s="28">
        <v>8252</v>
      </c>
      <c r="E2877" s="27" t="s">
        <v>3033</v>
      </c>
      <c r="F2877" s="26" t="s">
        <v>16</v>
      </c>
      <c r="G2877" s="29">
        <v>4983172</v>
      </c>
      <c r="H2877" s="30" t="s">
        <v>575</v>
      </c>
    </row>
    <row r="2878" spans="1:8" ht="63" hidden="1" x14ac:dyDescent="0.25">
      <c r="A2878" s="26" t="s">
        <v>3017</v>
      </c>
      <c r="B2878" s="27" t="s">
        <v>639</v>
      </c>
      <c r="C2878" s="27" t="s">
        <v>639</v>
      </c>
      <c r="D2878" s="28">
        <v>8253</v>
      </c>
      <c r="E2878" s="27" t="s">
        <v>3034</v>
      </c>
      <c r="F2878" s="26" t="s">
        <v>16</v>
      </c>
      <c r="G2878" s="29">
        <v>8819827</v>
      </c>
      <c r="H2878" s="30" t="s">
        <v>575</v>
      </c>
    </row>
    <row r="2879" spans="1:8" ht="63" hidden="1" x14ac:dyDescent="0.25">
      <c r="A2879" s="26" t="s">
        <v>3017</v>
      </c>
      <c r="B2879" s="27" t="s">
        <v>639</v>
      </c>
      <c r="C2879" s="27" t="s">
        <v>639</v>
      </c>
      <c r="D2879" s="28">
        <v>8254</v>
      </c>
      <c r="E2879" s="27" t="s">
        <v>3035</v>
      </c>
      <c r="F2879" s="26" t="s">
        <v>15</v>
      </c>
      <c r="G2879" s="29">
        <v>1566262</v>
      </c>
      <c r="H2879" s="30" t="s">
        <v>575</v>
      </c>
    </row>
    <row r="2880" spans="1:8" ht="31.5" hidden="1" x14ac:dyDescent="0.25">
      <c r="A2880" s="26" t="s">
        <v>3017</v>
      </c>
      <c r="B2880" s="27" t="s">
        <v>639</v>
      </c>
      <c r="C2880" s="27" t="s">
        <v>639</v>
      </c>
      <c r="D2880" s="28">
        <v>8255</v>
      </c>
      <c r="E2880" s="27" t="s">
        <v>3036</v>
      </c>
      <c r="F2880" s="26" t="s">
        <v>16</v>
      </c>
      <c r="G2880" s="29">
        <v>664730</v>
      </c>
      <c r="H2880" s="30" t="s">
        <v>575</v>
      </c>
    </row>
    <row r="2881" spans="1:8" ht="78.75" hidden="1" x14ac:dyDescent="0.25">
      <c r="A2881" s="26" t="s">
        <v>3017</v>
      </c>
      <c r="B2881" s="27" t="s">
        <v>639</v>
      </c>
      <c r="C2881" s="27" t="s">
        <v>639</v>
      </c>
      <c r="D2881" s="28">
        <v>8257</v>
      </c>
      <c r="E2881" s="27" t="s">
        <v>3037</v>
      </c>
      <c r="F2881" s="26" t="s">
        <v>16</v>
      </c>
      <c r="G2881" s="29">
        <v>7786661</v>
      </c>
      <c r="H2881" s="30" t="s">
        <v>575</v>
      </c>
    </row>
    <row r="2882" spans="1:8" ht="63" hidden="1" x14ac:dyDescent="0.25">
      <c r="A2882" s="26" t="s">
        <v>3017</v>
      </c>
      <c r="B2882" s="27" t="s">
        <v>639</v>
      </c>
      <c r="C2882" s="27" t="s">
        <v>639</v>
      </c>
      <c r="D2882" s="28">
        <v>8258</v>
      </c>
      <c r="E2882" s="27" t="s">
        <v>3038</v>
      </c>
      <c r="F2882" s="26" t="s">
        <v>16</v>
      </c>
      <c r="G2882" s="29">
        <v>5632859</v>
      </c>
      <c r="H2882" s="30" t="s">
        <v>575</v>
      </c>
    </row>
    <row r="2883" spans="1:8" ht="31.5" hidden="1" x14ac:dyDescent="0.25">
      <c r="A2883" s="26" t="s">
        <v>3017</v>
      </c>
      <c r="B2883" s="27" t="s">
        <v>639</v>
      </c>
      <c r="C2883" s="27" t="s">
        <v>639</v>
      </c>
      <c r="D2883" s="28">
        <v>8259</v>
      </c>
      <c r="E2883" s="27" t="s">
        <v>3039</v>
      </c>
      <c r="F2883" s="26" t="s">
        <v>16</v>
      </c>
      <c r="G2883" s="29">
        <v>3558776</v>
      </c>
      <c r="H2883" s="30" t="s">
        <v>575</v>
      </c>
    </row>
    <row r="2884" spans="1:8" ht="63" hidden="1" x14ac:dyDescent="0.25">
      <c r="A2884" s="26" t="s">
        <v>3017</v>
      </c>
      <c r="B2884" s="27" t="s">
        <v>639</v>
      </c>
      <c r="C2884" s="27" t="s">
        <v>639</v>
      </c>
      <c r="D2884" s="28">
        <v>8262</v>
      </c>
      <c r="E2884" s="27" t="s">
        <v>3040</v>
      </c>
      <c r="F2884" s="26" t="s">
        <v>16</v>
      </c>
      <c r="G2884" s="29">
        <v>15308532</v>
      </c>
      <c r="H2884" s="30" t="s">
        <v>575</v>
      </c>
    </row>
    <row r="2885" spans="1:8" ht="63" hidden="1" x14ac:dyDescent="0.25">
      <c r="A2885" s="26" t="s">
        <v>3017</v>
      </c>
      <c r="B2885" s="27" t="s">
        <v>639</v>
      </c>
      <c r="C2885" s="27" t="s">
        <v>639</v>
      </c>
      <c r="D2885" s="28">
        <v>8263</v>
      </c>
      <c r="E2885" s="27" t="s">
        <v>3041</v>
      </c>
      <c r="F2885" s="26" t="s">
        <v>16</v>
      </c>
      <c r="G2885" s="29">
        <v>18205230</v>
      </c>
      <c r="H2885" s="30" t="s">
        <v>575</v>
      </c>
    </row>
    <row r="2886" spans="1:8" ht="31.5" hidden="1" x14ac:dyDescent="0.25">
      <c r="A2886" s="26" t="s">
        <v>3017</v>
      </c>
      <c r="B2886" s="27" t="s">
        <v>639</v>
      </c>
      <c r="C2886" s="27" t="s">
        <v>639</v>
      </c>
      <c r="D2886" s="28">
        <v>8265</v>
      </c>
      <c r="E2886" s="27" t="s">
        <v>3042</v>
      </c>
      <c r="F2886" s="26" t="s">
        <v>16</v>
      </c>
      <c r="G2886" s="29">
        <v>395982</v>
      </c>
      <c r="H2886" s="30" t="s">
        <v>575</v>
      </c>
    </row>
    <row r="2887" spans="1:8" ht="31.5" hidden="1" x14ac:dyDescent="0.25">
      <c r="A2887" s="26" t="s">
        <v>3017</v>
      </c>
      <c r="B2887" s="27" t="s">
        <v>639</v>
      </c>
      <c r="C2887" s="27" t="s">
        <v>639</v>
      </c>
      <c r="D2887" s="28">
        <v>8267</v>
      </c>
      <c r="E2887" s="27" t="s">
        <v>3043</v>
      </c>
      <c r="F2887" s="26" t="s">
        <v>16</v>
      </c>
      <c r="G2887" s="29">
        <v>12302122</v>
      </c>
      <c r="H2887" s="30" t="s">
        <v>575</v>
      </c>
    </row>
    <row r="2888" spans="1:8" ht="31.5" hidden="1" x14ac:dyDescent="0.25">
      <c r="A2888" s="26" t="s">
        <v>3017</v>
      </c>
      <c r="B2888" s="27" t="s">
        <v>639</v>
      </c>
      <c r="C2888" s="27" t="s">
        <v>639</v>
      </c>
      <c r="D2888" s="28">
        <v>8273</v>
      </c>
      <c r="E2888" s="27" t="s">
        <v>3044</v>
      </c>
      <c r="F2888" s="26" t="s">
        <v>16</v>
      </c>
      <c r="G2888" s="29">
        <v>1384481</v>
      </c>
      <c r="H2888" s="30" t="s">
        <v>575</v>
      </c>
    </row>
    <row r="2889" spans="1:8" ht="31.5" hidden="1" x14ac:dyDescent="0.25">
      <c r="A2889" s="26" t="s">
        <v>3017</v>
      </c>
      <c r="B2889" s="27" t="s">
        <v>639</v>
      </c>
      <c r="C2889" s="27" t="s">
        <v>639</v>
      </c>
      <c r="D2889" s="28">
        <v>8274</v>
      </c>
      <c r="E2889" s="27" t="s">
        <v>3045</v>
      </c>
      <c r="F2889" s="26" t="s">
        <v>15</v>
      </c>
      <c r="G2889" s="29">
        <v>8310434</v>
      </c>
      <c r="H2889" s="30" t="s">
        <v>575</v>
      </c>
    </row>
    <row r="2890" spans="1:8" ht="47.25" hidden="1" x14ac:dyDescent="0.25">
      <c r="A2890" s="26" t="s">
        <v>3017</v>
      </c>
      <c r="B2890" s="27" t="s">
        <v>639</v>
      </c>
      <c r="C2890" s="27" t="s">
        <v>639</v>
      </c>
      <c r="D2890" s="28">
        <v>8276</v>
      </c>
      <c r="E2890" s="27" t="s">
        <v>3046</v>
      </c>
      <c r="F2890" s="26" t="s">
        <v>16</v>
      </c>
      <c r="G2890" s="29">
        <v>361653</v>
      </c>
      <c r="H2890" s="30" t="s">
        <v>575</v>
      </c>
    </row>
    <row r="2891" spans="1:8" ht="31.5" hidden="1" x14ac:dyDescent="0.25">
      <c r="A2891" s="26" t="s">
        <v>3017</v>
      </c>
      <c r="B2891" s="27" t="s">
        <v>639</v>
      </c>
      <c r="C2891" s="27" t="s">
        <v>639</v>
      </c>
      <c r="D2891" s="28">
        <v>8278</v>
      </c>
      <c r="E2891" s="27" t="s">
        <v>3047</v>
      </c>
      <c r="F2891" s="26" t="s">
        <v>16</v>
      </c>
      <c r="G2891" s="29">
        <v>422392</v>
      </c>
      <c r="H2891" s="30" t="s">
        <v>575</v>
      </c>
    </row>
    <row r="2892" spans="1:8" ht="63" hidden="1" x14ac:dyDescent="0.25">
      <c r="A2892" s="26" t="s">
        <v>3017</v>
      </c>
      <c r="B2892" s="27" t="s">
        <v>639</v>
      </c>
      <c r="C2892" s="27" t="s">
        <v>639</v>
      </c>
      <c r="D2892" s="28">
        <v>8291</v>
      </c>
      <c r="E2892" s="27" t="s">
        <v>3048</v>
      </c>
      <c r="F2892" s="26" t="s">
        <v>15</v>
      </c>
      <c r="G2892" s="29">
        <v>5786634</v>
      </c>
      <c r="H2892" s="30" t="s">
        <v>575</v>
      </c>
    </row>
    <row r="2893" spans="1:8" ht="31.5" hidden="1" x14ac:dyDescent="0.25">
      <c r="A2893" s="26" t="s">
        <v>3017</v>
      </c>
      <c r="B2893" s="27" t="s">
        <v>639</v>
      </c>
      <c r="C2893" s="27" t="s">
        <v>639</v>
      </c>
      <c r="D2893" s="28">
        <v>8298</v>
      </c>
      <c r="E2893" s="27" t="s">
        <v>3049</v>
      </c>
      <c r="F2893" s="26" t="s">
        <v>16</v>
      </c>
      <c r="G2893" s="29">
        <v>1470206</v>
      </c>
      <c r="H2893" s="30" t="s">
        <v>575</v>
      </c>
    </row>
    <row r="2894" spans="1:8" ht="31.5" hidden="1" x14ac:dyDescent="0.25">
      <c r="A2894" s="26" t="s">
        <v>3017</v>
      </c>
      <c r="B2894" s="27" t="s">
        <v>639</v>
      </c>
      <c r="C2894" s="27" t="s">
        <v>639</v>
      </c>
      <c r="D2894" s="28">
        <v>8301</v>
      </c>
      <c r="E2894" s="27" t="s">
        <v>3050</v>
      </c>
      <c r="F2894" s="26" t="s">
        <v>16</v>
      </c>
      <c r="G2894" s="29">
        <v>260021</v>
      </c>
      <c r="H2894" s="30" t="s">
        <v>575</v>
      </c>
    </row>
    <row r="2895" spans="1:8" ht="63" hidden="1" x14ac:dyDescent="0.25">
      <c r="A2895" s="26" t="s">
        <v>3017</v>
      </c>
      <c r="B2895" s="27" t="s">
        <v>629</v>
      </c>
      <c r="C2895" s="27" t="s">
        <v>793</v>
      </c>
      <c r="D2895" s="28">
        <v>8303</v>
      </c>
      <c r="E2895" s="27" t="s">
        <v>3051</v>
      </c>
      <c r="F2895" s="26" t="s">
        <v>16</v>
      </c>
      <c r="G2895" s="29">
        <v>8338370</v>
      </c>
      <c r="H2895" s="30" t="s">
        <v>575</v>
      </c>
    </row>
    <row r="2896" spans="1:8" ht="94.5" x14ac:dyDescent="0.25">
      <c r="A2896" s="26" t="s">
        <v>3017</v>
      </c>
      <c r="B2896" s="27" t="s">
        <v>597</v>
      </c>
      <c r="C2896" s="27" t="s">
        <v>597</v>
      </c>
      <c r="D2896" s="28">
        <v>8304</v>
      </c>
      <c r="E2896" s="27" t="s">
        <v>3052</v>
      </c>
      <c r="F2896" s="26" t="s">
        <v>16</v>
      </c>
      <c r="G2896" s="29">
        <v>5547513</v>
      </c>
      <c r="H2896" s="30" t="s">
        <v>575</v>
      </c>
    </row>
    <row r="2897" spans="1:8" ht="31.5" hidden="1" x14ac:dyDescent="0.25">
      <c r="A2897" s="26" t="s">
        <v>3017</v>
      </c>
      <c r="B2897" s="27" t="s">
        <v>1655</v>
      </c>
      <c r="C2897" s="27" t="s">
        <v>1655</v>
      </c>
      <c r="D2897" s="28">
        <v>8305</v>
      </c>
      <c r="E2897" s="27" t="s">
        <v>3053</v>
      </c>
      <c r="F2897" s="26" t="s">
        <v>16</v>
      </c>
      <c r="G2897" s="29">
        <v>3045752</v>
      </c>
      <c r="H2897" s="30" t="s">
        <v>575</v>
      </c>
    </row>
    <row r="2898" spans="1:8" ht="31.5" hidden="1" x14ac:dyDescent="0.25">
      <c r="A2898" s="26" t="s">
        <v>3017</v>
      </c>
      <c r="B2898" s="27" t="s">
        <v>639</v>
      </c>
      <c r="C2898" s="27" t="s">
        <v>639</v>
      </c>
      <c r="D2898" s="28">
        <v>8306</v>
      </c>
      <c r="E2898" s="27" t="s">
        <v>3054</v>
      </c>
      <c r="F2898" s="26" t="s">
        <v>16</v>
      </c>
      <c r="G2898" s="29">
        <v>4246</v>
      </c>
      <c r="H2898" s="30" t="s">
        <v>575</v>
      </c>
    </row>
    <row r="2899" spans="1:8" ht="31.5" hidden="1" x14ac:dyDescent="0.25">
      <c r="A2899" s="26" t="s">
        <v>3017</v>
      </c>
      <c r="B2899" s="27" t="s">
        <v>597</v>
      </c>
      <c r="C2899" s="27" t="s">
        <v>597</v>
      </c>
      <c r="D2899" s="28">
        <v>8307</v>
      </c>
      <c r="E2899" s="27" t="s">
        <v>3055</v>
      </c>
      <c r="F2899" s="26" t="s">
        <v>15</v>
      </c>
      <c r="G2899" s="29">
        <v>1114367</v>
      </c>
      <c r="H2899" s="30" t="s">
        <v>575</v>
      </c>
    </row>
    <row r="2900" spans="1:8" ht="31.5" hidden="1" x14ac:dyDescent="0.25">
      <c r="A2900" s="26" t="s">
        <v>3017</v>
      </c>
      <c r="B2900" s="27" t="s">
        <v>1655</v>
      </c>
      <c r="C2900" s="27" t="s">
        <v>1655</v>
      </c>
      <c r="D2900" s="28">
        <v>8308</v>
      </c>
      <c r="E2900" s="27" t="s">
        <v>3056</v>
      </c>
      <c r="F2900" s="26" t="s">
        <v>16</v>
      </c>
      <c r="G2900" s="29">
        <v>6531730</v>
      </c>
      <c r="H2900" s="30" t="s">
        <v>575</v>
      </c>
    </row>
    <row r="2901" spans="1:8" ht="31.5" hidden="1" x14ac:dyDescent="0.25">
      <c r="A2901" s="26" t="s">
        <v>3017</v>
      </c>
      <c r="B2901" s="27" t="s">
        <v>597</v>
      </c>
      <c r="C2901" s="27" t="s">
        <v>597</v>
      </c>
      <c r="D2901" s="28">
        <v>8309</v>
      </c>
      <c r="E2901" s="27" t="s">
        <v>3057</v>
      </c>
      <c r="F2901" s="26" t="s">
        <v>15</v>
      </c>
      <c r="G2901" s="29">
        <v>1229671</v>
      </c>
      <c r="H2901" s="30" t="s">
        <v>575</v>
      </c>
    </row>
    <row r="2902" spans="1:8" ht="31.5" hidden="1" x14ac:dyDescent="0.25">
      <c r="A2902" s="26" t="s">
        <v>3017</v>
      </c>
      <c r="B2902" s="27" t="s">
        <v>597</v>
      </c>
      <c r="C2902" s="27" t="s">
        <v>597</v>
      </c>
      <c r="D2902" s="28">
        <v>8310</v>
      </c>
      <c r="E2902" s="27" t="s">
        <v>3058</v>
      </c>
      <c r="F2902" s="26" t="s">
        <v>15</v>
      </c>
      <c r="G2902" s="29">
        <v>1373510</v>
      </c>
      <c r="H2902" s="30" t="s">
        <v>575</v>
      </c>
    </row>
    <row r="2903" spans="1:8" ht="31.5" hidden="1" x14ac:dyDescent="0.25">
      <c r="A2903" s="26" t="s">
        <v>3017</v>
      </c>
      <c r="B2903" s="27" t="s">
        <v>597</v>
      </c>
      <c r="C2903" s="27" t="s">
        <v>597</v>
      </c>
      <c r="D2903" s="28">
        <v>8311</v>
      </c>
      <c r="E2903" s="27" t="s">
        <v>3059</v>
      </c>
      <c r="F2903" s="26" t="s">
        <v>15</v>
      </c>
      <c r="G2903" s="29">
        <v>1540070</v>
      </c>
      <c r="H2903" s="30" t="s">
        <v>575</v>
      </c>
    </row>
    <row r="2904" spans="1:8" ht="31.5" hidden="1" x14ac:dyDescent="0.25">
      <c r="A2904" s="26" t="s">
        <v>3017</v>
      </c>
      <c r="B2904" s="27" t="s">
        <v>597</v>
      </c>
      <c r="C2904" s="27" t="s">
        <v>597</v>
      </c>
      <c r="D2904" s="28">
        <v>8312</v>
      </c>
      <c r="E2904" s="27" t="s">
        <v>3060</v>
      </c>
      <c r="F2904" s="26" t="s">
        <v>15</v>
      </c>
      <c r="G2904" s="29">
        <v>2003809</v>
      </c>
      <c r="H2904" s="30" t="s">
        <v>575</v>
      </c>
    </row>
    <row r="2905" spans="1:8" ht="31.5" hidden="1" x14ac:dyDescent="0.25">
      <c r="A2905" s="26" t="s">
        <v>3017</v>
      </c>
      <c r="B2905" s="27" t="s">
        <v>597</v>
      </c>
      <c r="C2905" s="27" t="s">
        <v>597</v>
      </c>
      <c r="D2905" s="28">
        <v>8313</v>
      </c>
      <c r="E2905" s="27" t="s">
        <v>3061</v>
      </c>
      <c r="F2905" s="26" t="s">
        <v>15</v>
      </c>
      <c r="G2905" s="29">
        <v>2542112</v>
      </c>
      <c r="H2905" s="30" t="s">
        <v>575</v>
      </c>
    </row>
    <row r="2906" spans="1:8" ht="31.5" hidden="1" x14ac:dyDescent="0.25">
      <c r="A2906" s="26" t="s">
        <v>3017</v>
      </c>
      <c r="B2906" s="27" t="s">
        <v>978</v>
      </c>
      <c r="C2906" s="27" t="s">
        <v>2173</v>
      </c>
      <c r="D2906" s="28">
        <v>8314</v>
      </c>
      <c r="E2906" s="27" t="s">
        <v>3062</v>
      </c>
      <c r="F2906" s="26" t="s">
        <v>16</v>
      </c>
      <c r="G2906" s="29">
        <v>792202</v>
      </c>
      <c r="H2906" s="30" t="s">
        <v>575</v>
      </c>
    </row>
    <row r="2907" spans="1:8" ht="47.25" x14ac:dyDescent="0.25">
      <c r="A2907" s="26" t="s">
        <v>3017</v>
      </c>
      <c r="B2907" s="27" t="s">
        <v>597</v>
      </c>
      <c r="C2907" s="27" t="s">
        <v>597</v>
      </c>
      <c r="D2907" s="28">
        <v>8315</v>
      </c>
      <c r="E2907" s="27" t="s">
        <v>3063</v>
      </c>
      <c r="F2907" s="26" t="s">
        <v>16</v>
      </c>
      <c r="G2907" s="29">
        <v>824670</v>
      </c>
      <c r="H2907" s="30" t="s">
        <v>575</v>
      </c>
    </row>
    <row r="2908" spans="1:8" ht="31.5" hidden="1" x14ac:dyDescent="0.25">
      <c r="A2908" s="26" t="s">
        <v>3017</v>
      </c>
      <c r="B2908" s="27" t="s">
        <v>639</v>
      </c>
      <c r="C2908" s="27" t="s">
        <v>639</v>
      </c>
      <c r="D2908" s="28">
        <v>8316</v>
      </c>
      <c r="E2908" s="27" t="s">
        <v>3064</v>
      </c>
      <c r="F2908" s="26" t="s">
        <v>16</v>
      </c>
      <c r="G2908" s="29">
        <v>11827</v>
      </c>
      <c r="H2908" s="30" t="s">
        <v>575</v>
      </c>
    </row>
    <row r="2909" spans="1:8" ht="31.5" hidden="1" x14ac:dyDescent="0.25">
      <c r="A2909" s="26" t="s">
        <v>3017</v>
      </c>
      <c r="B2909" s="27" t="s">
        <v>639</v>
      </c>
      <c r="C2909" s="27" t="s">
        <v>639</v>
      </c>
      <c r="D2909" s="28">
        <v>8317</v>
      </c>
      <c r="E2909" s="27" t="s">
        <v>3065</v>
      </c>
      <c r="F2909" s="26" t="s">
        <v>15</v>
      </c>
      <c r="G2909" s="29">
        <v>32624</v>
      </c>
      <c r="H2909" s="30" t="s">
        <v>575</v>
      </c>
    </row>
    <row r="2910" spans="1:8" ht="31.5" hidden="1" x14ac:dyDescent="0.25">
      <c r="A2910" s="26" t="s">
        <v>3017</v>
      </c>
      <c r="B2910" s="27" t="s">
        <v>639</v>
      </c>
      <c r="C2910" s="27" t="s">
        <v>639</v>
      </c>
      <c r="D2910" s="28">
        <v>8318</v>
      </c>
      <c r="E2910" s="27" t="s">
        <v>3066</v>
      </c>
      <c r="F2910" s="26" t="s">
        <v>15</v>
      </c>
      <c r="G2910" s="29">
        <v>47057</v>
      </c>
      <c r="H2910" s="30" t="s">
        <v>575</v>
      </c>
    </row>
    <row r="2911" spans="1:8" ht="31.5" hidden="1" x14ac:dyDescent="0.25">
      <c r="A2911" s="26" t="s">
        <v>3017</v>
      </c>
      <c r="B2911" s="27" t="s">
        <v>639</v>
      </c>
      <c r="C2911" s="27" t="s">
        <v>639</v>
      </c>
      <c r="D2911" s="28">
        <v>8319</v>
      </c>
      <c r="E2911" s="27" t="s">
        <v>3067</v>
      </c>
      <c r="F2911" s="26" t="s">
        <v>15</v>
      </c>
      <c r="G2911" s="29">
        <v>96296</v>
      </c>
      <c r="H2911" s="30" t="s">
        <v>575</v>
      </c>
    </row>
    <row r="2912" spans="1:8" ht="31.5" hidden="1" x14ac:dyDescent="0.25">
      <c r="A2912" s="26" t="s">
        <v>3017</v>
      </c>
      <c r="B2912" s="27" t="s">
        <v>639</v>
      </c>
      <c r="C2912" s="27" t="s">
        <v>639</v>
      </c>
      <c r="D2912" s="28">
        <v>8320</v>
      </c>
      <c r="E2912" s="27" t="s">
        <v>3068</v>
      </c>
      <c r="F2912" s="26" t="s">
        <v>16</v>
      </c>
      <c r="G2912" s="29">
        <v>129874</v>
      </c>
      <c r="H2912" s="30" t="s">
        <v>575</v>
      </c>
    </row>
    <row r="2913" spans="1:8" ht="31.5" hidden="1" x14ac:dyDescent="0.25">
      <c r="A2913" s="26" t="s">
        <v>3017</v>
      </c>
      <c r="B2913" s="27" t="s">
        <v>639</v>
      </c>
      <c r="C2913" s="27" t="s">
        <v>639</v>
      </c>
      <c r="D2913" s="28">
        <v>8321</v>
      </c>
      <c r="E2913" s="27" t="s">
        <v>3069</v>
      </c>
      <c r="F2913" s="26" t="s">
        <v>16</v>
      </c>
      <c r="G2913" s="29">
        <v>230431</v>
      </c>
      <c r="H2913" s="30" t="s">
        <v>575</v>
      </c>
    </row>
    <row r="2914" spans="1:8" ht="31.5" hidden="1" x14ac:dyDescent="0.25">
      <c r="A2914" s="26" t="s">
        <v>3017</v>
      </c>
      <c r="B2914" s="27" t="s">
        <v>639</v>
      </c>
      <c r="C2914" s="27" t="s">
        <v>639</v>
      </c>
      <c r="D2914" s="28">
        <v>8322</v>
      </c>
      <c r="E2914" s="27" t="s">
        <v>3070</v>
      </c>
      <c r="F2914" s="26" t="s">
        <v>16</v>
      </c>
      <c r="G2914" s="29">
        <v>313944</v>
      </c>
      <c r="H2914" s="30" t="s">
        <v>575</v>
      </c>
    </row>
    <row r="2915" spans="1:8" ht="31.5" hidden="1" x14ac:dyDescent="0.25">
      <c r="A2915" s="26" t="s">
        <v>3017</v>
      </c>
      <c r="B2915" s="27" t="s">
        <v>639</v>
      </c>
      <c r="C2915" s="27" t="s">
        <v>639</v>
      </c>
      <c r="D2915" s="28">
        <v>8323</v>
      </c>
      <c r="E2915" s="27" t="s">
        <v>3071</v>
      </c>
      <c r="F2915" s="26" t="s">
        <v>16</v>
      </c>
      <c r="G2915" s="29">
        <v>359217</v>
      </c>
      <c r="H2915" s="30" t="s">
        <v>575</v>
      </c>
    </row>
    <row r="2916" spans="1:8" ht="47.25" x14ac:dyDescent="0.25">
      <c r="A2916" s="26" t="s">
        <v>3017</v>
      </c>
      <c r="B2916" s="27" t="s">
        <v>597</v>
      </c>
      <c r="C2916" s="27" t="s">
        <v>597</v>
      </c>
      <c r="D2916" s="28">
        <v>8324</v>
      </c>
      <c r="E2916" s="27" t="s">
        <v>3072</v>
      </c>
      <c r="F2916" s="26" t="s">
        <v>16</v>
      </c>
      <c r="G2916" s="29">
        <v>3512092</v>
      </c>
      <c r="H2916" s="30" t="s">
        <v>575</v>
      </c>
    </row>
    <row r="2917" spans="1:8" ht="31.5" x14ac:dyDescent="0.25">
      <c r="A2917" s="26" t="s">
        <v>3017</v>
      </c>
      <c r="B2917" s="27" t="s">
        <v>597</v>
      </c>
      <c r="C2917" s="27" t="s">
        <v>597</v>
      </c>
      <c r="D2917" s="28">
        <v>8325</v>
      </c>
      <c r="E2917" s="27" t="s">
        <v>3073</v>
      </c>
      <c r="F2917" s="26" t="s">
        <v>16</v>
      </c>
      <c r="G2917" s="29">
        <v>3512092</v>
      </c>
      <c r="H2917" s="30" t="s">
        <v>575</v>
      </c>
    </row>
    <row r="2918" spans="1:8" ht="31.5" hidden="1" x14ac:dyDescent="0.25">
      <c r="A2918" s="26" t="s">
        <v>3017</v>
      </c>
      <c r="B2918" s="27" t="s">
        <v>639</v>
      </c>
      <c r="C2918" s="27" t="s">
        <v>639</v>
      </c>
      <c r="D2918" s="28">
        <v>8328</v>
      </c>
      <c r="E2918" s="27" t="s">
        <v>3074</v>
      </c>
      <c r="F2918" s="26" t="s">
        <v>16</v>
      </c>
      <c r="G2918" s="29">
        <v>1156752</v>
      </c>
      <c r="H2918" s="30" t="s">
        <v>575</v>
      </c>
    </row>
    <row r="2919" spans="1:8" ht="126" hidden="1" x14ac:dyDescent="0.25">
      <c r="A2919" s="26" t="s">
        <v>3017</v>
      </c>
      <c r="B2919" s="27" t="s">
        <v>1504</v>
      </c>
      <c r="C2919" s="27" t="s">
        <v>1504</v>
      </c>
      <c r="D2919" s="28">
        <v>8330</v>
      </c>
      <c r="E2919" s="27" t="s">
        <v>3075</v>
      </c>
      <c r="F2919" s="26" t="s">
        <v>15</v>
      </c>
      <c r="G2919" s="29">
        <v>75246</v>
      </c>
      <c r="H2919" s="30" t="s">
        <v>575</v>
      </c>
    </row>
    <row r="2920" spans="1:8" ht="126" hidden="1" x14ac:dyDescent="0.25">
      <c r="A2920" s="26" t="s">
        <v>3017</v>
      </c>
      <c r="B2920" s="27" t="s">
        <v>1504</v>
      </c>
      <c r="C2920" s="27" t="s">
        <v>1504</v>
      </c>
      <c r="D2920" s="28">
        <v>8331</v>
      </c>
      <c r="E2920" s="27" t="s">
        <v>3076</v>
      </c>
      <c r="F2920" s="26" t="s">
        <v>15</v>
      </c>
      <c r="G2920" s="29">
        <v>21304</v>
      </c>
      <c r="H2920" s="30" t="s">
        <v>575</v>
      </c>
    </row>
    <row r="2921" spans="1:8" ht="110.25" hidden="1" x14ac:dyDescent="0.25">
      <c r="A2921" s="26" t="s">
        <v>3017</v>
      </c>
      <c r="B2921" s="27" t="s">
        <v>1504</v>
      </c>
      <c r="C2921" s="27" t="s">
        <v>1504</v>
      </c>
      <c r="D2921" s="28">
        <v>8332</v>
      </c>
      <c r="E2921" s="27" t="s">
        <v>3077</v>
      </c>
      <c r="F2921" s="26" t="s">
        <v>15</v>
      </c>
      <c r="G2921" s="29">
        <v>74398</v>
      </c>
      <c r="H2921" s="30" t="s">
        <v>575</v>
      </c>
    </row>
    <row r="2922" spans="1:8" ht="78.75" hidden="1" x14ac:dyDescent="0.25">
      <c r="A2922" s="26" t="s">
        <v>3017</v>
      </c>
      <c r="B2922" s="27" t="s">
        <v>646</v>
      </c>
      <c r="C2922" s="27" t="s">
        <v>647</v>
      </c>
      <c r="D2922" s="28">
        <v>8333</v>
      </c>
      <c r="E2922" s="27" t="s">
        <v>3078</v>
      </c>
      <c r="F2922" s="26" t="s">
        <v>15</v>
      </c>
      <c r="G2922" s="29">
        <v>47427</v>
      </c>
      <c r="H2922" s="30" t="s">
        <v>575</v>
      </c>
    </row>
    <row r="2923" spans="1:8" ht="63" hidden="1" x14ac:dyDescent="0.25">
      <c r="A2923" s="26" t="s">
        <v>3017</v>
      </c>
      <c r="B2923" s="27" t="s">
        <v>646</v>
      </c>
      <c r="C2923" s="27" t="s">
        <v>647</v>
      </c>
      <c r="D2923" s="28">
        <v>8335</v>
      </c>
      <c r="E2923" s="27" t="s">
        <v>3079</v>
      </c>
      <c r="F2923" s="26" t="s">
        <v>14</v>
      </c>
      <c r="G2923" s="29">
        <v>637660</v>
      </c>
      <c r="H2923" s="30" t="s">
        <v>575</v>
      </c>
    </row>
    <row r="2924" spans="1:8" ht="31.5" hidden="1" x14ac:dyDescent="0.25">
      <c r="A2924" s="26" t="s">
        <v>3017</v>
      </c>
      <c r="B2924" s="27" t="s">
        <v>578</v>
      </c>
      <c r="C2924" s="27" t="s">
        <v>578</v>
      </c>
      <c r="D2924" s="28">
        <v>8336</v>
      </c>
      <c r="E2924" s="27" t="s">
        <v>3080</v>
      </c>
      <c r="F2924" s="26" t="s">
        <v>14</v>
      </c>
      <c r="G2924" s="29">
        <v>94878</v>
      </c>
      <c r="H2924" s="30" t="s">
        <v>575</v>
      </c>
    </row>
    <row r="2925" spans="1:8" ht="31.5" hidden="1" x14ac:dyDescent="0.25">
      <c r="A2925" s="26" t="s">
        <v>3017</v>
      </c>
      <c r="B2925" s="27" t="s">
        <v>1504</v>
      </c>
      <c r="C2925" s="27" t="s">
        <v>1504</v>
      </c>
      <c r="D2925" s="28">
        <v>8337</v>
      </c>
      <c r="E2925" s="27" t="s">
        <v>3081</v>
      </c>
      <c r="F2925" s="26" t="s">
        <v>15</v>
      </c>
      <c r="G2925" s="29">
        <v>26364</v>
      </c>
      <c r="H2925" s="30" t="s">
        <v>575</v>
      </c>
    </row>
    <row r="2926" spans="1:8" ht="31.5" hidden="1" x14ac:dyDescent="0.25">
      <c r="A2926" s="26" t="s">
        <v>3017</v>
      </c>
      <c r="B2926" s="27" t="s">
        <v>646</v>
      </c>
      <c r="C2926" s="27" t="s">
        <v>647</v>
      </c>
      <c r="D2926" s="28">
        <v>8338</v>
      </c>
      <c r="E2926" s="27" t="s">
        <v>3082</v>
      </c>
      <c r="F2926" s="26" t="s">
        <v>16</v>
      </c>
      <c r="G2926" s="29">
        <v>57018</v>
      </c>
      <c r="H2926" s="30" t="s">
        <v>575</v>
      </c>
    </row>
    <row r="2927" spans="1:8" ht="31.5" x14ac:dyDescent="0.25">
      <c r="A2927" s="26" t="s">
        <v>3017</v>
      </c>
      <c r="B2927" s="27" t="s">
        <v>597</v>
      </c>
      <c r="C2927" s="27" t="s">
        <v>597</v>
      </c>
      <c r="D2927" s="28">
        <v>8339</v>
      </c>
      <c r="E2927" s="27" t="s">
        <v>3083</v>
      </c>
      <c r="F2927" s="26" t="s">
        <v>16</v>
      </c>
      <c r="G2927" s="29">
        <v>309840</v>
      </c>
      <c r="H2927" s="30" t="s">
        <v>575</v>
      </c>
    </row>
    <row r="2928" spans="1:8" ht="31.5" hidden="1" x14ac:dyDescent="0.25">
      <c r="A2928" s="26" t="s">
        <v>3017</v>
      </c>
      <c r="B2928" s="27" t="s">
        <v>1119</v>
      </c>
      <c r="C2928" s="27" t="s">
        <v>1610</v>
      </c>
      <c r="D2928" s="28">
        <v>8340</v>
      </c>
      <c r="E2928" s="27" t="s">
        <v>3084</v>
      </c>
      <c r="F2928" s="26" t="s">
        <v>16</v>
      </c>
      <c r="G2928" s="29">
        <v>82278</v>
      </c>
      <c r="H2928" s="30" t="s">
        <v>575</v>
      </c>
    </row>
    <row r="2929" spans="1:8" ht="31.5" hidden="1" x14ac:dyDescent="0.25">
      <c r="A2929" s="26" t="s">
        <v>3017</v>
      </c>
      <c r="B2929" s="27" t="s">
        <v>1119</v>
      </c>
      <c r="C2929" s="27" t="s">
        <v>1610</v>
      </c>
      <c r="D2929" s="28">
        <v>8341</v>
      </c>
      <c r="E2929" s="27" t="s">
        <v>3085</v>
      </c>
      <c r="F2929" s="26" t="s">
        <v>16</v>
      </c>
      <c r="G2929" s="29">
        <v>71567</v>
      </c>
      <c r="H2929" s="30" t="s">
        <v>575</v>
      </c>
    </row>
    <row r="2930" spans="1:8" ht="47.25" x14ac:dyDescent="0.25">
      <c r="A2930" s="26" t="s">
        <v>3017</v>
      </c>
      <c r="B2930" s="27" t="s">
        <v>597</v>
      </c>
      <c r="C2930" s="27" t="s">
        <v>597</v>
      </c>
      <c r="D2930" s="28">
        <v>8342</v>
      </c>
      <c r="E2930" s="27" t="s">
        <v>3086</v>
      </c>
      <c r="F2930" s="26" t="s">
        <v>16</v>
      </c>
      <c r="G2930" s="29">
        <v>2674098</v>
      </c>
      <c r="H2930" s="30" t="s">
        <v>575</v>
      </c>
    </row>
    <row r="2931" spans="1:8" ht="31.5" hidden="1" x14ac:dyDescent="0.25">
      <c r="A2931" s="26" t="s">
        <v>3017</v>
      </c>
      <c r="B2931" s="27" t="s">
        <v>639</v>
      </c>
      <c r="C2931" s="27" t="s">
        <v>639</v>
      </c>
      <c r="D2931" s="28">
        <v>8344</v>
      </c>
      <c r="E2931" s="27" t="s">
        <v>3087</v>
      </c>
      <c r="F2931" s="26" t="s">
        <v>16</v>
      </c>
      <c r="G2931" s="29">
        <v>3097464</v>
      </c>
      <c r="H2931" s="30" t="s">
        <v>575</v>
      </c>
    </row>
    <row r="2932" spans="1:8" ht="31.5" hidden="1" x14ac:dyDescent="0.25">
      <c r="A2932" s="26" t="s">
        <v>3017</v>
      </c>
      <c r="B2932" s="27" t="s">
        <v>639</v>
      </c>
      <c r="C2932" s="27" t="s">
        <v>639</v>
      </c>
      <c r="D2932" s="28">
        <v>8345</v>
      </c>
      <c r="E2932" s="27" t="s">
        <v>3088</v>
      </c>
      <c r="F2932" s="26" t="s">
        <v>16</v>
      </c>
      <c r="G2932" s="29">
        <v>58128</v>
      </c>
      <c r="H2932" s="30" t="s">
        <v>575</v>
      </c>
    </row>
    <row r="2933" spans="1:8" ht="31.5" hidden="1" x14ac:dyDescent="0.25">
      <c r="A2933" s="26" t="s">
        <v>3017</v>
      </c>
      <c r="B2933" s="27" t="s">
        <v>639</v>
      </c>
      <c r="C2933" s="27" t="s">
        <v>639</v>
      </c>
      <c r="D2933" s="28">
        <v>8346</v>
      </c>
      <c r="E2933" s="27" t="s">
        <v>3089</v>
      </c>
      <c r="F2933" s="26" t="s">
        <v>16</v>
      </c>
      <c r="G2933" s="29">
        <v>1422899</v>
      </c>
      <c r="H2933" s="30" t="s">
        <v>575</v>
      </c>
    </row>
    <row r="2934" spans="1:8" ht="47.25" hidden="1" x14ac:dyDescent="0.25">
      <c r="A2934" s="26" t="s">
        <v>3017</v>
      </c>
      <c r="B2934" s="27" t="s">
        <v>639</v>
      </c>
      <c r="C2934" s="27" t="s">
        <v>639</v>
      </c>
      <c r="D2934" s="28">
        <v>8347</v>
      </c>
      <c r="E2934" s="27" t="s">
        <v>3090</v>
      </c>
      <c r="F2934" s="26" t="s">
        <v>16</v>
      </c>
      <c r="G2934" s="29">
        <v>1178571</v>
      </c>
      <c r="H2934" s="30" t="s">
        <v>575</v>
      </c>
    </row>
    <row r="2935" spans="1:8" ht="47.25" hidden="1" x14ac:dyDescent="0.25">
      <c r="A2935" s="26" t="s">
        <v>3017</v>
      </c>
      <c r="B2935" s="27" t="s">
        <v>639</v>
      </c>
      <c r="C2935" s="27" t="s">
        <v>639</v>
      </c>
      <c r="D2935" s="28">
        <v>8348</v>
      </c>
      <c r="E2935" s="27" t="s">
        <v>3091</v>
      </c>
      <c r="F2935" s="26" t="s">
        <v>16</v>
      </c>
      <c r="G2935" s="29">
        <v>480683</v>
      </c>
      <c r="H2935" s="30" t="s">
        <v>575</v>
      </c>
    </row>
    <row r="2936" spans="1:8" ht="47.25" hidden="1" x14ac:dyDescent="0.25">
      <c r="A2936" s="26" t="s">
        <v>3017</v>
      </c>
      <c r="B2936" s="27" t="s">
        <v>639</v>
      </c>
      <c r="C2936" s="27" t="s">
        <v>639</v>
      </c>
      <c r="D2936" s="28">
        <v>8349</v>
      </c>
      <c r="E2936" s="27" t="s">
        <v>3092</v>
      </c>
      <c r="F2936" s="26" t="s">
        <v>16</v>
      </c>
      <c r="G2936" s="29">
        <v>714029</v>
      </c>
      <c r="H2936" s="30" t="s">
        <v>575</v>
      </c>
    </row>
    <row r="2937" spans="1:8" ht="31.5" hidden="1" x14ac:dyDescent="0.25">
      <c r="A2937" s="26" t="s">
        <v>3017</v>
      </c>
      <c r="B2937" s="27" t="s">
        <v>639</v>
      </c>
      <c r="C2937" s="27" t="s">
        <v>639</v>
      </c>
      <c r="D2937" s="28">
        <v>8350</v>
      </c>
      <c r="E2937" s="27" t="s">
        <v>3093</v>
      </c>
      <c r="F2937" s="26" t="s">
        <v>16</v>
      </c>
      <c r="G2937" s="29">
        <v>219697</v>
      </c>
      <c r="H2937" s="30" t="s">
        <v>575</v>
      </c>
    </row>
    <row r="2938" spans="1:8" ht="47.25" hidden="1" x14ac:dyDescent="0.25">
      <c r="A2938" s="26" t="s">
        <v>3017</v>
      </c>
      <c r="B2938" s="27" t="s">
        <v>639</v>
      </c>
      <c r="C2938" s="27" t="s">
        <v>639</v>
      </c>
      <c r="D2938" s="28">
        <v>8351</v>
      </c>
      <c r="E2938" s="27" t="s">
        <v>3094</v>
      </c>
      <c r="F2938" s="26" t="s">
        <v>16</v>
      </c>
      <c r="G2938" s="29">
        <v>1324638</v>
      </c>
      <c r="H2938" s="30" t="s">
        <v>575</v>
      </c>
    </row>
    <row r="2939" spans="1:8" ht="47.25" hidden="1" x14ac:dyDescent="0.25">
      <c r="A2939" s="26" t="s">
        <v>3017</v>
      </c>
      <c r="B2939" s="27" t="s">
        <v>639</v>
      </c>
      <c r="C2939" s="27" t="s">
        <v>639</v>
      </c>
      <c r="D2939" s="28">
        <v>8352</v>
      </c>
      <c r="E2939" s="27" t="s">
        <v>3095</v>
      </c>
      <c r="F2939" s="26" t="s">
        <v>16</v>
      </c>
      <c r="G2939" s="29">
        <v>384160</v>
      </c>
      <c r="H2939" s="30" t="s">
        <v>575</v>
      </c>
    </row>
    <row r="2940" spans="1:8" ht="47.25" hidden="1" x14ac:dyDescent="0.25">
      <c r="A2940" s="26" t="s">
        <v>3017</v>
      </c>
      <c r="B2940" s="27" t="s">
        <v>639</v>
      </c>
      <c r="C2940" s="27" t="s">
        <v>639</v>
      </c>
      <c r="D2940" s="28">
        <v>8353</v>
      </c>
      <c r="E2940" s="27" t="s">
        <v>3096</v>
      </c>
      <c r="F2940" s="26" t="s">
        <v>16</v>
      </c>
      <c r="G2940" s="29">
        <v>1864489</v>
      </c>
      <c r="H2940" s="30" t="s">
        <v>575</v>
      </c>
    </row>
    <row r="2941" spans="1:8" ht="31.5" hidden="1" x14ac:dyDescent="0.25">
      <c r="A2941" s="26" t="s">
        <v>3017</v>
      </c>
      <c r="B2941" s="27" t="s">
        <v>639</v>
      </c>
      <c r="C2941" s="27" t="s">
        <v>639</v>
      </c>
      <c r="D2941" s="28">
        <v>8357</v>
      </c>
      <c r="E2941" s="27" t="s">
        <v>3097</v>
      </c>
      <c r="F2941" s="26" t="s">
        <v>16</v>
      </c>
      <c r="G2941" s="29">
        <v>2253165</v>
      </c>
      <c r="H2941" s="30" t="s">
        <v>575</v>
      </c>
    </row>
    <row r="2942" spans="1:8" ht="31.5" hidden="1" x14ac:dyDescent="0.25">
      <c r="A2942" s="26" t="s">
        <v>3017</v>
      </c>
      <c r="B2942" s="27" t="s">
        <v>629</v>
      </c>
      <c r="C2942" s="27" t="s">
        <v>2135</v>
      </c>
      <c r="D2942" s="28">
        <v>8359</v>
      </c>
      <c r="E2942" s="27" t="s">
        <v>3098</v>
      </c>
      <c r="F2942" s="26" t="s">
        <v>16</v>
      </c>
      <c r="G2942" s="29">
        <v>2359568</v>
      </c>
      <c r="H2942" s="30" t="s">
        <v>575</v>
      </c>
    </row>
    <row r="2943" spans="1:8" ht="31.5" hidden="1" x14ac:dyDescent="0.25">
      <c r="A2943" s="26" t="s">
        <v>3017</v>
      </c>
      <c r="B2943" s="27" t="s">
        <v>639</v>
      </c>
      <c r="C2943" s="27" t="s">
        <v>639</v>
      </c>
      <c r="D2943" s="28">
        <v>8361</v>
      </c>
      <c r="E2943" s="27" t="s">
        <v>3099</v>
      </c>
      <c r="F2943" s="26" t="s">
        <v>16</v>
      </c>
      <c r="G2943" s="29">
        <v>617323</v>
      </c>
      <c r="H2943" s="30" t="s">
        <v>575</v>
      </c>
    </row>
    <row r="2944" spans="1:8" ht="47.25" hidden="1" x14ac:dyDescent="0.25">
      <c r="A2944" s="26" t="s">
        <v>3017</v>
      </c>
      <c r="B2944" s="27" t="s">
        <v>639</v>
      </c>
      <c r="C2944" s="27" t="s">
        <v>639</v>
      </c>
      <c r="D2944" s="28">
        <v>8362</v>
      </c>
      <c r="E2944" s="27" t="s">
        <v>3100</v>
      </c>
      <c r="F2944" s="26" t="s">
        <v>16</v>
      </c>
      <c r="G2944" s="29">
        <v>381405</v>
      </c>
      <c r="H2944" s="30" t="s">
        <v>575</v>
      </c>
    </row>
    <row r="2945" spans="1:8" ht="31.5" hidden="1" x14ac:dyDescent="0.25">
      <c r="A2945" s="26" t="s">
        <v>3017</v>
      </c>
      <c r="B2945" s="27" t="s">
        <v>646</v>
      </c>
      <c r="C2945" s="27" t="s">
        <v>1705</v>
      </c>
      <c r="D2945" s="28">
        <v>8363</v>
      </c>
      <c r="E2945" s="27" t="s">
        <v>3101</v>
      </c>
      <c r="F2945" s="26" t="s">
        <v>15</v>
      </c>
      <c r="G2945" s="29">
        <v>253137</v>
      </c>
      <c r="H2945" s="30" t="s">
        <v>575</v>
      </c>
    </row>
    <row r="2946" spans="1:8" ht="31.5" hidden="1" x14ac:dyDescent="0.25">
      <c r="A2946" s="26" t="s">
        <v>3017</v>
      </c>
      <c r="B2946" s="27" t="s">
        <v>639</v>
      </c>
      <c r="C2946" s="27" t="s">
        <v>639</v>
      </c>
      <c r="D2946" s="28">
        <v>8364</v>
      </c>
      <c r="E2946" s="27" t="s">
        <v>3102</v>
      </c>
      <c r="F2946" s="26" t="s">
        <v>16</v>
      </c>
      <c r="G2946" s="29">
        <v>840136</v>
      </c>
      <c r="H2946" s="30" t="s">
        <v>575</v>
      </c>
    </row>
    <row r="2947" spans="1:8" ht="47.25" x14ac:dyDescent="0.25">
      <c r="A2947" s="26" t="s">
        <v>3017</v>
      </c>
      <c r="B2947" s="27" t="s">
        <v>597</v>
      </c>
      <c r="C2947" s="27" t="s">
        <v>597</v>
      </c>
      <c r="D2947" s="28">
        <v>8365</v>
      </c>
      <c r="E2947" s="27" t="s">
        <v>3103</v>
      </c>
      <c r="F2947" s="26" t="s">
        <v>16</v>
      </c>
      <c r="G2947" s="29">
        <v>119713</v>
      </c>
      <c r="H2947" s="30" t="s">
        <v>575</v>
      </c>
    </row>
    <row r="2948" spans="1:8" ht="63" hidden="1" x14ac:dyDescent="0.25">
      <c r="A2948" s="26" t="s">
        <v>3017</v>
      </c>
      <c r="B2948" s="27" t="s">
        <v>639</v>
      </c>
      <c r="C2948" s="27" t="s">
        <v>639</v>
      </c>
      <c r="D2948" s="28">
        <v>8366</v>
      </c>
      <c r="E2948" s="27" t="s">
        <v>3104</v>
      </c>
      <c r="F2948" s="26" t="s">
        <v>16</v>
      </c>
      <c r="G2948" s="29">
        <v>23568860</v>
      </c>
      <c r="H2948" s="30" t="s">
        <v>575</v>
      </c>
    </row>
    <row r="2949" spans="1:8" ht="31.5" hidden="1" x14ac:dyDescent="0.25">
      <c r="A2949" s="26" t="s">
        <v>3017</v>
      </c>
      <c r="B2949" s="27" t="s">
        <v>597</v>
      </c>
      <c r="C2949" s="27" t="s">
        <v>597</v>
      </c>
      <c r="D2949" s="28">
        <v>8367</v>
      </c>
      <c r="E2949" s="27" t="s">
        <v>3105</v>
      </c>
      <c r="F2949" s="26" t="s">
        <v>15</v>
      </c>
      <c r="G2949" s="29">
        <v>45376</v>
      </c>
      <c r="H2949" s="30" t="s">
        <v>575</v>
      </c>
    </row>
    <row r="2950" spans="1:8" ht="31.5" hidden="1" x14ac:dyDescent="0.25">
      <c r="A2950" s="26" t="s">
        <v>3017</v>
      </c>
      <c r="B2950" s="27" t="s">
        <v>597</v>
      </c>
      <c r="C2950" s="27" t="s">
        <v>597</v>
      </c>
      <c r="D2950" s="28">
        <v>8368</v>
      </c>
      <c r="E2950" s="27" t="s">
        <v>3106</v>
      </c>
      <c r="F2950" s="26" t="s">
        <v>15</v>
      </c>
      <c r="G2950" s="29">
        <v>62136</v>
      </c>
      <c r="H2950" s="30" t="s">
        <v>575</v>
      </c>
    </row>
    <row r="2951" spans="1:8" ht="31.5" hidden="1" x14ac:dyDescent="0.25">
      <c r="A2951" s="26" t="s">
        <v>3017</v>
      </c>
      <c r="B2951" s="27" t="s">
        <v>597</v>
      </c>
      <c r="C2951" s="27" t="s">
        <v>597</v>
      </c>
      <c r="D2951" s="28">
        <v>8369</v>
      </c>
      <c r="E2951" s="27" t="s">
        <v>3107</v>
      </c>
      <c r="F2951" s="26" t="s">
        <v>15</v>
      </c>
      <c r="G2951" s="29">
        <v>87543</v>
      </c>
      <c r="H2951" s="30" t="s">
        <v>575</v>
      </c>
    </row>
    <row r="2952" spans="1:8" ht="31.5" hidden="1" x14ac:dyDescent="0.25">
      <c r="A2952" s="26" t="s">
        <v>3017</v>
      </c>
      <c r="B2952" s="27" t="s">
        <v>597</v>
      </c>
      <c r="C2952" s="27" t="s">
        <v>597</v>
      </c>
      <c r="D2952" s="28">
        <v>8370</v>
      </c>
      <c r="E2952" s="27" t="s">
        <v>3108</v>
      </c>
      <c r="F2952" s="26" t="s">
        <v>15</v>
      </c>
      <c r="G2952" s="29">
        <v>127084</v>
      </c>
      <c r="H2952" s="30" t="s">
        <v>575</v>
      </c>
    </row>
    <row r="2953" spans="1:8" ht="31.5" hidden="1" x14ac:dyDescent="0.25">
      <c r="A2953" s="26" t="s">
        <v>3017</v>
      </c>
      <c r="B2953" s="27" t="s">
        <v>597</v>
      </c>
      <c r="C2953" s="27" t="s">
        <v>597</v>
      </c>
      <c r="D2953" s="28">
        <v>8371</v>
      </c>
      <c r="E2953" s="27" t="s">
        <v>3109</v>
      </c>
      <c r="F2953" s="26" t="s">
        <v>15</v>
      </c>
      <c r="G2953" s="29">
        <v>153233</v>
      </c>
      <c r="H2953" s="30" t="s">
        <v>575</v>
      </c>
    </row>
    <row r="2954" spans="1:8" ht="78.75" hidden="1" x14ac:dyDescent="0.25">
      <c r="A2954" s="26" t="s">
        <v>3017</v>
      </c>
      <c r="B2954" s="27" t="s">
        <v>646</v>
      </c>
      <c r="C2954" s="27" t="s">
        <v>647</v>
      </c>
      <c r="D2954" s="28">
        <v>8382</v>
      </c>
      <c r="E2954" s="27" t="s">
        <v>3110</v>
      </c>
      <c r="F2954" s="26" t="s">
        <v>14</v>
      </c>
      <c r="G2954" s="29">
        <v>831124</v>
      </c>
      <c r="H2954" s="30" t="s">
        <v>575</v>
      </c>
    </row>
    <row r="2955" spans="1:8" ht="78.75" hidden="1" x14ac:dyDescent="0.25">
      <c r="A2955" s="26" t="s">
        <v>3017</v>
      </c>
      <c r="B2955" s="27" t="s">
        <v>646</v>
      </c>
      <c r="C2955" s="27" t="s">
        <v>647</v>
      </c>
      <c r="D2955" s="28">
        <v>8383</v>
      </c>
      <c r="E2955" s="27" t="s">
        <v>3111</v>
      </c>
      <c r="F2955" s="26" t="s">
        <v>14</v>
      </c>
      <c r="G2955" s="29">
        <v>831124</v>
      </c>
      <c r="H2955" s="30" t="s">
        <v>575</v>
      </c>
    </row>
    <row r="2956" spans="1:8" ht="47.25" hidden="1" x14ac:dyDescent="0.25">
      <c r="A2956" s="26" t="s">
        <v>3017</v>
      </c>
      <c r="B2956" s="27" t="s">
        <v>639</v>
      </c>
      <c r="C2956" s="27" t="s">
        <v>639</v>
      </c>
      <c r="D2956" s="28">
        <v>8384</v>
      </c>
      <c r="E2956" s="27" t="s">
        <v>3112</v>
      </c>
      <c r="F2956" s="26" t="s">
        <v>15</v>
      </c>
      <c r="G2956" s="29">
        <v>4224991</v>
      </c>
      <c r="H2956" s="30" t="s">
        <v>575</v>
      </c>
    </row>
    <row r="2957" spans="1:8" ht="31.5" hidden="1" x14ac:dyDescent="0.25">
      <c r="A2957" s="26" t="s">
        <v>3017</v>
      </c>
      <c r="B2957" s="27" t="s">
        <v>639</v>
      </c>
      <c r="C2957" s="27" t="s">
        <v>639</v>
      </c>
      <c r="D2957" s="28">
        <v>8386</v>
      </c>
      <c r="E2957" s="27" t="s">
        <v>3113</v>
      </c>
      <c r="F2957" s="26" t="s">
        <v>16</v>
      </c>
      <c r="G2957" s="29">
        <v>851599</v>
      </c>
      <c r="H2957" s="30" t="s">
        <v>575</v>
      </c>
    </row>
    <row r="2958" spans="1:8" ht="31.5" hidden="1" x14ac:dyDescent="0.25">
      <c r="A2958" s="26" t="s">
        <v>3017</v>
      </c>
      <c r="B2958" s="27" t="s">
        <v>639</v>
      </c>
      <c r="C2958" s="27" t="s">
        <v>639</v>
      </c>
      <c r="D2958" s="28">
        <v>8388</v>
      </c>
      <c r="E2958" s="27" t="s">
        <v>3114</v>
      </c>
      <c r="F2958" s="26" t="s">
        <v>16</v>
      </c>
      <c r="G2958" s="29">
        <v>20110</v>
      </c>
      <c r="H2958" s="30" t="s">
        <v>575</v>
      </c>
    </row>
    <row r="2959" spans="1:8" ht="31.5" hidden="1" x14ac:dyDescent="0.25">
      <c r="A2959" s="26" t="s">
        <v>3017</v>
      </c>
      <c r="B2959" s="27" t="s">
        <v>639</v>
      </c>
      <c r="C2959" s="27" t="s">
        <v>639</v>
      </c>
      <c r="D2959" s="28">
        <v>8389</v>
      </c>
      <c r="E2959" s="27" t="s">
        <v>3115</v>
      </c>
      <c r="F2959" s="26" t="s">
        <v>15</v>
      </c>
      <c r="G2959" s="29">
        <v>30249</v>
      </c>
      <c r="H2959" s="30" t="s">
        <v>575</v>
      </c>
    </row>
    <row r="2960" spans="1:8" ht="31.5" hidden="1" x14ac:dyDescent="0.25">
      <c r="A2960" s="26" t="s">
        <v>3017</v>
      </c>
      <c r="B2960" s="27" t="s">
        <v>639</v>
      </c>
      <c r="C2960" s="27" t="s">
        <v>639</v>
      </c>
      <c r="D2960" s="28">
        <v>8390</v>
      </c>
      <c r="E2960" s="27" t="s">
        <v>3116</v>
      </c>
      <c r="F2960" s="26" t="s">
        <v>15</v>
      </c>
      <c r="G2960" s="29">
        <v>86285</v>
      </c>
      <c r="H2960" s="30" t="s">
        <v>575</v>
      </c>
    </row>
    <row r="2961" spans="1:8" ht="31.5" x14ac:dyDescent="0.25">
      <c r="A2961" s="26" t="s">
        <v>3017</v>
      </c>
      <c r="B2961" s="27" t="s">
        <v>597</v>
      </c>
      <c r="C2961" s="27" t="s">
        <v>597</v>
      </c>
      <c r="D2961" s="28">
        <v>8392</v>
      </c>
      <c r="E2961" s="27" t="s">
        <v>3117</v>
      </c>
      <c r="F2961" s="26" t="s">
        <v>16</v>
      </c>
      <c r="G2961" s="29">
        <v>74843</v>
      </c>
      <c r="H2961" s="30" t="s">
        <v>575</v>
      </c>
    </row>
    <row r="2962" spans="1:8" ht="63" hidden="1" x14ac:dyDescent="0.25">
      <c r="A2962" s="26" t="s">
        <v>3017</v>
      </c>
      <c r="B2962" s="27" t="s">
        <v>639</v>
      </c>
      <c r="C2962" s="27" t="s">
        <v>639</v>
      </c>
      <c r="D2962" s="28">
        <v>8393</v>
      </c>
      <c r="E2962" s="27" t="s">
        <v>3118</v>
      </c>
      <c r="F2962" s="26" t="s">
        <v>16</v>
      </c>
      <c r="G2962" s="29">
        <v>277107</v>
      </c>
      <c r="H2962" s="30" t="s">
        <v>575</v>
      </c>
    </row>
    <row r="2963" spans="1:8" ht="63" hidden="1" x14ac:dyDescent="0.25">
      <c r="A2963" s="26" t="s">
        <v>3017</v>
      </c>
      <c r="B2963" s="27" t="s">
        <v>582</v>
      </c>
      <c r="C2963" s="27" t="s">
        <v>1775</v>
      </c>
      <c r="D2963" s="28">
        <v>8399</v>
      </c>
      <c r="E2963" s="27" t="s">
        <v>3119</v>
      </c>
      <c r="F2963" s="26" t="s">
        <v>15</v>
      </c>
      <c r="G2963" s="29">
        <v>515477</v>
      </c>
      <c r="H2963" s="30" t="s">
        <v>575</v>
      </c>
    </row>
    <row r="2964" spans="1:8" ht="31.5" hidden="1" x14ac:dyDescent="0.25">
      <c r="A2964" s="26" t="s">
        <v>3017</v>
      </c>
      <c r="B2964" s="27" t="s">
        <v>597</v>
      </c>
      <c r="C2964" s="27" t="s">
        <v>597</v>
      </c>
      <c r="D2964" s="28">
        <v>8401</v>
      </c>
      <c r="E2964" s="27" t="s">
        <v>3120</v>
      </c>
      <c r="F2964" s="26" t="s">
        <v>15</v>
      </c>
      <c r="G2964" s="29">
        <v>4053759</v>
      </c>
      <c r="H2964" s="30" t="s">
        <v>575</v>
      </c>
    </row>
    <row r="2965" spans="1:8" ht="31.5" x14ac:dyDescent="0.25">
      <c r="A2965" s="26" t="s">
        <v>3017</v>
      </c>
      <c r="B2965" s="27" t="s">
        <v>597</v>
      </c>
      <c r="C2965" s="27" t="s">
        <v>597</v>
      </c>
      <c r="D2965" s="28">
        <v>8402</v>
      </c>
      <c r="E2965" s="27" t="s">
        <v>3121</v>
      </c>
      <c r="F2965" s="26" t="s">
        <v>16</v>
      </c>
      <c r="G2965" s="29">
        <v>3907</v>
      </c>
      <c r="H2965" s="30" t="s">
        <v>575</v>
      </c>
    </row>
    <row r="2966" spans="1:8" ht="63" hidden="1" x14ac:dyDescent="0.25">
      <c r="A2966" s="26" t="s">
        <v>3122</v>
      </c>
      <c r="B2966" s="27" t="s">
        <v>629</v>
      </c>
      <c r="C2966" s="27" t="s">
        <v>793</v>
      </c>
      <c r="D2966" s="28">
        <v>8406</v>
      </c>
      <c r="E2966" s="27" t="s">
        <v>3123</v>
      </c>
      <c r="F2966" s="26" t="s">
        <v>16</v>
      </c>
      <c r="G2966" s="29">
        <v>2157460</v>
      </c>
      <c r="H2966" s="30" t="s">
        <v>575</v>
      </c>
    </row>
    <row r="2967" spans="1:8" ht="47.25" hidden="1" x14ac:dyDescent="0.25">
      <c r="A2967" s="26" t="s">
        <v>3122</v>
      </c>
      <c r="B2967" s="27" t="s">
        <v>646</v>
      </c>
      <c r="C2967" s="27" t="s">
        <v>647</v>
      </c>
      <c r="D2967" s="28">
        <v>8407</v>
      </c>
      <c r="E2967" s="27" t="s">
        <v>3124</v>
      </c>
      <c r="F2967" s="26" t="s">
        <v>15</v>
      </c>
      <c r="G2967" s="29">
        <v>1337169</v>
      </c>
      <c r="H2967" s="30" t="s">
        <v>575</v>
      </c>
    </row>
    <row r="2968" spans="1:8" ht="31.5" hidden="1" x14ac:dyDescent="0.25">
      <c r="A2968" s="26" t="s">
        <v>3122</v>
      </c>
      <c r="B2968" s="27" t="s">
        <v>639</v>
      </c>
      <c r="C2968" s="27" t="s">
        <v>639</v>
      </c>
      <c r="D2968" s="28">
        <v>8409</v>
      </c>
      <c r="E2968" s="27" t="s">
        <v>3125</v>
      </c>
      <c r="F2968" s="26" t="s">
        <v>16</v>
      </c>
      <c r="G2968" s="29">
        <v>4281731</v>
      </c>
      <c r="H2968" s="30" t="s">
        <v>575</v>
      </c>
    </row>
    <row r="2969" spans="1:8" ht="31.5" hidden="1" x14ac:dyDescent="0.25">
      <c r="A2969" s="26" t="s">
        <v>3122</v>
      </c>
      <c r="B2969" s="27" t="s">
        <v>639</v>
      </c>
      <c r="C2969" s="27" t="s">
        <v>639</v>
      </c>
      <c r="D2969" s="28">
        <v>8410</v>
      </c>
      <c r="E2969" s="27" t="s">
        <v>3126</v>
      </c>
      <c r="F2969" s="26" t="s">
        <v>16</v>
      </c>
      <c r="G2969" s="29">
        <v>3485733</v>
      </c>
      <c r="H2969" s="30" t="s">
        <v>575</v>
      </c>
    </row>
    <row r="2970" spans="1:8" ht="47.25" hidden="1" x14ac:dyDescent="0.25">
      <c r="A2970" s="26" t="s">
        <v>3122</v>
      </c>
      <c r="B2970" s="27" t="s">
        <v>646</v>
      </c>
      <c r="C2970" s="27" t="s">
        <v>647</v>
      </c>
      <c r="D2970" s="28">
        <v>8411</v>
      </c>
      <c r="E2970" s="27" t="s">
        <v>3127</v>
      </c>
      <c r="F2970" s="26" t="s">
        <v>15</v>
      </c>
      <c r="G2970" s="29">
        <v>488362</v>
      </c>
      <c r="H2970" s="30" t="s">
        <v>575</v>
      </c>
    </row>
    <row r="2971" spans="1:8" ht="31.5" hidden="1" x14ac:dyDescent="0.25">
      <c r="A2971" s="26" t="s">
        <v>3122</v>
      </c>
      <c r="B2971" s="27" t="s">
        <v>639</v>
      </c>
      <c r="C2971" s="27" t="s">
        <v>639</v>
      </c>
      <c r="D2971" s="28">
        <v>8412</v>
      </c>
      <c r="E2971" s="27" t="s">
        <v>3128</v>
      </c>
      <c r="F2971" s="26" t="s">
        <v>16</v>
      </c>
      <c r="G2971" s="29">
        <v>564646</v>
      </c>
      <c r="H2971" s="30" t="s">
        <v>575</v>
      </c>
    </row>
    <row r="2972" spans="1:8" ht="31.5" hidden="1" x14ac:dyDescent="0.25">
      <c r="A2972" s="26" t="s">
        <v>3122</v>
      </c>
      <c r="B2972" s="27" t="s">
        <v>639</v>
      </c>
      <c r="C2972" s="27" t="s">
        <v>639</v>
      </c>
      <c r="D2972" s="28">
        <v>8413</v>
      </c>
      <c r="E2972" s="27" t="s">
        <v>3129</v>
      </c>
      <c r="F2972" s="26" t="s">
        <v>16</v>
      </c>
      <c r="G2972" s="29">
        <v>274470</v>
      </c>
      <c r="H2972" s="30" t="s">
        <v>575</v>
      </c>
    </row>
    <row r="2973" spans="1:8" ht="31.5" hidden="1" x14ac:dyDescent="0.25">
      <c r="A2973" s="26" t="s">
        <v>3122</v>
      </c>
      <c r="B2973" s="27" t="s">
        <v>639</v>
      </c>
      <c r="C2973" s="27" t="s">
        <v>639</v>
      </c>
      <c r="D2973" s="28">
        <v>8414</v>
      </c>
      <c r="E2973" s="27" t="s">
        <v>3130</v>
      </c>
      <c r="F2973" s="26" t="s">
        <v>16</v>
      </c>
      <c r="G2973" s="29">
        <v>3109822</v>
      </c>
      <c r="H2973" s="30" t="s">
        <v>575</v>
      </c>
    </row>
    <row r="2974" spans="1:8" ht="31.5" hidden="1" x14ac:dyDescent="0.25">
      <c r="A2974" s="26" t="s">
        <v>3122</v>
      </c>
      <c r="B2974" s="27" t="s">
        <v>639</v>
      </c>
      <c r="C2974" s="27" t="s">
        <v>639</v>
      </c>
      <c r="D2974" s="28">
        <v>8415</v>
      </c>
      <c r="E2974" s="27" t="s">
        <v>3131</v>
      </c>
      <c r="F2974" s="26" t="s">
        <v>16</v>
      </c>
      <c r="G2974" s="29">
        <v>671454</v>
      </c>
      <c r="H2974" s="30" t="s">
        <v>575</v>
      </c>
    </row>
    <row r="2975" spans="1:8" ht="31.5" hidden="1" x14ac:dyDescent="0.25">
      <c r="A2975" s="26" t="s">
        <v>3122</v>
      </c>
      <c r="B2975" s="27" t="s">
        <v>639</v>
      </c>
      <c r="C2975" s="27" t="s">
        <v>639</v>
      </c>
      <c r="D2975" s="28">
        <v>8416</v>
      </c>
      <c r="E2975" s="27" t="s">
        <v>3132</v>
      </c>
      <c r="F2975" s="26" t="s">
        <v>16</v>
      </c>
      <c r="G2975" s="29">
        <v>701918</v>
      </c>
      <c r="H2975" s="30" t="s">
        <v>575</v>
      </c>
    </row>
    <row r="2976" spans="1:8" ht="31.5" hidden="1" x14ac:dyDescent="0.25">
      <c r="A2976" s="26" t="s">
        <v>3122</v>
      </c>
      <c r="B2976" s="27" t="s">
        <v>639</v>
      </c>
      <c r="C2976" s="27" t="s">
        <v>639</v>
      </c>
      <c r="D2976" s="28">
        <v>8418</v>
      </c>
      <c r="E2976" s="27" t="s">
        <v>3133</v>
      </c>
      <c r="F2976" s="26" t="s">
        <v>16</v>
      </c>
      <c r="G2976" s="29">
        <v>10763757</v>
      </c>
      <c r="H2976" s="30" t="s">
        <v>575</v>
      </c>
    </row>
    <row r="2977" spans="1:8" ht="31.5" hidden="1" x14ac:dyDescent="0.25">
      <c r="A2977" s="26" t="s">
        <v>3122</v>
      </c>
      <c r="B2977" s="27" t="s">
        <v>639</v>
      </c>
      <c r="C2977" s="27" t="s">
        <v>639</v>
      </c>
      <c r="D2977" s="28">
        <v>8419</v>
      </c>
      <c r="E2977" s="27" t="s">
        <v>3134</v>
      </c>
      <c r="F2977" s="26" t="s">
        <v>16</v>
      </c>
      <c r="G2977" s="29">
        <v>103316</v>
      </c>
      <c r="H2977" s="30" t="s">
        <v>575</v>
      </c>
    </row>
    <row r="2978" spans="1:8" ht="31.5" hidden="1" x14ac:dyDescent="0.25">
      <c r="A2978" s="26" t="s">
        <v>3122</v>
      </c>
      <c r="B2978" s="27" t="s">
        <v>639</v>
      </c>
      <c r="C2978" s="27" t="s">
        <v>639</v>
      </c>
      <c r="D2978" s="28">
        <v>8420</v>
      </c>
      <c r="E2978" s="27" t="s">
        <v>3135</v>
      </c>
      <c r="F2978" s="26" t="s">
        <v>16</v>
      </c>
      <c r="G2978" s="29">
        <v>103316</v>
      </c>
      <c r="H2978" s="30" t="s">
        <v>575</v>
      </c>
    </row>
    <row r="2979" spans="1:8" ht="31.5" hidden="1" x14ac:dyDescent="0.25">
      <c r="A2979" s="26" t="s">
        <v>3122</v>
      </c>
      <c r="B2979" s="27" t="s">
        <v>639</v>
      </c>
      <c r="C2979" s="27" t="s">
        <v>639</v>
      </c>
      <c r="D2979" s="28">
        <v>8421</v>
      </c>
      <c r="E2979" s="27" t="s">
        <v>3136</v>
      </c>
      <c r="F2979" s="26" t="s">
        <v>16</v>
      </c>
      <c r="G2979" s="29">
        <v>127884</v>
      </c>
      <c r="H2979" s="30" t="s">
        <v>575</v>
      </c>
    </row>
    <row r="2980" spans="1:8" ht="31.5" hidden="1" x14ac:dyDescent="0.25">
      <c r="A2980" s="26" t="s">
        <v>3122</v>
      </c>
      <c r="B2980" s="27" t="s">
        <v>639</v>
      </c>
      <c r="C2980" s="27" t="s">
        <v>639</v>
      </c>
      <c r="D2980" s="28">
        <v>8422</v>
      </c>
      <c r="E2980" s="27" t="s">
        <v>3137</v>
      </c>
      <c r="F2980" s="26" t="s">
        <v>16</v>
      </c>
      <c r="G2980" s="29">
        <v>358291</v>
      </c>
      <c r="H2980" s="30" t="s">
        <v>575</v>
      </c>
    </row>
    <row r="2981" spans="1:8" ht="31.5" hidden="1" x14ac:dyDescent="0.25">
      <c r="A2981" s="26" t="s">
        <v>3122</v>
      </c>
      <c r="B2981" s="27" t="s">
        <v>639</v>
      </c>
      <c r="C2981" s="27" t="s">
        <v>639</v>
      </c>
      <c r="D2981" s="28">
        <v>8423</v>
      </c>
      <c r="E2981" s="27" t="s">
        <v>3138</v>
      </c>
      <c r="F2981" s="26" t="s">
        <v>16</v>
      </c>
      <c r="G2981" s="29">
        <v>711127</v>
      </c>
      <c r="H2981" s="30" t="s">
        <v>575</v>
      </c>
    </row>
    <row r="2982" spans="1:8" ht="31.5" hidden="1" x14ac:dyDescent="0.25">
      <c r="A2982" s="26" t="s">
        <v>3122</v>
      </c>
      <c r="B2982" s="27" t="s">
        <v>639</v>
      </c>
      <c r="C2982" s="27" t="s">
        <v>639</v>
      </c>
      <c r="D2982" s="28">
        <v>8425</v>
      </c>
      <c r="E2982" s="27" t="s">
        <v>3139</v>
      </c>
      <c r="F2982" s="26" t="s">
        <v>16</v>
      </c>
      <c r="G2982" s="29">
        <v>108076</v>
      </c>
      <c r="H2982" s="30" t="s">
        <v>575</v>
      </c>
    </row>
    <row r="2983" spans="1:8" ht="31.5" hidden="1" x14ac:dyDescent="0.25">
      <c r="A2983" s="26" t="s">
        <v>3122</v>
      </c>
      <c r="B2983" s="27" t="s">
        <v>639</v>
      </c>
      <c r="C2983" s="27" t="s">
        <v>639</v>
      </c>
      <c r="D2983" s="28">
        <v>8427</v>
      </c>
      <c r="E2983" s="27" t="s">
        <v>3140</v>
      </c>
      <c r="F2983" s="26" t="s">
        <v>16</v>
      </c>
      <c r="G2983" s="29">
        <v>349376</v>
      </c>
      <c r="H2983" s="30" t="s">
        <v>575</v>
      </c>
    </row>
    <row r="2984" spans="1:8" ht="31.5" hidden="1" x14ac:dyDescent="0.25">
      <c r="A2984" s="26" t="s">
        <v>3122</v>
      </c>
      <c r="B2984" s="27" t="s">
        <v>639</v>
      </c>
      <c r="C2984" s="27" t="s">
        <v>639</v>
      </c>
      <c r="D2984" s="28">
        <v>8430</v>
      </c>
      <c r="E2984" s="27" t="s">
        <v>3141</v>
      </c>
      <c r="F2984" s="26" t="s">
        <v>16</v>
      </c>
      <c r="G2984" s="29">
        <v>6953043</v>
      </c>
      <c r="H2984" s="30" t="s">
        <v>575</v>
      </c>
    </row>
    <row r="2985" spans="1:8" ht="31.5" hidden="1" x14ac:dyDescent="0.25">
      <c r="A2985" s="26" t="s">
        <v>3122</v>
      </c>
      <c r="B2985" s="27" t="s">
        <v>639</v>
      </c>
      <c r="C2985" s="27" t="s">
        <v>639</v>
      </c>
      <c r="D2985" s="28">
        <v>8431</v>
      </c>
      <c r="E2985" s="27" t="s">
        <v>3142</v>
      </c>
      <c r="F2985" s="26" t="s">
        <v>16</v>
      </c>
      <c r="G2985" s="29">
        <v>6542819</v>
      </c>
      <c r="H2985" s="30" t="s">
        <v>575</v>
      </c>
    </row>
    <row r="2986" spans="1:8" ht="31.5" hidden="1" x14ac:dyDescent="0.25">
      <c r="A2986" s="26" t="s">
        <v>3122</v>
      </c>
      <c r="B2986" s="27" t="s">
        <v>639</v>
      </c>
      <c r="C2986" s="27" t="s">
        <v>639</v>
      </c>
      <c r="D2986" s="28">
        <v>8432</v>
      </c>
      <c r="E2986" s="27" t="s">
        <v>3143</v>
      </c>
      <c r="F2986" s="26" t="s">
        <v>16</v>
      </c>
      <c r="G2986" s="29">
        <v>14032131</v>
      </c>
      <c r="H2986" s="30" t="s">
        <v>575</v>
      </c>
    </row>
    <row r="2987" spans="1:8" ht="63" hidden="1" x14ac:dyDescent="0.25">
      <c r="A2987" s="26" t="s">
        <v>3122</v>
      </c>
      <c r="B2987" s="27" t="s">
        <v>582</v>
      </c>
      <c r="C2987" s="27" t="s">
        <v>1775</v>
      </c>
      <c r="D2987" s="28">
        <v>8433</v>
      </c>
      <c r="E2987" s="27" t="s">
        <v>3144</v>
      </c>
      <c r="F2987" s="26" t="s">
        <v>16</v>
      </c>
      <c r="G2987" s="29">
        <v>242012</v>
      </c>
      <c r="H2987" s="30" t="s">
        <v>575</v>
      </c>
    </row>
    <row r="2988" spans="1:8" ht="63" hidden="1" x14ac:dyDescent="0.25">
      <c r="A2988" s="26" t="s">
        <v>3122</v>
      </c>
      <c r="B2988" s="27" t="s">
        <v>582</v>
      </c>
      <c r="C2988" s="27" t="s">
        <v>1775</v>
      </c>
      <c r="D2988" s="28">
        <v>8434</v>
      </c>
      <c r="E2988" s="27" t="s">
        <v>3145</v>
      </c>
      <c r="F2988" s="26" t="s">
        <v>16</v>
      </c>
      <c r="G2988" s="29">
        <v>727738</v>
      </c>
      <c r="H2988" s="30" t="s">
        <v>575</v>
      </c>
    </row>
    <row r="2989" spans="1:8" ht="31.5" hidden="1" x14ac:dyDescent="0.25">
      <c r="A2989" s="26" t="s">
        <v>3122</v>
      </c>
      <c r="B2989" s="27" t="s">
        <v>582</v>
      </c>
      <c r="C2989" s="27" t="s">
        <v>1775</v>
      </c>
      <c r="D2989" s="28">
        <v>8435</v>
      </c>
      <c r="E2989" s="27" t="s">
        <v>3146</v>
      </c>
      <c r="F2989" s="26" t="s">
        <v>16</v>
      </c>
      <c r="G2989" s="29">
        <v>487728</v>
      </c>
      <c r="H2989" s="30" t="s">
        <v>575</v>
      </c>
    </row>
    <row r="2990" spans="1:8" ht="31.5" hidden="1" x14ac:dyDescent="0.25">
      <c r="A2990" s="26" t="s">
        <v>3122</v>
      </c>
      <c r="B2990" s="27" t="s">
        <v>608</v>
      </c>
      <c r="C2990" s="27" t="s">
        <v>609</v>
      </c>
      <c r="D2990" s="28">
        <v>8436</v>
      </c>
      <c r="E2990" s="27" t="s">
        <v>3147</v>
      </c>
      <c r="F2990" s="26" t="s">
        <v>16</v>
      </c>
      <c r="G2990" s="29">
        <v>188047</v>
      </c>
      <c r="H2990" s="30" t="s">
        <v>575</v>
      </c>
    </row>
    <row r="2991" spans="1:8" ht="31.5" hidden="1" x14ac:dyDescent="0.25">
      <c r="A2991" s="26" t="s">
        <v>3122</v>
      </c>
      <c r="B2991" s="27" t="s">
        <v>632</v>
      </c>
      <c r="C2991" s="27" t="s">
        <v>1711</v>
      </c>
      <c r="D2991" s="28">
        <v>8437</v>
      </c>
      <c r="E2991" s="27" t="s">
        <v>3148</v>
      </c>
      <c r="F2991" s="26" t="s">
        <v>16</v>
      </c>
      <c r="G2991" s="29">
        <v>400974</v>
      </c>
      <c r="H2991" s="30" t="s">
        <v>575</v>
      </c>
    </row>
    <row r="2992" spans="1:8" ht="31.5" hidden="1" x14ac:dyDescent="0.25">
      <c r="A2992" s="26" t="s">
        <v>3122</v>
      </c>
      <c r="B2992" s="27" t="s">
        <v>1655</v>
      </c>
      <c r="C2992" s="27" t="s">
        <v>1867</v>
      </c>
      <c r="D2992" s="28">
        <v>8438</v>
      </c>
      <c r="E2992" s="27" t="s">
        <v>3149</v>
      </c>
      <c r="F2992" s="26" t="s">
        <v>13</v>
      </c>
      <c r="G2992" s="29">
        <v>73143</v>
      </c>
      <c r="H2992" s="30" t="s">
        <v>575</v>
      </c>
    </row>
    <row r="2993" spans="1:8" ht="31.5" hidden="1" x14ac:dyDescent="0.25">
      <c r="A2993" s="26" t="s">
        <v>3122</v>
      </c>
      <c r="B2993" s="27" t="s">
        <v>629</v>
      </c>
      <c r="C2993" s="27" t="s">
        <v>793</v>
      </c>
      <c r="D2993" s="28">
        <v>8439</v>
      </c>
      <c r="E2993" s="27" t="s">
        <v>3150</v>
      </c>
      <c r="F2993" s="26" t="s">
        <v>13</v>
      </c>
      <c r="G2993" s="29">
        <v>73143</v>
      </c>
      <c r="H2993" s="30" t="s">
        <v>575</v>
      </c>
    </row>
    <row r="2994" spans="1:8" ht="31.5" hidden="1" x14ac:dyDescent="0.25">
      <c r="A2994" s="26" t="s">
        <v>3122</v>
      </c>
      <c r="B2994" s="27" t="s">
        <v>629</v>
      </c>
      <c r="C2994" s="27" t="s">
        <v>793</v>
      </c>
      <c r="D2994" s="28">
        <v>8440</v>
      </c>
      <c r="E2994" s="27" t="s">
        <v>3151</v>
      </c>
      <c r="F2994" s="26" t="s">
        <v>13</v>
      </c>
      <c r="G2994" s="29">
        <v>72259</v>
      </c>
      <c r="H2994" s="30" t="s">
        <v>575</v>
      </c>
    </row>
    <row r="2995" spans="1:8" ht="47.25" hidden="1" x14ac:dyDescent="0.25">
      <c r="A2995" s="26" t="s">
        <v>3122</v>
      </c>
      <c r="B2995" s="27" t="s">
        <v>582</v>
      </c>
      <c r="C2995" s="27" t="s">
        <v>1775</v>
      </c>
      <c r="D2995" s="28">
        <v>8442</v>
      </c>
      <c r="E2995" s="27" t="s">
        <v>3152</v>
      </c>
      <c r="F2995" s="26" t="s">
        <v>15</v>
      </c>
      <c r="G2995" s="29">
        <v>3965</v>
      </c>
      <c r="H2995" s="30" t="s">
        <v>575</v>
      </c>
    </row>
    <row r="2996" spans="1:8" ht="47.25" hidden="1" x14ac:dyDescent="0.25">
      <c r="A2996" s="26" t="s">
        <v>3122</v>
      </c>
      <c r="B2996" s="27" t="s">
        <v>582</v>
      </c>
      <c r="C2996" s="27" t="s">
        <v>1775</v>
      </c>
      <c r="D2996" s="28">
        <v>8443</v>
      </c>
      <c r="E2996" s="27" t="s">
        <v>3153</v>
      </c>
      <c r="F2996" s="26" t="s">
        <v>15</v>
      </c>
      <c r="G2996" s="29">
        <v>4497</v>
      </c>
      <c r="H2996" s="30" t="s">
        <v>575</v>
      </c>
    </row>
    <row r="2997" spans="1:8" ht="47.25" hidden="1" x14ac:dyDescent="0.25">
      <c r="A2997" s="26" t="s">
        <v>3122</v>
      </c>
      <c r="B2997" s="27" t="s">
        <v>582</v>
      </c>
      <c r="C2997" s="27" t="s">
        <v>1775</v>
      </c>
      <c r="D2997" s="28">
        <v>8444</v>
      </c>
      <c r="E2997" s="27" t="s">
        <v>3154</v>
      </c>
      <c r="F2997" s="26" t="s">
        <v>16</v>
      </c>
      <c r="G2997" s="29">
        <v>858927</v>
      </c>
      <c r="H2997" s="30" t="s">
        <v>575</v>
      </c>
    </row>
    <row r="2998" spans="1:8" ht="94.5" hidden="1" x14ac:dyDescent="0.25">
      <c r="A2998" s="26" t="s">
        <v>3122</v>
      </c>
      <c r="B2998" s="27" t="s">
        <v>582</v>
      </c>
      <c r="C2998" s="27" t="s">
        <v>1775</v>
      </c>
      <c r="D2998" s="28">
        <v>8445</v>
      </c>
      <c r="E2998" s="27" t="s">
        <v>3155</v>
      </c>
      <c r="F2998" s="26" t="s">
        <v>16</v>
      </c>
      <c r="G2998" s="29">
        <v>775180</v>
      </c>
      <c r="H2998" s="30" t="s">
        <v>575</v>
      </c>
    </row>
    <row r="2999" spans="1:8" ht="31.5" hidden="1" x14ac:dyDescent="0.25">
      <c r="A2999" s="26" t="s">
        <v>3122</v>
      </c>
      <c r="B2999" s="27" t="s">
        <v>978</v>
      </c>
      <c r="C2999" s="27" t="s">
        <v>2173</v>
      </c>
      <c r="D2999" s="28">
        <v>8446</v>
      </c>
      <c r="E2999" s="27" t="s">
        <v>3156</v>
      </c>
      <c r="F2999" s="26" t="s">
        <v>16</v>
      </c>
      <c r="G2999" s="29">
        <v>314813829</v>
      </c>
      <c r="H2999" s="30" t="s">
        <v>575</v>
      </c>
    </row>
    <row r="3000" spans="1:8" ht="31.5" hidden="1" x14ac:dyDescent="0.25">
      <c r="A3000" s="26" t="s">
        <v>3122</v>
      </c>
      <c r="B3000" s="27" t="s">
        <v>629</v>
      </c>
      <c r="C3000" s="27" t="s">
        <v>793</v>
      </c>
      <c r="D3000" s="28">
        <v>8448</v>
      </c>
      <c r="E3000" s="27" t="s">
        <v>3157</v>
      </c>
      <c r="F3000" s="26" t="s">
        <v>13</v>
      </c>
      <c r="G3000" s="29">
        <v>72259</v>
      </c>
      <c r="H3000" s="30" t="s">
        <v>575</v>
      </c>
    </row>
    <row r="3001" spans="1:8" ht="31.5" hidden="1" x14ac:dyDescent="0.25">
      <c r="A3001" s="26" t="s">
        <v>3122</v>
      </c>
      <c r="B3001" s="27" t="s">
        <v>629</v>
      </c>
      <c r="C3001" s="27" t="s">
        <v>793</v>
      </c>
      <c r="D3001" s="28">
        <v>8449</v>
      </c>
      <c r="E3001" s="27" t="s">
        <v>3158</v>
      </c>
      <c r="F3001" s="26" t="s">
        <v>13</v>
      </c>
      <c r="G3001" s="29">
        <v>72259</v>
      </c>
      <c r="H3001" s="30" t="s">
        <v>575</v>
      </c>
    </row>
    <row r="3002" spans="1:8" ht="110.25" hidden="1" x14ac:dyDescent="0.25">
      <c r="A3002" s="26" t="s">
        <v>3122</v>
      </c>
      <c r="B3002" s="27" t="s">
        <v>632</v>
      </c>
      <c r="C3002" s="27" t="s">
        <v>633</v>
      </c>
      <c r="D3002" s="28">
        <v>8452</v>
      </c>
      <c r="E3002" s="27" t="s">
        <v>3159</v>
      </c>
      <c r="F3002" s="26" t="s">
        <v>15</v>
      </c>
      <c r="G3002" s="29">
        <v>134494</v>
      </c>
      <c r="H3002" s="30" t="s">
        <v>575</v>
      </c>
    </row>
    <row r="3003" spans="1:8" ht="31.5" hidden="1" x14ac:dyDescent="0.25">
      <c r="A3003" s="26" t="s">
        <v>3122</v>
      </c>
      <c r="B3003" s="27" t="s">
        <v>582</v>
      </c>
      <c r="C3003" s="27" t="s">
        <v>1775</v>
      </c>
      <c r="D3003" s="28">
        <v>8453</v>
      </c>
      <c r="E3003" s="27" t="s">
        <v>3160</v>
      </c>
      <c r="F3003" s="26" t="s">
        <v>15</v>
      </c>
      <c r="G3003" s="29">
        <v>17280</v>
      </c>
      <c r="H3003" s="30" t="s">
        <v>575</v>
      </c>
    </row>
    <row r="3004" spans="1:8" ht="47.25" hidden="1" x14ac:dyDescent="0.25">
      <c r="A3004" s="26" t="s">
        <v>3122</v>
      </c>
      <c r="B3004" s="27" t="s">
        <v>582</v>
      </c>
      <c r="C3004" s="27" t="s">
        <v>1775</v>
      </c>
      <c r="D3004" s="28">
        <v>8455</v>
      </c>
      <c r="E3004" s="27" t="s">
        <v>3161</v>
      </c>
      <c r="F3004" s="26" t="s">
        <v>16</v>
      </c>
      <c r="G3004" s="29">
        <v>15367318</v>
      </c>
      <c r="H3004" s="30" t="s">
        <v>575</v>
      </c>
    </row>
    <row r="3005" spans="1:8" ht="47.25" hidden="1" x14ac:dyDescent="0.25">
      <c r="A3005" s="26" t="s">
        <v>3122</v>
      </c>
      <c r="B3005" s="27" t="s">
        <v>582</v>
      </c>
      <c r="C3005" s="27" t="s">
        <v>1775</v>
      </c>
      <c r="D3005" s="28">
        <v>8456</v>
      </c>
      <c r="E3005" s="27" t="s">
        <v>3162</v>
      </c>
      <c r="F3005" s="26" t="s">
        <v>16</v>
      </c>
      <c r="G3005" s="29">
        <v>16004958</v>
      </c>
      <c r="H3005" s="30" t="s">
        <v>575</v>
      </c>
    </row>
    <row r="3006" spans="1:8" ht="47.25" hidden="1" x14ac:dyDescent="0.25">
      <c r="A3006" s="26" t="s">
        <v>3122</v>
      </c>
      <c r="B3006" s="27" t="s">
        <v>582</v>
      </c>
      <c r="C3006" s="27" t="s">
        <v>1775</v>
      </c>
      <c r="D3006" s="28">
        <v>8457</v>
      </c>
      <c r="E3006" s="27" t="s">
        <v>3163</v>
      </c>
      <c r="F3006" s="26" t="s">
        <v>16</v>
      </c>
      <c r="G3006" s="29">
        <v>18347058</v>
      </c>
      <c r="H3006" s="30" t="s">
        <v>575</v>
      </c>
    </row>
    <row r="3007" spans="1:8" ht="47.25" hidden="1" x14ac:dyDescent="0.25">
      <c r="A3007" s="26" t="s">
        <v>3122</v>
      </c>
      <c r="B3007" s="27" t="s">
        <v>582</v>
      </c>
      <c r="C3007" s="27" t="s">
        <v>1775</v>
      </c>
      <c r="D3007" s="28">
        <v>8458</v>
      </c>
      <c r="E3007" s="27" t="s">
        <v>3164</v>
      </c>
      <c r="F3007" s="26" t="s">
        <v>16</v>
      </c>
      <c r="G3007" s="29">
        <v>4907569</v>
      </c>
      <c r="H3007" s="30" t="s">
        <v>575</v>
      </c>
    </row>
    <row r="3008" spans="1:8" ht="47.25" hidden="1" x14ac:dyDescent="0.25">
      <c r="A3008" s="26" t="s">
        <v>3122</v>
      </c>
      <c r="B3008" s="27" t="s">
        <v>582</v>
      </c>
      <c r="C3008" s="27" t="s">
        <v>1775</v>
      </c>
      <c r="D3008" s="28">
        <v>8459</v>
      </c>
      <c r="E3008" s="27" t="s">
        <v>3165</v>
      </c>
      <c r="F3008" s="26" t="s">
        <v>16</v>
      </c>
      <c r="G3008" s="29">
        <v>6691735</v>
      </c>
      <c r="H3008" s="30" t="s">
        <v>575</v>
      </c>
    </row>
    <row r="3009" spans="1:8" ht="47.25" hidden="1" x14ac:dyDescent="0.25">
      <c r="A3009" s="26" t="s">
        <v>3122</v>
      </c>
      <c r="B3009" s="27" t="s">
        <v>582</v>
      </c>
      <c r="C3009" s="27" t="s">
        <v>1775</v>
      </c>
      <c r="D3009" s="28">
        <v>8460</v>
      </c>
      <c r="E3009" s="27" t="s">
        <v>3166</v>
      </c>
      <c r="F3009" s="26" t="s">
        <v>16</v>
      </c>
      <c r="G3009" s="29">
        <v>10352034</v>
      </c>
      <c r="H3009" s="30" t="s">
        <v>575</v>
      </c>
    </row>
    <row r="3010" spans="1:8" ht="31.5" hidden="1" x14ac:dyDescent="0.25">
      <c r="A3010" s="26" t="s">
        <v>3122</v>
      </c>
      <c r="B3010" s="27" t="s">
        <v>582</v>
      </c>
      <c r="C3010" s="27" t="s">
        <v>1775</v>
      </c>
      <c r="D3010" s="28">
        <v>8461</v>
      </c>
      <c r="E3010" s="27" t="s">
        <v>3167</v>
      </c>
      <c r="F3010" s="26" t="s">
        <v>15</v>
      </c>
      <c r="G3010" s="29">
        <v>18233</v>
      </c>
      <c r="H3010" s="30" t="s">
        <v>575</v>
      </c>
    </row>
    <row r="3011" spans="1:8" ht="31.5" hidden="1" x14ac:dyDescent="0.25">
      <c r="A3011" s="26" t="s">
        <v>3122</v>
      </c>
      <c r="B3011" s="27" t="s">
        <v>582</v>
      </c>
      <c r="C3011" s="27" t="s">
        <v>1775</v>
      </c>
      <c r="D3011" s="28">
        <v>8462</v>
      </c>
      <c r="E3011" s="27" t="s">
        <v>3168</v>
      </c>
      <c r="F3011" s="26" t="s">
        <v>15</v>
      </c>
      <c r="G3011" s="29">
        <v>6741</v>
      </c>
      <c r="H3011" s="30" t="s">
        <v>575</v>
      </c>
    </row>
    <row r="3012" spans="1:8" ht="78.75" hidden="1" x14ac:dyDescent="0.25">
      <c r="A3012" s="26" t="s">
        <v>3169</v>
      </c>
      <c r="B3012" s="27" t="s">
        <v>594</v>
      </c>
      <c r="C3012" s="27" t="s">
        <v>595</v>
      </c>
      <c r="D3012" s="28">
        <v>8464</v>
      </c>
      <c r="E3012" s="27" t="s">
        <v>3170</v>
      </c>
      <c r="F3012" s="26" t="s">
        <v>15</v>
      </c>
      <c r="G3012" s="29">
        <v>37998</v>
      </c>
      <c r="H3012" s="30" t="s">
        <v>575</v>
      </c>
    </row>
    <row r="3013" spans="1:8" ht="63" hidden="1" x14ac:dyDescent="0.25">
      <c r="A3013" s="26" t="s">
        <v>3169</v>
      </c>
      <c r="B3013" s="27" t="s">
        <v>594</v>
      </c>
      <c r="C3013" s="27" t="s">
        <v>808</v>
      </c>
      <c r="D3013" s="28">
        <v>8465</v>
      </c>
      <c r="E3013" s="27" t="s">
        <v>3171</v>
      </c>
      <c r="F3013" s="26" t="s">
        <v>13</v>
      </c>
      <c r="G3013" s="29">
        <v>108148</v>
      </c>
      <c r="H3013" s="30" t="s">
        <v>575</v>
      </c>
    </row>
    <row r="3014" spans="1:8" ht="63" hidden="1" x14ac:dyDescent="0.25">
      <c r="A3014" s="26" t="s">
        <v>3169</v>
      </c>
      <c r="B3014" s="27" t="s">
        <v>594</v>
      </c>
      <c r="C3014" s="27" t="s">
        <v>808</v>
      </c>
      <c r="D3014" s="28">
        <v>8466</v>
      </c>
      <c r="E3014" s="27" t="s">
        <v>3172</v>
      </c>
      <c r="F3014" s="26" t="s">
        <v>15</v>
      </c>
      <c r="G3014" s="29">
        <v>68381</v>
      </c>
      <c r="H3014" s="30" t="s">
        <v>575</v>
      </c>
    </row>
    <row r="3015" spans="1:8" ht="47.25" hidden="1" x14ac:dyDescent="0.25">
      <c r="A3015" s="26" t="s">
        <v>3169</v>
      </c>
      <c r="B3015" s="27" t="s">
        <v>978</v>
      </c>
      <c r="C3015" s="27" t="s">
        <v>2228</v>
      </c>
      <c r="D3015" s="28">
        <v>8467</v>
      </c>
      <c r="E3015" s="27" t="s">
        <v>3173</v>
      </c>
      <c r="F3015" s="26" t="s">
        <v>13</v>
      </c>
      <c r="G3015" s="29">
        <v>17818</v>
      </c>
      <c r="H3015" s="30" t="s">
        <v>575</v>
      </c>
    </row>
    <row r="3016" spans="1:8" ht="47.25" hidden="1" x14ac:dyDescent="0.25">
      <c r="A3016" s="26" t="s">
        <v>3169</v>
      </c>
      <c r="B3016" s="27" t="s">
        <v>582</v>
      </c>
      <c r="C3016" s="27" t="s">
        <v>1775</v>
      </c>
      <c r="D3016" s="28">
        <v>8468</v>
      </c>
      <c r="E3016" s="27" t="s">
        <v>3174</v>
      </c>
      <c r="F3016" s="26" t="s">
        <v>16</v>
      </c>
      <c r="G3016" s="29">
        <v>158344</v>
      </c>
      <c r="H3016" s="30" t="s">
        <v>575</v>
      </c>
    </row>
    <row r="3017" spans="1:8" ht="47.25" hidden="1" x14ac:dyDescent="0.25">
      <c r="A3017" s="26" t="s">
        <v>3169</v>
      </c>
      <c r="B3017" s="27" t="s">
        <v>582</v>
      </c>
      <c r="C3017" s="27" t="s">
        <v>1775</v>
      </c>
      <c r="D3017" s="28">
        <v>8469</v>
      </c>
      <c r="E3017" s="27" t="s">
        <v>3175</v>
      </c>
      <c r="F3017" s="26" t="s">
        <v>16</v>
      </c>
      <c r="G3017" s="29">
        <v>1658251</v>
      </c>
      <c r="H3017" s="30" t="s">
        <v>575</v>
      </c>
    </row>
    <row r="3018" spans="1:8" ht="78.75" hidden="1" x14ac:dyDescent="0.25">
      <c r="A3018" s="26" t="s">
        <v>3169</v>
      </c>
      <c r="B3018" s="27" t="s">
        <v>582</v>
      </c>
      <c r="C3018" s="27" t="s">
        <v>1775</v>
      </c>
      <c r="D3018" s="28">
        <v>8470</v>
      </c>
      <c r="E3018" s="27" t="s">
        <v>3176</v>
      </c>
      <c r="F3018" s="26" t="s">
        <v>16</v>
      </c>
      <c r="G3018" s="29">
        <v>345835</v>
      </c>
      <c r="H3018" s="30" t="s">
        <v>575</v>
      </c>
    </row>
    <row r="3019" spans="1:8" ht="47.25" hidden="1" x14ac:dyDescent="0.25">
      <c r="A3019" s="26" t="s">
        <v>3169</v>
      </c>
      <c r="B3019" s="27" t="s">
        <v>954</v>
      </c>
      <c r="C3019" s="27" t="s">
        <v>954</v>
      </c>
      <c r="D3019" s="28">
        <v>8471</v>
      </c>
      <c r="E3019" s="27" t="s">
        <v>3177</v>
      </c>
      <c r="F3019" s="26" t="s">
        <v>17</v>
      </c>
      <c r="G3019" s="29">
        <v>4188</v>
      </c>
      <c r="H3019" s="30" t="s">
        <v>575</v>
      </c>
    </row>
    <row r="3020" spans="1:8" ht="47.25" hidden="1" x14ac:dyDescent="0.25">
      <c r="A3020" s="26" t="s">
        <v>3169</v>
      </c>
      <c r="B3020" s="27" t="s">
        <v>582</v>
      </c>
      <c r="C3020" s="27" t="s">
        <v>1775</v>
      </c>
      <c r="D3020" s="28">
        <v>8472</v>
      </c>
      <c r="E3020" s="27" t="s">
        <v>3178</v>
      </c>
      <c r="F3020" s="26" t="s">
        <v>16</v>
      </c>
      <c r="G3020" s="29">
        <v>897223</v>
      </c>
      <c r="H3020" s="30" t="s">
        <v>575</v>
      </c>
    </row>
    <row r="3021" spans="1:8" ht="220.5" hidden="1" x14ac:dyDescent="0.25">
      <c r="A3021" s="26" t="s">
        <v>3169</v>
      </c>
      <c r="B3021" s="27" t="s">
        <v>582</v>
      </c>
      <c r="C3021" s="27" t="s">
        <v>1775</v>
      </c>
      <c r="D3021" s="28">
        <v>8473</v>
      </c>
      <c r="E3021" s="27" t="s">
        <v>3179</v>
      </c>
      <c r="F3021" s="26" t="s">
        <v>16</v>
      </c>
      <c r="G3021" s="29">
        <v>516078177</v>
      </c>
      <c r="H3021" s="30" t="s">
        <v>575</v>
      </c>
    </row>
    <row r="3022" spans="1:8" ht="47.25" hidden="1" x14ac:dyDescent="0.25">
      <c r="A3022" s="26" t="s">
        <v>3169</v>
      </c>
      <c r="B3022" s="27" t="s">
        <v>582</v>
      </c>
      <c r="C3022" s="27" t="s">
        <v>1775</v>
      </c>
      <c r="D3022" s="28">
        <v>8474</v>
      </c>
      <c r="E3022" s="27" t="s">
        <v>3180</v>
      </c>
      <c r="F3022" s="26" t="s">
        <v>16</v>
      </c>
      <c r="G3022" s="29">
        <v>336181</v>
      </c>
      <c r="H3022" s="30" t="s">
        <v>575</v>
      </c>
    </row>
    <row r="3023" spans="1:8" ht="78.75" hidden="1" x14ac:dyDescent="0.25">
      <c r="A3023" s="26" t="s">
        <v>3169</v>
      </c>
      <c r="B3023" s="27" t="s">
        <v>594</v>
      </c>
      <c r="C3023" s="27" t="s">
        <v>595</v>
      </c>
      <c r="D3023" s="28">
        <v>8475</v>
      </c>
      <c r="E3023" s="27" t="s">
        <v>3181</v>
      </c>
      <c r="F3023" s="26" t="s">
        <v>15</v>
      </c>
      <c r="G3023" s="29">
        <v>39216</v>
      </c>
      <c r="H3023" s="30" t="s">
        <v>575</v>
      </c>
    </row>
    <row r="3024" spans="1:8" ht="63" hidden="1" x14ac:dyDescent="0.25">
      <c r="A3024" s="26" t="s">
        <v>3169</v>
      </c>
      <c r="B3024" s="27" t="s">
        <v>629</v>
      </c>
      <c r="C3024" s="27" t="s">
        <v>793</v>
      </c>
      <c r="D3024" s="28">
        <v>8476</v>
      </c>
      <c r="E3024" s="27" t="s">
        <v>3182</v>
      </c>
      <c r="F3024" s="26" t="s">
        <v>16</v>
      </c>
      <c r="G3024" s="29">
        <v>1394593</v>
      </c>
      <c r="H3024" s="30" t="s">
        <v>575</v>
      </c>
    </row>
    <row r="3025" spans="1:8" ht="47.25" hidden="1" x14ac:dyDescent="0.25">
      <c r="A3025" s="26" t="s">
        <v>3169</v>
      </c>
      <c r="B3025" s="27" t="s">
        <v>582</v>
      </c>
      <c r="C3025" s="27" t="s">
        <v>1775</v>
      </c>
      <c r="D3025" s="28">
        <v>8480</v>
      </c>
      <c r="E3025" s="27" t="s">
        <v>3183</v>
      </c>
      <c r="F3025" s="26" t="s">
        <v>16</v>
      </c>
      <c r="G3025" s="29">
        <v>336181</v>
      </c>
      <c r="H3025" s="30" t="s">
        <v>575</v>
      </c>
    </row>
    <row r="3026" spans="1:8" ht="47.25" hidden="1" x14ac:dyDescent="0.25">
      <c r="A3026" s="26" t="s">
        <v>3169</v>
      </c>
      <c r="B3026" s="27" t="s">
        <v>582</v>
      </c>
      <c r="C3026" s="27" t="s">
        <v>1775</v>
      </c>
      <c r="D3026" s="28">
        <v>8481</v>
      </c>
      <c r="E3026" s="27" t="s">
        <v>3184</v>
      </c>
      <c r="F3026" s="26" t="s">
        <v>16</v>
      </c>
      <c r="G3026" s="29">
        <v>1819269</v>
      </c>
      <c r="H3026" s="30" t="s">
        <v>575</v>
      </c>
    </row>
    <row r="3027" spans="1:8" ht="47.25" hidden="1" x14ac:dyDescent="0.25">
      <c r="A3027" s="26" t="s">
        <v>3169</v>
      </c>
      <c r="B3027" s="27" t="s">
        <v>582</v>
      </c>
      <c r="C3027" s="27" t="s">
        <v>1775</v>
      </c>
      <c r="D3027" s="28">
        <v>8482</v>
      </c>
      <c r="E3027" s="27" t="s">
        <v>3185</v>
      </c>
      <c r="F3027" s="26" t="s">
        <v>16</v>
      </c>
      <c r="G3027" s="29">
        <v>1199125</v>
      </c>
      <c r="H3027" s="30" t="s">
        <v>575</v>
      </c>
    </row>
    <row r="3028" spans="1:8" ht="47.25" hidden="1" x14ac:dyDescent="0.25">
      <c r="A3028" s="26" t="s">
        <v>3169</v>
      </c>
      <c r="B3028" s="27" t="s">
        <v>582</v>
      </c>
      <c r="C3028" s="27" t="s">
        <v>1775</v>
      </c>
      <c r="D3028" s="28">
        <v>8483</v>
      </c>
      <c r="E3028" s="27" t="s">
        <v>3186</v>
      </c>
      <c r="F3028" s="26" t="s">
        <v>16</v>
      </c>
      <c r="G3028" s="29">
        <v>906479</v>
      </c>
      <c r="H3028" s="30" t="s">
        <v>575</v>
      </c>
    </row>
    <row r="3029" spans="1:8" ht="47.25" hidden="1" x14ac:dyDescent="0.25">
      <c r="A3029" s="26" t="s">
        <v>3169</v>
      </c>
      <c r="B3029" s="27" t="s">
        <v>582</v>
      </c>
      <c r="C3029" s="27" t="s">
        <v>1775</v>
      </c>
      <c r="D3029" s="28">
        <v>8484</v>
      </c>
      <c r="E3029" s="27" t="s">
        <v>3187</v>
      </c>
      <c r="F3029" s="26" t="s">
        <v>16</v>
      </c>
      <c r="G3029" s="29">
        <v>147534</v>
      </c>
      <c r="H3029" s="30" t="s">
        <v>575</v>
      </c>
    </row>
    <row r="3030" spans="1:8" ht="47.25" hidden="1" x14ac:dyDescent="0.25">
      <c r="A3030" s="26" t="s">
        <v>3169</v>
      </c>
      <c r="B3030" s="27" t="s">
        <v>608</v>
      </c>
      <c r="C3030" s="27" t="s">
        <v>609</v>
      </c>
      <c r="D3030" s="28">
        <v>8486</v>
      </c>
      <c r="E3030" s="27" t="s">
        <v>3188</v>
      </c>
      <c r="F3030" s="26" t="s">
        <v>15</v>
      </c>
      <c r="G3030" s="29">
        <v>691771</v>
      </c>
      <c r="H3030" s="30" t="s">
        <v>575</v>
      </c>
    </row>
    <row r="3031" spans="1:8" ht="47.25" hidden="1" x14ac:dyDescent="0.25">
      <c r="A3031" s="26" t="s">
        <v>3169</v>
      </c>
      <c r="B3031" s="27" t="s">
        <v>582</v>
      </c>
      <c r="C3031" s="27" t="s">
        <v>1775</v>
      </c>
      <c r="D3031" s="28">
        <v>8487</v>
      </c>
      <c r="E3031" s="27" t="s">
        <v>3189</v>
      </c>
      <c r="F3031" s="26" t="s">
        <v>15</v>
      </c>
      <c r="G3031" s="29">
        <v>17476</v>
      </c>
      <c r="H3031" s="30" t="s">
        <v>575</v>
      </c>
    </row>
    <row r="3032" spans="1:8" ht="47.25" hidden="1" x14ac:dyDescent="0.25">
      <c r="A3032" s="26" t="s">
        <v>3169</v>
      </c>
      <c r="B3032" s="27" t="s">
        <v>582</v>
      </c>
      <c r="C3032" s="27" t="s">
        <v>1775</v>
      </c>
      <c r="D3032" s="28">
        <v>8488</v>
      </c>
      <c r="E3032" s="27" t="s">
        <v>3190</v>
      </c>
      <c r="F3032" s="26" t="s">
        <v>15</v>
      </c>
      <c r="G3032" s="29">
        <v>13308</v>
      </c>
      <c r="H3032" s="30" t="s">
        <v>575</v>
      </c>
    </row>
    <row r="3033" spans="1:8" ht="47.25" hidden="1" x14ac:dyDescent="0.25">
      <c r="A3033" s="26" t="s">
        <v>3169</v>
      </c>
      <c r="B3033" s="27" t="s">
        <v>629</v>
      </c>
      <c r="C3033" s="27" t="s">
        <v>793</v>
      </c>
      <c r="D3033" s="28">
        <v>8489</v>
      </c>
      <c r="E3033" s="27" t="s">
        <v>3191</v>
      </c>
      <c r="F3033" s="26" t="s">
        <v>16</v>
      </c>
      <c r="G3033" s="29">
        <v>29976</v>
      </c>
      <c r="H3033" s="30" t="s">
        <v>575</v>
      </c>
    </row>
    <row r="3034" spans="1:8" ht="47.25" hidden="1" x14ac:dyDescent="0.25">
      <c r="A3034" s="26" t="s">
        <v>3169</v>
      </c>
      <c r="B3034" s="27" t="s">
        <v>629</v>
      </c>
      <c r="C3034" s="27" t="s">
        <v>793</v>
      </c>
      <c r="D3034" s="28">
        <v>8491</v>
      </c>
      <c r="E3034" s="27" t="s">
        <v>3192</v>
      </c>
      <c r="F3034" s="26" t="s">
        <v>16</v>
      </c>
      <c r="G3034" s="29">
        <v>6393</v>
      </c>
      <c r="H3034" s="30" t="s">
        <v>575</v>
      </c>
    </row>
    <row r="3035" spans="1:8" ht="47.25" hidden="1" x14ac:dyDescent="0.25">
      <c r="A3035" s="26" t="s">
        <v>3169</v>
      </c>
      <c r="B3035" s="27" t="s">
        <v>629</v>
      </c>
      <c r="C3035" s="27" t="s">
        <v>793</v>
      </c>
      <c r="D3035" s="28">
        <v>8492</v>
      </c>
      <c r="E3035" s="27" t="s">
        <v>3193</v>
      </c>
      <c r="F3035" s="26" t="s">
        <v>16</v>
      </c>
      <c r="G3035" s="29">
        <v>131476</v>
      </c>
      <c r="H3035" s="30" t="s">
        <v>575</v>
      </c>
    </row>
    <row r="3036" spans="1:8" ht="47.25" hidden="1" x14ac:dyDescent="0.25">
      <c r="A3036" s="26" t="s">
        <v>3169</v>
      </c>
      <c r="B3036" s="27" t="s">
        <v>582</v>
      </c>
      <c r="C3036" s="27" t="s">
        <v>1775</v>
      </c>
      <c r="D3036" s="28">
        <v>8493</v>
      </c>
      <c r="E3036" s="27" t="s">
        <v>3194</v>
      </c>
      <c r="F3036" s="26" t="s">
        <v>16</v>
      </c>
      <c r="G3036" s="29">
        <v>401510</v>
      </c>
      <c r="H3036" s="30" t="s">
        <v>575</v>
      </c>
    </row>
    <row r="3037" spans="1:8" ht="47.25" hidden="1" x14ac:dyDescent="0.25">
      <c r="A3037" s="26" t="s">
        <v>3169</v>
      </c>
      <c r="B3037" s="27" t="s">
        <v>582</v>
      </c>
      <c r="C3037" s="27" t="s">
        <v>1775</v>
      </c>
      <c r="D3037" s="28">
        <v>8494</v>
      </c>
      <c r="E3037" s="27" t="s">
        <v>3195</v>
      </c>
      <c r="F3037" s="26" t="s">
        <v>16</v>
      </c>
      <c r="G3037" s="29">
        <v>1065623</v>
      </c>
      <c r="H3037" s="30" t="s">
        <v>575</v>
      </c>
    </row>
    <row r="3038" spans="1:8" ht="47.25" hidden="1" x14ac:dyDescent="0.25">
      <c r="A3038" s="26" t="s">
        <v>3169</v>
      </c>
      <c r="B3038" s="27" t="s">
        <v>582</v>
      </c>
      <c r="C3038" s="27" t="s">
        <v>1775</v>
      </c>
      <c r="D3038" s="28">
        <v>8495</v>
      </c>
      <c r="E3038" s="27" t="s">
        <v>3196</v>
      </c>
      <c r="F3038" s="26" t="s">
        <v>15</v>
      </c>
      <c r="G3038" s="29">
        <v>7111</v>
      </c>
      <c r="H3038" s="30" t="s">
        <v>575</v>
      </c>
    </row>
    <row r="3039" spans="1:8" ht="47.25" hidden="1" x14ac:dyDescent="0.25">
      <c r="A3039" s="26" t="s">
        <v>3169</v>
      </c>
      <c r="B3039" s="27" t="s">
        <v>582</v>
      </c>
      <c r="C3039" s="27" t="s">
        <v>1775</v>
      </c>
      <c r="D3039" s="28">
        <v>8496</v>
      </c>
      <c r="E3039" s="27" t="s">
        <v>3197</v>
      </c>
      <c r="F3039" s="26" t="s">
        <v>15</v>
      </c>
      <c r="G3039" s="29">
        <v>6034</v>
      </c>
      <c r="H3039" s="30" t="s">
        <v>575</v>
      </c>
    </row>
    <row r="3040" spans="1:8" ht="47.25" hidden="1" x14ac:dyDescent="0.25">
      <c r="A3040" s="26" t="s">
        <v>3169</v>
      </c>
      <c r="B3040" s="27" t="s">
        <v>582</v>
      </c>
      <c r="C3040" s="27" t="s">
        <v>1775</v>
      </c>
      <c r="D3040" s="28">
        <v>8497</v>
      </c>
      <c r="E3040" s="27" t="s">
        <v>3198</v>
      </c>
      <c r="F3040" s="26" t="s">
        <v>15</v>
      </c>
      <c r="G3040" s="29">
        <v>15935</v>
      </c>
      <c r="H3040" s="30" t="s">
        <v>575</v>
      </c>
    </row>
    <row r="3041" spans="1:8" ht="47.25" hidden="1" x14ac:dyDescent="0.25">
      <c r="A3041" s="26" t="s">
        <v>3169</v>
      </c>
      <c r="B3041" s="27" t="s">
        <v>594</v>
      </c>
      <c r="C3041" s="27" t="s">
        <v>808</v>
      </c>
      <c r="D3041" s="28">
        <v>8498</v>
      </c>
      <c r="E3041" s="27" t="s">
        <v>3199</v>
      </c>
      <c r="F3041" s="26" t="s">
        <v>15</v>
      </c>
      <c r="G3041" s="29">
        <v>7329</v>
      </c>
      <c r="H3041" s="30" t="s">
        <v>575</v>
      </c>
    </row>
    <row r="3042" spans="1:8" ht="47.25" hidden="1" x14ac:dyDescent="0.25">
      <c r="A3042" s="26" t="s">
        <v>3169</v>
      </c>
      <c r="B3042" s="27" t="s">
        <v>594</v>
      </c>
      <c r="C3042" s="27" t="s">
        <v>615</v>
      </c>
      <c r="D3042" s="28">
        <v>8499</v>
      </c>
      <c r="E3042" s="27" t="s">
        <v>3200</v>
      </c>
      <c r="F3042" s="26" t="s">
        <v>13</v>
      </c>
      <c r="G3042" s="29">
        <v>73323</v>
      </c>
      <c r="H3042" s="30" t="s">
        <v>575</v>
      </c>
    </row>
    <row r="3043" spans="1:8" ht="47.25" hidden="1" x14ac:dyDescent="0.25">
      <c r="A3043" s="26" t="s">
        <v>3169</v>
      </c>
      <c r="B3043" s="27" t="s">
        <v>632</v>
      </c>
      <c r="C3043" s="27" t="s">
        <v>633</v>
      </c>
      <c r="D3043" s="28">
        <v>8500</v>
      </c>
      <c r="E3043" s="27" t="s">
        <v>3201</v>
      </c>
      <c r="F3043" s="26" t="s">
        <v>13</v>
      </c>
      <c r="G3043" s="29">
        <v>58254</v>
      </c>
      <c r="H3043" s="30" t="s">
        <v>575</v>
      </c>
    </row>
    <row r="3044" spans="1:8" ht="47.25" hidden="1" x14ac:dyDescent="0.25">
      <c r="A3044" s="26" t="s">
        <v>547</v>
      </c>
      <c r="B3044" s="27" t="s">
        <v>594</v>
      </c>
      <c r="C3044" s="27" t="s">
        <v>595</v>
      </c>
      <c r="D3044" s="28">
        <v>8501</v>
      </c>
      <c r="E3044" s="27" t="s">
        <v>3202</v>
      </c>
      <c r="F3044" s="26" t="s">
        <v>16</v>
      </c>
      <c r="G3044" s="29">
        <v>123123</v>
      </c>
      <c r="H3044" s="30" t="s">
        <v>575</v>
      </c>
    </row>
    <row r="3045" spans="1:8" ht="47.25" hidden="1" x14ac:dyDescent="0.25">
      <c r="A3045" s="26" t="s">
        <v>547</v>
      </c>
      <c r="B3045" s="27" t="s">
        <v>594</v>
      </c>
      <c r="C3045" s="27" t="s">
        <v>595</v>
      </c>
      <c r="D3045" s="28">
        <v>8503</v>
      </c>
      <c r="E3045" s="27" t="s">
        <v>3203</v>
      </c>
      <c r="F3045" s="26" t="s">
        <v>16</v>
      </c>
      <c r="G3045" s="29">
        <v>107307</v>
      </c>
      <c r="H3045" s="30" t="s">
        <v>575</v>
      </c>
    </row>
    <row r="3046" spans="1:8" ht="47.25" hidden="1" x14ac:dyDescent="0.25">
      <c r="A3046" s="26" t="s">
        <v>547</v>
      </c>
      <c r="B3046" s="27" t="s">
        <v>639</v>
      </c>
      <c r="C3046" s="27" t="s">
        <v>639</v>
      </c>
      <c r="D3046" s="28">
        <v>8504</v>
      </c>
      <c r="E3046" s="27" t="s">
        <v>3204</v>
      </c>
      <c r="F3046" s="26" t="s">
        <v>16</v>
      </c>
      <c r="G3046" s="29">
        <v>207006</v>
      </c>
      <c r="H3046" s="30" t="s">
        <v>575</v>
      </c>
    </row>
    <row r="3047" spans="1:8" ht="47.25" hidden="1" x14ac:dyDescent="0.25">
      <c r="A3047" s="26" t="s">
        <v>547</v>
      </c>
      <c r="B3047" s="27" t="s">
        <v>639</v>
      </c>
      <c r="C3047" s="27" t="s">
        <v>639</v>
      </c>
      <c r="D3047" s="28">
        <v>8505</v>
      </c>
      <c r="E3047" s="27" t="s">
        <v>3205</v>
      </c>
      <c r="F3047" s="26" t="s">
        <v>16</v>
      </c>
      <c r="G3047" s="29">
        <v>404060</v>
      </c>
      <c r="H3047" s="30" t="s">
        <v>575</v>
      </c>
    </row>
    <row r="3048" spans="1:8" ht="94.5" hidden="1" x14ac:dyDescent="0.25">
      <c r="A3048" s="26" t="s">
        <v>547</v>
      </c>
      <c r="B3048" s="27" t="s">
        <v>632</v>
      </c>
      <c r="C3048" s="27" t="s">
        <v>811</v>
      </c>
      <c r="D3048" s="28">
        <v>8506</v>
      </c>
      <c r="E3048" s="27" t="s">
        <v>3206</v>
      </c>
      <c r="F3048" s="26" t="s">
        <v>16</v>
      </c>
      <c r="G3048" s="29">
        <v>452672</v>
      </c>
      <c r="H3048" s="30" t="s">
        <v>575</v>
      </c>
    </row>
    <row r="3049" spans="1:8" ht="78.75" hidden="1" x14ac:dyDescent="0.25">
      <c r="A3049" s="26" t="s">
        <v>547</v>
      </c>
      <c r="B3049" s="27" t="s">
        <v>597</v>
      </c>
      <c r="C3049" s="27" t="s">
        <v>597</v>
      </c>
      <c r="D3049" s="28">
        <v>8507</v>
      </c>
      <c r="E3049" s="27" t="s">
        <v>3207</v>
      </c>
      <c r="F3049" s="26" t="s">
        <v>15</v>
      </c>
      <c r="G3049" s="29">
        <v>352336</v>
      </c>
      <c r="H3049" s="30" t="s">
        <v>575</v>
      </c>
    </row>
    <row r="3050" spans="1:8" ht="63" hidden="1" x14ac:dyDescent="0.25">
      <c r="A3050" s="26" t="s">
        <v>547</v>
      </c>
      <c r="B3050" s="27" t="s">
        <v>597</v>
      </c>
      <c r="C3050" s="27" t="s">
        <v>597</v>
      </c>
      <c r="D3050" s="28">
        <v>8508</v>
      </c>
      <c r="E3050" s="27" t="s">
        <v>3208</v>
      </c>
      <c r="F3050" s="26" t="s">
        <v>15</v>
      </c>
      <c r="G3050" s="29">
        <v>362359</v>
      </c>
      <c r="H3050" s="30" t="s">
        <v>575</v>
      </c>
    </row>
    <row r="3051" spans="1:8" ht="63" hidden="1" x14ac:dyDescent="0.25">
      <c r="A3051" s="26" t="s">
        <v>547</v>
      </c>
      <c r="B3051" s="27" t="s">
        <v>597</v>
      </c>
      <c r="C3051" s="27" t="s">
        <v>597</v>
      </c>
      <c r="D3051" s="28">
        <v>8509</v>
      </c>
      <c r="E3051" s="27" t="s">
        <v>3209</v>
      </c>
      <c r="F3051" s="26" t="s">
        <v>15</v>
      </c>
      <c r="G3051" s="29">
        <v>390660</v>
      </c>
      <c r="H3051" s="30" t="s">
        <v>575</v>
      </c>
    </row>
    <row r="3052" spans="1:8" ht="63" hidden="1" x14ac:dyDescent="0.25">
      <c r="A3052" s="26" t="s">
        <v>547</v>
      </c>
      <c r="B3052" s="27" t="s">
        <v>1655</v>
      </c>
      <c r="C3052" s="27" t="s">
        <v>1655</v>
      </c>
      <c r="D3052" s="28">
        <v>8510</v>
      </c>
      <c r="E3052" s="27" t="s">
        <v>3210</v>
      </c>
      <c r="F3052" s="26" t="s">
        <v>13</v>
      </c>
      <c r="G3052" s="29">
        <v>2492</v>
      </c>
      <c r="H3052" s="30" t="s">
        <v>575</v>
      </c>
    </row>
    <row r="3053" spans="1:8" ht="47.25" hidden="1" x14ac:dyDescent="0.25">
      <c r="A3053" s="26" t="s">
        <v>547</v>
      </c>
      <c r="B3053" s="27" t="s">
        <v>639</v>
      </c>
      <c r="C3053" s="27" t="s">
        <v>639</v>
      </c>
      <c r="D3053" s="28">
        <v>8511</v>
      </c>
      <c r="E3053" s="27" t="s">
        <v>3211</v>
      </c>
      <c r="F3053" s="26" t="s">
        <v>15</v>
      </c>
      <c r="G3053" s="29">
        <v>288417</v>
      </c>
      <c r="H3053" s="30" t="s">
        <v>575</v>
      </c>
    </row>
    <row r="3054" spans="1:8" ht="47.25" hidden="1" x14ac:dyDescent="0.25">
      <c r="A3054" s="26" t="s">
        <v>547</v>
      </c>
      <c r="B3054" s="27" t="s">
        <v>594</v>
      </c>
      <c r="C3054" s="27" t="s">
        <v>595</v>
      </c>
      <c r="D3054" s="28">
        <v>8512</v>
      </c>
      <c r="E3054" s="27" t="s">
        <v>3212</v>
      </c>
      <c r="F3054" s="26" t="s">
        <v>15</v>
      </c>
      <c r="G3054" s="29">
        <v>180911</v>
      </c>
      <c r="H3054" s="30" t="s">
        <v>575</v>
      </c>
    </row>
    <row r="3055" spans="1:8" ht="47.25" hidden="1" x14ac:dyDescent="0.25">
      <c r="A3055" s="26" t="s">
        <v>547</v>
      </c>
      <c r="B3055" s="27" t="s">
        <v>639</v>
      </c>
      <c r="C3055" s="27" t="s">
        <v>639</v>
      </c>
      <c r="D3055" s="28">
        <v>8513</v>
      </c>
      <c r="E3055" s="27" t="s">
        <v>3213</v>
      </c>
      <c r="F3055" s="26" t="s">
        <v>16</v>
      </c>
      <c r="G3055" s="29">
        <v>371283</v>
      </c>
      <c r="H3055" s="30" t="s">
        <v>575</v>
      </c>
    </row>
    <row r="3056" spans="1:8" ht="47.25" hidden="1" x14ac:dyDescent="0.25">
      <c r="A3056" s="26" t="s">
        <v>547</v>
      </c>
      <c r="B3056" s="27" t="s">
        <v>639</v>
      </c>
      <c r="C3056" s="27" t="s">
        <v>639</v>
      </c>
      <c r="D3056" s="28">
        <v>8514</v>
      </c>
      <c r="E3056" s="27" t="s">
        <v>3214</v>
      </c>
      <c r="F3056" s="26" t="s">
        <v>15</v>
      </c>
      <c r="G3056" s="29">
        <v>13951</v>
      </c>
      <c r="H3056" s="30" t="s">
        <v>575</v>
      </c>
    </row>
    <row r="3057" spans="1:8" ht="47.25" hidden="1" x14ac:dyDescent="0.25">
      <c r="A3057" s="26" t="s">
        <v>547</v>
      </c>
      <c r="B3057" s="27" t="s">
        <v>639</v>
      </c>
      <c r="C3057" s="27" t="s">
        <v>639</v>
      </c>
      <c r="D3057" s="28">
        <v>8515</v>
      </c>
      <c r="E3057" s="27" t="s">
        <v>3215</v>
      </c>
      <c r="F3057" s="26" t="s">
        <v>16</v>
      </c>
      <c r="G3057" s="29">
        <v>10435</v>
      </c>
      <c r="H3057" s="30" t="s">
        <v>575</v>
      </c>
    </row>
    <row r="3058" spans="1:8" ht="47.25" hidden="1" x14ac:dyDescent="0.25">
      <c r="A3058" s="26" t="s">
        <v>547</v>
      </c>
      <c r="B3058" s="27" t="s">
        <v>639</v>
      </c>
      <c r="C3058" s="27" t="s">
        <v>639</v>
      </c>
      <c r="D3058" s="28">
        <v>8516</v>
      </c>
      <c r="E3058" s="27" t="s">
        <v>3216</v>
      </c>
      <c r="F3058" s="26" t="s">
        <v>16</v>
      </c>
      <c r="G3058" s="29">
        <v>29711</v>
      </c>
      <c r="H3058" s="30" t="s">
        <v>575</v>
      </c>
    </row>
    <row r="3059" spans="1:8" ht="47.25" hidden="1" x14ac:dyDescent="0.25">
      <c r="A3059" s="26" t="s">
        <v>547</v>
      </c>
      <c r="B3059" s="27" t="s">
        <v>639</v>
      </c>
      <c r="C3059" s="27" t="s">
        <v>639</v>
      </c>
      <c r="D3059" s="28">
        <v>8518</v>
      </c>
      <c r="E3059" s="27" t="s">
        <v>3217</v>
      </c>
      <c r="F3059" s="26" t="s">
        <v>16</v>
      </c>
      <c r="G3059" s="29">
        <v>20726</v>
      </c>
      <c r="H3059" s="30" t="s">
        <v>575</v>
      </c>
    </row>
    <row r="3060" spans="1:8" ht="47.25" hidden="1" x14ac:dyDescent="0.25">
      <c r="A3060" s="26" t="s">
        <v>547</v>
      </c>
      <c r="B3060" s="27" t="s">
        <v>639</v>
      </c>
      <c r="C3060" s="27" t="s">
        <v>639</v>
      </c>
      <c r="D3060" s="28">
        <v>8519</v>
      </c>
      <c r="E3060" s="27" t="s">
        <v>3218</v>
      </c>
      <c r="F3060" s="26" t="s">
        <v>16</v>
      </c>
      <c r="G3060" s="29">
        <v>14468</v>
      </c>
      <c r="H3060" s="30" t="s">
        <v>575</v>
      </c>
    </row>
    <row r="3061" spans="1:8" ht="47.25" hidden="1" x14ac:dyDescent="0.25">
      <c r="A3061" s="26" t="s">
        <v>547</v>
      </c>
      <c r="B3061" s="27" t="s">
        <v>978</v>
      </c>
      <c r="C3061" s="27" t="s">
        <v>2173</v>
      </c>
      <c r="D3061" s="28">
        <v>8520</v>
      </c>
      <c r="E3061" s="27" t="s">
        <v>3219</v>
      </c>
      <c r="F3061" s="26" t="s">
        <v>13</v>
      </c>
      <c r="G3061" s="29">
        <v>1954921</v>
      </c>
      <c r="H3061" s="30" t="s">
        <v>575</v>
      </c>
    </row>
    <row r="3062" spans="1:8" ht="47.25" hidden="1" x14ac:dyDescent="0.25">
      <c r="A3062" s="26" t="s">
        <v>547</v>
      </c>
      <c r="B3062" s="27" t="s">
        <v>639</v>
      </c>
      <c r="C3062" s="27" t="s">
        <v>639</v>
      </c>
      <c r="D3062" s="28">
        <v>8521</v>
      </c>
      <c r="E3062" s="27" t="s">
        <v>3220</v>
      </c>
      <c r="F3062" s="26" t="s">
        <v>16</v>
      </c>
      <c r="G3062" s="29">
        <v>23091</v>
      </c>
      <c r="H3062" s="30" t="s">
        <v>575</v>
      </c>
    </row>
    <row r="3063" spans="1:8" ht="47.25" hidden="1" x14ac:dyDescent="0.25">
      <c r="A3063" s="26" t="s">
        <v>547</v>
      </c>
      <c r="B3063" s="27" t="s">
        <v>639</v>
      </c>
      <c r="C3063" s="27" t="s">
        <v>639</v>
      </c>
      <c r="D3063" s="28">
        <v>8522</v>
      </c>
      <c r="E3063" s="27" t="s">
        <v>3221</v>
      </c>
      <c r="F3063" s="26" t="s">
        <v>15</v>
      </c>
      <c r="G3063" s="29">
        <v>7373</v>
      </c>
      <c r="H3063" s="30" t="s">
        <v>575</v>
      </c>
    </row>
    <row r="3064" spans="1:8" ht="47.25" hidden="1" x14ac:dyDescent="0.25">
      <c r="A3064" s="26" t="s">
        <v>547</v>
      </c>
      <c r="B3064" s="27" t="s">
        <v>639</v>
      </c>
      <c r="C3064" s="27" t="s">
        <v>639</v>
      </c>
      <c r="D3064" s="28">
        <v>8523</v>
      </c>
      <c r="E3064" s="27" t="s">
        <v>3222</v>
      </c>
      <c r="F3064" s="26" t="s">
        <v>16</v>
      </c>
      <c r="G3064" s="29">
        <v>4187</v>
      </c>
      <c r="H3064" s="30" t="s">
        <v>575</v>
      </c>
    </row>
    <row r="3065" spans="1:8" ht="47.25" hidden="1" x14ac:dyDescent="0.25">
      <c r="A3065" s="26" t="s">
        <v>547</v>
      </c>
      <c r="B3065" s="27" t="s">
        <v>639</v>
      </c>
      <c r="C3065" s="27" t="s">
        <v>639</v>
      </c>
      <c r="D3065" s="28">
        <v>8524</v>
      </c>
      <c r="E3065" s="27" t="s">
        <v>3223</v>
      </c>
      <c r="F3065" s="26" t="s">
        <v>16</v>
      </c>
      <c r="G3065" s="29">
        <v>4689</v>
      </c>
      <c r="H3065" s="30" t="s">
        <v>575</v>
      </c>
    </row>
    <row r="3066" spans="1:8" ht="47.25" hidden="1" x14ac:dyDescent="0.25">
      <c r="A3066" s="26" t="s">
        <v>547</v>
      </c>
      <c r="B3066" s="27" t="s">
        <v>639</v>
      </c>
      <c r="C3066" s="27" t="s">
        <v>639</v>
      </c>
      <c r="D3066" s="28">
        <v>8525</v>
      </c>
      <c r="E3066" s="27" t="s">
        <v>3224</v>
      </c>
      <c r="F3066" s="26" t="s">
        <v>16</v>
      </c>
      <c r="G3066" s="29">
        <v>4538</v>
      </c>
      <c r="H3066" s="30" t="s">
        <v>575</v>
      </c>
    </row>
    <row r="3067" spans="1:8" ht="47.25" hidden="1" x14ac:dyDescent="0.25">
      <c r="A3067" s="26" t="s">
        <v>547</v>
      </c>
      <c r="B3067" s="27" t="s">
        <v>639</v>
      </c>
      <c r="C3067" s="27" t="s">
        <v>639</v>
      </c>
      <c r="D3067" s="28">
        <v>8526</v>
      </c>
      <c r="E3067" s="27" t="s">
        <v>3225</v>
      </c>
      <c r="F3067" s="26" t="s">
        <v>16</v>
      </c>
      <c r="G3067" s="29">
        <v>10372</v>
      </c>
      <c r="H3067" s="30" t="s">
        <v>575</v>
      </c>
    </row>
    <row r="3068" spans="1:8" ht="47.25" hidden="1" x14ac:dyDescent="0.25">
      <c r="A3068" s="26" t="s">
        <v>547</v>
      </c>
      <c r="B3068" s="27" t="s">
        <v>639</v>
      </c>
      <c r="C3068" s="27" t="s">
        <v>639</v>
      </c>
      <c r="D3068" s="28">
        <v>8527</v>
      </c>
      <c r="E3068" s="27" t="s">
        <v>3226</v>
      </c>
      <c r="F3068" s="26" t="s">
        <v>16</v>
      </c>
      <c r="G3068" s="29">
        <v>12181</v>
      </c>
      <c r="H3068" s="30" t="s">
        <v>575</v>
      </c>
    </row>
    <row r="3069" spans="1:8" ht="47.25" hidden="1" x14ac:dyDescent="0.25">
      <c r="A3069" s="26" t="s">
        <v>547</v>
      </c>
      <c r="B3069" s="27" t="s">
        <v>639</v>
      </c>
      <c r="C3069" s="27" t="s">
        <v>639</v>
      </c>
      <c r="D3069" s="28">
        <v>8528</v>
      </c>
      <c r="E3069" s="27" t="s">
        <v>3227</v>
      </c>
      <c r="F3069" s="26" t="s">
        <v>16</v>
      </c>
      <c r="G3069" s="29">
        <v>15039</v>
      </c>
      <c r="H3069" s="30" t="s">
        <v>575</v>
      </c>
    </row>
    <row r="3070" spans="1:8" ht="47.25" hidden="1" x14ac:dyDescent="0.25">
      <c r="A3070" s="26" t="s">
        <v>547</v>
      </c>
      <c r="B3070" s="27" t="s">
        <v>639</v>
      </c>
      <c r="C3070" s="27" t="s">
        <v>639</v>
      </c>
      <c r="D3070" s="28">
        <v>8529</v>
      </c>
      <c r="E3070" s="27" t="s">
        <v>3228</v>
      </c>
      <c r="F3070" s="26" t="s">
        <v>16</v>
      </c>
      <c r="G3070" s="29">
        <v>14742</v>
      </c>
      <c r="H3070" s="30" t="s">
        <v>575</v>
      </c>
    </row>
    <row r="3071" spans="1:8" ht="47.25" hidden="1" x14ac:dyDescent="0.25">
      <c r="A3071" s="26" t="s">
        <v>547</v>
      </c>
      <c r="B3071" s="27" t="s">
        <v>639</v>
      </c>
      <c r="C3071" s="27" t="s">
        <v>639</v>
      </c>
      <c r="D3071" s="28">
        <v>8530</v>
      </c>
      <c r="E3071" s="27" t="s">
        <v>3229</v>
      </c>
      <c r="F3071" s="26" t="s">
        <v>16</v>
      </c>
      <c r="G3071" s="29">
        <v>36725</v>
      </c>
      <c r="H3071" s="30" t="s">
        <v>575</v>
      </c>
    </row>
    <row r="3072" spans="1:8" ht="47.25" hidden="1" x14ac:dyDescent="0.25">
      <c r="A3072" s="26" t="s">
        <v>547</v>
      </c>
      <c r="B3072" s="27" t="s">
        <v>639</v>
      </c>
      <c r="C3072" s="27" t="s">
        <v>639</v>
      </c>
      <c r="D3072" s="28">
        <v>8531</v>
      </c>
      <c r="E3072" s="27" t="s">
        <v>3230</v>
      </c>
      <c r="F3072" s="26" t="s">
        <v>16</v>
      </c>
      <c r="G3072" s="29">
        <v>109632</v>
      </c>
      <c r="H3072" s="30" t="s">
        <v>575</v>
      </c>
    </row>
    <row r="3073" spans="1:8" ht="47.25" hidden="1" x14ac:dyDescent="0.25">
      <c r="A3073" s="26" t="s">
        <v>547</v>
      </c>
      <c r="B3073" s="27" t="s">
        <v>1655</v>
      </c>
      <c r="C3073" s="27" t="s">
        <v>1867</v>
      </c>
      <c r="D3073" s="28">
        <v>8532</v>
      </c>
      <c r="E3073" s="27" t="s">
        <v>3231</v>
      </c>
      <c r="F3073" s="26" t="s">
        <v>13</v>
      </c>
      <c r="G3073" s="29">
        <v>90084</v>
      </c>
      <c r="H3073" s="30" t="s">
        <v>575</v>
      </c>
    </row>
    <row r="3074" spans="1:8" ht="63" hidden="1" x14ac:dyDescent="0.25">
      <c r="A3074" s="26" t="s">
        <v>547</v>
      </c>
      <c r="B3074" s="27" t="s">
        <v>582</v>
      </c>
      <c r="C3074" s="27" t="s">
        <v>1775</v>
      </c>
      <c r="D3074" s="28">
        <v>8533</v>
      </c>
      <c r="E3074" s="27" t="s">
        <v>3232</v>
      </c>
      <c r="F3074" s="26" t="s">
        <v>16</v>
      </c>
      <c r="G3074" s="29">
        <v>19154</v>
      </c>
      <c r="H3074" s="30" t="s">
        <v>575</v>
      </c>
    </row>
    <row r="3075" spans="1:8" ht="47.25" hidden="1" x14ac:dyDescent="0.25">
      <c r="A3075" s="26" t="s">
        <v>3233</v>
      </c>
      <c r="B3075" s="27" t="s">
        <v>629</v>
      </c>
      <c r="C3075" s="27" t="s">
        <v>630</v>
      </c>
      <c r="D3075" s="28">
        <v>8534</v>
      </c>
      <c r="E3075" s="27" t="s">
        <v>3234</v>
      </c>
      <c r="F3075" s="26" t="s">
        <v>16</v>
      </c>
      <c r="G3075" s="29">
        <v>175702</v>
      </c>
      <c r="H3075" s="30" t="s">
        <v>575</v>
      </c>
    </row>
    <row r="3076" spans="1:8" ht="47.25" hidden="1" x14ac:dyDescent="0.25">
      <c r="A3076" s="26" t="s">
        <v>3233</v>
      </c>
      <c r="B3076" s="27" t="s">
        <v>629</v>
      </c>
      <c r="C3076" s="27" t="s">
        <v>630</v>
      </c>
      <c r="D3076" s="28">
        <v>8535</v>
      </c>
      <c r="E3076" s="27" t="s">
        <v>3235</v>
      </c>
      <c r="F3076" s="26" t="s">
        <v>16</v>
      </c>
      <c r="G3076" s="29">
        <v>205701</v>
      </c>
      <c r="H3076" s="30" t="s">
        <v>575</v>
      </c>
    </row>
    <row r="3077" spans="1:8" ht="63" hidden="1" x14ac:dyDescent="0.25">
      <c r="A3077" s="26" t="s">
        <v>3236</v>
      </c>
      <c r="B3077" s="27" t="s">
        <v>632</v>
      </c>
      <c r="C3077" s="27" t="s">
        <v>633</v>
      </c>
      <c r="D3077" s="28">
        <v>8536</v>
      </c>
      <c r="E3077" s="27" t="s">
        <v>3237</v>
      </c>
      <c r="F3077" s="26" t="s">
        <v>13</v>
      </c>
      <c r="G3077" s="29">
        <v>13746</v>
      </c>
      <c r="H3077" s="30" t="s">
        <v>575</v>
      </c>
    </row>
    <row r="3078" spans="1:8" ht="63" hidden="1" x14ac:dyDescent="0.25">
      <c r="A3078" s="26" t="s">
        <v>3236</v>
      </c>
      <c r="B3078" s="27" t="s">
        <v>608</v>
      </c>
      <c r="C3078" s="27" t="s">
        <v>609</v>
      </c>
      <c r="D3078" s="28">
        <v>8537</v>
      </c>
      <c r="E3078" s="27" t="s">
        <v>3238</v>
      </c>
      <c r="F3078" s="26" t="s">
        <v>16</v>
      </c>
      <c r="G3078" s="29">
        <v>1493162</v>
      </c>
      <c r="H3078" s="30" t="s">
        <v>575</v>
      </c>
    </row>
    <row r="3079" spans="1:8" ht="63" hidden="1" x14ac:dyDescent="0.25">
      <c r="A3079" s="26" t="s">
        <v>3236</v>
      </c>
      <c r="B3079" s="27" t="s">
        <v>582</v>
      </c>
      <c r="C3079" s="27" t="s">
        <v>1775</v>
      </c>
      <c r="D3079" s="28">
        <v>8538</v>
      </c>
      <c r="E3079" s="27" t="s">
        <v>3239</v>
      </c>
      <c r="F3079" s="26" t="s">
        <v>15</v>
      </c>
      <c r="G3079" s="29">
        <v>30118</v>
      </c>
      <c r="H3079" s="30" t="s">
        <v>575</v>
      </c>
    </row>
    <row r="3080" spans="1:8" ht="63" hidden="1" x14ac:dyDescent="0.25">
      <c r="A3080" s="26" t="s">
        <v>3236</v>
      </c>
      <c r="B3080" s="27" t="s">
        <v>582</v>
      </c>
      <c r="C3080" s="27" t="s">
        <v>1775</v>
      </c>
      <c r="D3080" s="28">
        <v>8539</v>
      </c>
      <c r="E3080" s="27" t="s">
        <v>3240</v>
      </c>
      <c r="F3080" s="26" t="s">
        <v>15</v>
      </c>
      <c r="G3080" s="29">
        <v>33098</v>
      </c>
      <c r="H3080" s="30" t="s">
        <v>575</v>
      </c>
    </row>
    <row r="3081" spans="1:8" ht="63" hidden="1" x14ac:dyDescent="0.25">
      <c r="A3081" s="26" t="s">
        <v>3236</v>
      </c>
      <c r="B3081" s="27" t="s">
        <v>582</v>
      </c>
      <c r="C3081" s="27" t="s">
        <v>1775</v>
      </c>
      <c r="D3081" s="28">
        <v>8540</v>
      </c>
      <c r="E3081" s="27" t="s">
        <v>3241</v>
      </c>
      <c r="F3081" s="26" t="s">
        <v>15</v>
      </c>
      <c r="G3081" s="29">
        <v>68882</v>
      </c>
      <c r="H3081" s="30" t="s">
        <v>575</v>
      </c>
    </row>
    <row r="3082" spans="1:8" ht="63" hidden="1" x14ac:dyDescent="0.25">
      <c r="A3082" s="26" t="s">
        <v>3236</v>
      </c>
      <c r="B3082" s="27" t="s">
        <v>582</v>
      </c>
      <c r="C3082" s="27" t="s">
        <v>1775</v>
      </c>
      <c r="D3082" s="28">
        <v>8541</v>
      </c>
      <c r="E3082" s="27" t="s">
        <v>3242</v>
      </c>
      <c r="F3082" s="26" t="s">
        <v>15</v>
      </c>
      <c r="G3082" s="29">
        <v>289322</v>
      </c>
      <c r="H3082" s="30" t="s">
        <v>575</v>
      </c>
    </row>
    <row r="3083" spans="1:8" ht="110.25" hidden="1" x14ac:dyDescent="0.25">
      <c r="A3083" s="26" t="s">
        <v>3236</v>
      </c>
      <c r="B3083" s="27" t="s">
        <v>594</v>
      </c>
      <c r="C3083" s="27" t="s">
        <v>595</v>
      </c>
      <c r="D3083" s="28">
        <v>8542</v>
      </c>
      <c r="E3083" s="27" t="s">
        <v>3243</v>
      </c>
      <c r="F3083" s="26" t="s">
        <v>16</v>
      </c>
      <c r="G3083" s="29">
        <v>169604</v>
      </c>
      <c r="H3083" s="30" t="s">
        <v>575</v>
      </c>
    </row>
    <row r="3084" spans="1:8" ht="63" hidden="1" x14ac:dyDescent="0.25">
      <c r="A3084" s="26" t="s">
        <v>3236</v>
      </c>
      <c r="B3084" s="27" t="s">
        <v>578</v>
      </c>
      <c r="C3084" s="27" t="s">
        <v>578</v>
      </c>
      <c r="D3084" s="28">
        <v>8543</v>
      </c>
      <c r="E3084" s="27" t="s">
        <v>3244</v>
      </c>
      <c r="F3084" s="26" t="s">
        <v>16</v>
      </c>
      <c r="G3084" s="29">
        <v>838</v>
      </c>
      <c r="H3084" s="30" t="s">
        <v>575</v>
      </c>
    </row>
    <row r="3085" spans="1:8" ht="63" hidden="1" x14ac:dyDescent="0.25">
      <c r="A3085" s="26" t="s">
        <v>3236</v>
      </c>
      <c r="B3085" s="27" t="s">
        <v>578</v>
      </c>
      <c r="C3085" s="27" t="s">
        <v>578</v>
      </c>
      <c r="D3085" s="28">
        <v>8544</v>
      </c>
      <c r="E3085" s="27" t="s">
        <v>3245</v>
      </c>
      <c r="F3085" s="26" t="s">
        <v>16</v>
      </c>
      <c r="G3085" s="29">
        <v>838</v>
      </c>
      <c r="H3085" s="30" t="s">
        <v>575</v>
      </c>
    </row>
    <row r="3086" spans="1:8" ht="78.75" hidden="1" x14ac:dyDescent="0.25">
      <c r="A3086" s="26" t="s">
        <v>3236</v>
      </c>
      <c r="B3086" s="27" t="s">
        <v>578</v>
      </c>
      <c r="C3086" s="27" t="s">
        <v>578</v>
      </c>
      <c r="D3086" s="28">
        <v>8545</v>
      </c>
      <c r="E3086" s="27" t="s">
        <v>3246</v>
      </c>
      <c r="F3086" s="26" t="s">
        <v>14</v>
      </c>
      <c r="G3086" s="29">
        <v>30512</v>
      </c>
      <c r="H3086" s="30" t="s">
        <v>575</v>
      </c>
    </row>
    <row r="3087" spans="1:8" ht="78.75" hidden="1" x14ac:dyDescent="0.25">
      <c r="A3087" s="26" t="s">
        <v>3236</v>
      </c>
      <c r="B3087" s="27" t="s">
        <v>632</v>
      </c>
      <c r="C3087" s="27" t="s">
        <v>811</v>
      </c>
      <c r="D3087" s="28">
        <v>8546</v>
      </c>
      <c r="E3087" s="27" t="s">
        <v>3247</v>
      </c>
      <c r="F3087" s="26" t="s">
        <v>16</v>
      </c>
      <c r="G3087" s="29">
        <v>266370</v>
      </c>
      <c r="H3087" s="30" t="s">
        <v>575</v>
      </c>
    </row>
    <row r="3088" spans="1:8" ht="78.75" hidden="1" x14ac:dyDescent="0.25">
      <c r="A3088" s="26" t="s">
        <v>3236</v>
      </c>
      <c r="B3088" s="27" t="s">
        <v>632</v>
      </c>
      <c r="C3088" s="27" t="s">
        <v>811</v>
      </c>
      <c r="D3088" s="28">
        <v>8547</v>
      </c>
      <c r="E3088" s="27" t="s">
        <v>3248</v>
      </c>
      <c r="F3088" s="26" t="s">
        <v>16</v>
      </c>
      <c r="G3088" s="29">
        <v>282792</v>
      </c>
      <c r="H3088" s="30" t="s">
        <v>575</v>
      </c>
    </row>
    <row r="3089" spans="1:8" ht="94.5" hidden="1" x14ac:dyDescent="0.25">
      <c r="A3089" s="26" t="s">
        <v>3236</v>
      </c>
      <c r="B3089" s="27" t="s">
        <v>632</v>
      </c>
      <c r="C3089" s="27" t="s">
        <v>811</v>
      </c>
      <c r="D3089" s="28">
        <v>8548</v>
      </c>
      <c r="E3089" s="27" t="s">
        <v>3249</v>
      </c>
      <c r="F3089" s="26" t="s">
        <v>16</v>
      </c>
      <c r="G3089" s="29">
        <v>286600</v>
      </c>
      <c r="H3089" s="30" t="s">
        <v>575</v>
      </c>
    </row>
    <row r="3090" spans="1:8" ht="94.5" hidden="1" x14ac:dyDescent="0.25">
      <c r="A3090" s="26" t="s">
        <v>3236</v>
      </c>
      <c r="B3090" s="27" t="s">
        <v>632</v>
      </c>
      <c r="C3090" s="27" t="s">
        <v>811</v>
      </c>
      <c r="D3090" s="28">
        <v>8549</v>
      </c>
      <c r="E3090" s="27" t="s">
        <v>3250</v>
      </c>
      <c r="F3090" s="26" t="s">
        <v>16</v>
      </c>
      <c r="G3090" s="29">
        <v>359071</v>
      </c>
      <c r="H3090" s="30" t="s">
        <v>575</v>
      </c>
    </row>
    <row r="3091" spans="1:8" ht="78.75" hidden="1" x14ac:dyDescent="0.25">
      <c r="A3091" s="26" t="s">
        <v>3251</v>
      </c>
      <c r="B3091" s="27" t="s">
        <v>650</v>
      </c>
      <c r="C3091" s="27" t="s">
        <v>651</v>
      </c>
      <c r="D3091" s="28">
        <v>8551</v>
      </c>
      <c r="E3091" s="27" t="s">
        <v>3252</v>
      </c>
      <c r="F3091" s="26" t="s">
        <v>14</v>
      </c>
      <c r="G3091" s="29">
        <v>1401618</v>
      </c>
      <c r="H3091" s="30" t="s">
        <v>575</v>
      </c>
    </row>
    <row r="3092" spans="1:8" ht="78.75" hidden="1" x14ac:dyDescent="0.25">
      <c r="A3092" s="26" t="s">
        <v>3251</v>
      </c>
      <c r="B3092" s="27" t="s">
        <v>650</v>
      </c>
      <c r="C3092" s="27" t="s">
        <v>651</v>
      </c>
      <c r="D3092" s="28">
        <v>8552</v>
      </c>
      <c r="E3092" s="27" t="s">
        <v>3253</v>
      </c>
      <c r="F3092" s="26" t="s">
        <v>14</v>
      </c>
      <c r="G3092" s="29">
        <v>1149901</v>
      </c>
      <c r="H3092" s="30" t="s">
        <v>575</v>
      </c>
    </row>
    <row r="3093" spans="1:8" ht="63" hidden="1" x14ac:dyDescent="0.25">
      <c r="A3093" s="26" t="s">
        <v>3251</v>
      </c>
      <c r="B3093" s="27" t="s">
        <v>629</v>
      </c>
      <c r="C3093" s="27" t="s">
        <v>793</v>
      </c>
      <c r="D3093" s="28">
        <v>8553</v>
      </c>
      <c r="E3093" s="27" t="s">
        <v>3254</v>
      </c>
      <c r="F3093" s="26" t="s">
        <v>16</v>
      </c>
      <c r="G3093" s="29">
        <v>33173</v>
      </c>
      <c r="H3093" s="30" t="s">
        <v>575</v>
      </c>
    </row>
    <row r="3094" spans="1:8" ht="78.75" hidden="1" x14ac:dyDescent="0.25">
      <c r="A3094" s="26" t="s">
        <v>3251</v>
      </c>
      <c r="B3094" s="27" t="s">
        <v>650</v>
      </c>
      <c r="C3094" s="27" t="s">
        <v>651</v>
      </c>
      <c r="D3094" s="28">
        <v>8554</v>
      </c>
      <c r="E3094" s="27" t="s">
        <v>3255</v>
      </c>
      <c r="F3094" s="26" t="s">
        <v>14</v>
      </c>
      <c r="G3094" s="29">
        <v>1543618</v>
      </c>
      <c r="H3094" s="30" t="s">
        <v>575</v>
      </c>
    </row>
    <row r="3095" spans="1:8" ht="78.75" hidden="1" x14ac:dyDescent="0.25">
      <c r="A3095" s="26" t="s">
        <v>3251</v>
      </c>
      <c r="B3095" s="27" t="s">
        <v>650</v>
      </c>
      <c r="C3095" s="27" t="s">
        <v>651</v>
      </c>
      <c r="D3095" s="28">
        <v>8555</v>
      </c>
      <c r="E3095" s="27" t="s">
        <v>3256</v>
      </c>
      <c r="F3095" s="26" t="s">
        <v>14</v>
      </c>
      <c r="G3095" s="29">
        <v>1293718</v>
      </c>
      <c r="H3095" s="30" t="s">
        <v>575</v>
      </c>
    </row>
    <row r="3096" spans="1:8" ht="63" hidden="1" x14ac:dyDescent="0.25">
      <c r="A3096" s="26" t="s">
        <v>3251</v>
      </c>
      <c r="B3096" s="27" t="s">
        <v>1655</v>
      </c>
      <c r="C3096" s="27" t="s">
        <v>1867</v>
      </c>
      <c r="D3096" s="28">
        <v>8556</v>
      </c>
      <c r="E3096" s="27" t="s">
        <v>3257</v>
      </c>
      <c r="F3096" s="26" t="s">
        <v>13</v>
      </c>
      <c r="G3096" s="29">
        <v>38791</v>
      </c>
      <c r="H3096" s="30" t="s">
        <v>575</v>
      </c>
    </row>
    <row r="3097" spans="1:8" ht="63" hidden="1" x14ac:dyDescent="0.25">
      <c r="A3097" s="26" t="s">
        <v>3251</v>
      </c>
      <c r="B3097" s="27" t="s">
        <v>1377</v>
      </c>
      <c r="C3097" s="27" t="s">
        <v>1381</v>
      </c>
      <c r="D3097" s="28">
        <v>8557</v>
      </c>
      <c r="E3097" s="27" t="s">
        <v>3258</v>
      </c>
      <c r="F3097" s="26" t="s">
        <v>13</v>
      </c>
      <c r="G3097" s="29">
        <v>74207</v>
      </c>
      <c r="H3097" s="30" t="s">
        <v>575</v>
      </c>
    </row>
    <row r="3098" spans="1:8" ht="94.5" hidden="1" x14ac:dyDescent="0.25">
      <c r="A3098" s="26" t="s">
        <v>3251</v>
      </c>
      <c r="B3098" s="27" t="s">
        <v>582</v>
      </c>
      <c r="C3098" s="27" t="s">
        <v>1775</v>
      </c>
      <c r="D3098" s="28">
        <v>8558</v>
      </c>
      <c r="E3098" s="27" t="s">
        <v>3259</v>
      </c>
      <c r="F3098" s="26" t="s">
        <v>16</v>
      </c>
      <c r="G3098" s="29">
        <v>15518898</v>
      </c>
      <c r="H3098" s="30" t="s">
        <v>575</v>
      </c>
    </row>
    <row r="3099" spans="1:8" ht="78.75" hidden="1" x14ac:dyDescent="0.25">
      <c r="A3099" s="26" t="s">
        <v>3251</v>
      </c>
      <c r="B3099" s="27" t="s">
        <v>582</v>
      </c>
      <c r="C3099" s="27" t="s">
        <v>1775</v>
      </c>
      <c r="D3099" s="28">
        <v>8559</v>
      </c>
      <c r="E3099" s="27" t="s">
        <v>3260</v>
      </c>
      <c r="F3099" s="26" t="s">
        <v>16</v>
      </c>
      <c r="G3099" s="29">
        <v>11586071</v>
      </c>
      <c r="H3099" s="30" t="s">
        <v>575</v>
      </c>
    </row>
    <row r="3100" spans="1:8" ht="78.75" hidden="1" x14ac:dyDescent="0.25">
      <c r="A3100" s="26" t="s">
        <v>3251</v>
      </c>
      <c r="B3100" s="27" t="s">
        <v>582</v>
      </c>
      <c r="C3100" s="27" t="s">
        <v>1775</v>
      </c>
      <c r="D3100" s="28">
        <v>8560</v>
      </c>
      <c r="E3100" s="27" t="s">
        <v>3261</v>
      </c>
      <c r="F3100" s="26" t="s">
        <v>16</v>
      </c>
      <c r="G3100" s="29">
        <v>1518673</v>
      </c>
      <c r="H3100" s="30" t="s">
        <v>575</v>
      </c>
    </row>
    <row r="3101" spans="1:8" ht="63" hidden="1" x14ac:dyDescent="0.25">
      <c r="A3101" s="26" t="s">
        <v>3251</v>
      </c>
      <c r="B3101" s="27" t="s">
        <v>632</v>
      </c>
      <c r="C3101" s="27" t="s">
        <v>811</v>
      </c>
      <c r="D3101" s="28">
        <v>8561</v>
      </c>
      <c r="E3101" s="27" t="s">
        <v>3262</v>
      </c>
      <c r="F3101" s="26" t="s">
        <v>16</v>
      </c>
      <c r="G3101" s="29">
        <v>354382</v>
      </c>
      <c r="H3101" s="30" t="s">
        <v>575</v>
      </c>
    </row>
    <row r="3102" spans="1:8" ht="63" hidden="1" x14ac:dyDescent="0.25">
      <c r="A3102" s="26" t="s">
        <v>3251</v>
      </c>
      <c r="B3102" s="27" t="s">
        <v>632</v>
      </c>
      <c r="C3102" s="27" t="s">
        <v>1711</v>
      </c>
      <c r="D3102" s="28">
        <v>8562</v>
      </c>
      <c r="E3102" s="27" t="s">
        <v>3263</v>
      </c>
      <c r="F3102" s="26" t="s">
        <v>16</v>
      </c>
      <c r="G3102" s="29">
        <v>354382</v>
      </c>
      <c r="H3102" s="30" t="s">
        <v>575</v>
      </c>
    </row>
    <row r="3103" spans="1:8" ht="63" hidden="1" x14ac:dyDescent="0.25">
      <c r="A3103" s="26" t="s">
        <v>3251</v>
      </c>
      <c r="B3103" s="27" t="s">
        <v>632</v>
      </c>
      <c r="C3103" s="27" t="s">
        <v>1711</v>
      </c>
      <c r="D3103" s="28">
        <v>8563</v>
      </c>
      <c r="E3103" s="27" t="s">
        <v>3264</v>
      </c>
      <c r="F3103" s="26" t="s">
        <v>16</v>
      </c>
      <c r="G3103" s="29">
        <v>354382</v>
      </c>
      <c r="H3103" s="30" t="s">
        <v>575</v>
      </c>
    </row>
    <row r="3104" spans="1:8" ht="63" hidden="1" x14ac:dyDescent="0.25">
      <c r="A3104" s="26" t="s">
        <v>3251</v>
      </c>
      <c r="B3104" s="27" t="s">
        <v>632</v>
      </c>
      <c r="C3104" s="27" t="s">
        <v>1711</v>
      </c>
      <c r="D3104" s="28">
        <v>8564</v>
      </c>
      <c r="E3104" s="27" t="s">
        <v>3265</v>
      </c>
      <c r="F3104" s="26" t="s">
        <v>16</v>
      </c>
      <c r="G3104" s="29">
        <v>354382</v>
      </c>
      <c r="H3104" s="30" t="s">
        <v>575</v>
      </c>
    </row>
    <row r="3105" spans="1:8" ht="78.75" hidden="1" x14ac:dyDescent="0.25">
      <c r="A3105" s="26" t="s">
        <v>3251</v>
      </c>
      <c r="B3105" s="27" t="s">
        <v>632</v>
      </c>
      <c r="C3105" s="27" t="s">
        <v>633</v>
      </c>
      <c r="D3105" s="28">
        <v>8566</v>
      </c>
      <c r="E3105" s="27" t="s">
        <v>3266</v>
      </c>
      <c r="F3105" s="26" t="s">
        <v>13</v>
      </c>
      <c r="G3105" s="29">
        <v>87677</v>
      </c>
      <c r="H3105" s="30" t="s">
        <v>575</v>
      </c>
    </row>
    <row r="3106" spans="1:8" ht="63" hidden="1" x14ac:dyDescent="0.25">
      <c r="A3106" s="26" t="s">
        <v>3251</v>
      </c>
      <c r="B3106" s="27" t="s">
        <v>582</v>
      </c>
      <c r="C3106" s="27" t="s">
        <v>1775</v>
      </c>
      <c r="D3106" s="28">
        <v>8567</v>
      </c>
      <c r="E3106" s="27" t="s">
        <v>3267</v>
      </c>
      <c r="F3106" s="26" t="s">
        <v>16</v>
      </c>
      <c r="G3106" s="29">
        <v>2564752</v>
      </c>
      <c r="H3106" s="30" t="s">
        <v>575</v>
      </c>
    </row>
    <row r="3107" spans="1:8" ht="63" hidden="1" x14ac:dyDescent="0.25">
      <c r="A3107" s="26" t="s">
        <v>3251</v>
      </c>
      <c r="B3107" s="27" t="s">
        <v>582</v>
      </c>
      <c r="C3107" s="27" t="s">
        <v>1775</v>
      </c>
      <c r="D3107" s="28">
        <v>8568</v>
      </c>
      <c r="E3107" s="27" t="s">
        <v>3268</v>
      </c>
      <c r="F3107" s="26" t="s">
        <v>16</v>
      </c>
      <c r="G3107" s="29">
        <v>1951674</v>
      </c>
      <c r="H3107" s="30" t="s">
        <v>575</v>
      </c>
    </row>
    <row r="3108" spans="1:8" ht="63" hidden="1" x14ac:dyDescent="0.25">
      <c r="A3108" s="26" t="s">
        <v>3251</v>
      </c>
      <c r="B3108" s="27" t="s">
        <v>582</v>
      </c>
      <c r="C3108" s="27" t="s">
        <v>1775</v>
      </c>
      <c r="D3108" s="28">
        <v>8569</v>
      </c>
      <c r="E3108" s="27" t="s">
        <v>3269</v>
      </c>
      <c r="F3108" s="26" t="s">
        <v>16</v>
      </c>
      <c r="G3108" s="29">
        <v>20025850</v>
      </c>
      <c r="H3108" s="30" t="s">
        <v>575</v>
      </c>
    </row>
    <row r="3109" spans="1:8" ht="47.25" hidden="1" x14ac:dyDescent="0.25">
      <c r="A3109" s="26" t="s">
        <v>2897</v>
      </c>
      <c r="B3109" s="27" t="s">
        <v>639</v>
      </c>
      <c r="C3109" s="27" t="s">
        <v>639</v>
      </c>
      <c r="D3109" s="28">
        <v>8571</v>
      </c>
      <c r="E3109" s="27" t="s">
        <v>3270</v>
      </c>
      <c r="F3109" s="26" t="s">
        <v>16</v>
      </c>
      <c r="G3109" s="29">
        <v>23842</v>
      </c>
      <c r="H3109" s="30" t="s">
        <v>575</v>
      </c>
    </row>
    <row r="3110" spans="1:8" ht="47.25" hidden="1" x14ac:dyDescent="0.25">
      <c r="A3110" s="26" t="s">
        <v>2897</v>
      </c>
      <c r="B3110" s="27" t="s">
        <v>639</v>
      </c>
      <c r="C3110" s="27" t="s">
        <v>639</v>
      </c>
      <c r="D3110" s="28">
        <v>8572</v>
      </c>
      <c r="E3110" s="27" t="s">
        <v>3271</v>
      </c>
      <c r="F3110" s="26" t="s">
        <v>16</v>
      </c>
      <c r="G3110" s="29">
        <v>20092</v>
      </c>
      <c r="H3110" s="30" t="s">
        <v>575</v>
      </c>
    </row>
    <row r="3111" spans="1:8" ht="47.25" hidden="1" x14ac:dyDescent="0.25">
      <c r="A3111" s="26" t="s">
        <v>2897</v>
      </c>
      <c r="B3111" s="27" t="s">
        <v>639</v>
      </c>
      <c r="C3111" s="27" t="s">
        <v>639</v>
      </c>
      <c r="D3111" s="28">
        <v>8574</v>
      </c>
      <c r="E3111" s="27" t="s">
        <v>3272</v>
      </c>
      <c r="F3111" s="26" t="s">
        <v>16</v>
      </c>
      <c r="G3111" s="29">
        <v>431244</v>
      </c>
      <c r="H3111" s="30" t="s">
        <v>575</v>
      </c>
    </row>
    <row r="3112" spans="1:8" ht="47.25" hidden="1" x14ac:dyDescent="0.25">
      <c r="A3112" s="26" t="s">
        <v>2897</v>
      </c>
      <c r="B3112" s="27" t="s">
        <v>639</v>
      </c>
      <c r="C3112" s="27" t="s">
        <v>639</v>
      </c>
      <c r="D3112" s="28">
        <v>8575</v>
      </c>
      <c r="E3112" s="27" t="s">
        <v>3273</v>
      </c>
      <c r="F3112" s="26" t="s">
        <v>16</v>
      </c>
      <c r="G3112" s="29">
        <v>5870</v>
      </c>
      <c r="H3112" s="30" t="s">
        <v>575</v>
      </c>
    </row>
    <row r="3113" spans="1:8" ht="47.25" hidden="1" x14ac:dyDescent="0.25">
      <c r="A3113" s="26" t="s">
        <v>2897</v>
      </c>
      <c r="B3113" s="27" t="s">
        <v>639</v>
      </c>
      <c r="C3113" s="27" t="s">
        <v>639</v>
      </c>
      <c r="D3113" s="28">
        <v>8576</v>
      </c>
      <c r="E3113" s="27" t="s">
        <v>3274</v>
      </c>
      <c r="F3113" s="26" t="s">
        <v>16</v>
      </c>
      <c r="G3113" s="29">
        <v>89278</v>
      </c>
      <c r="H3113" s="30" t="s">
        <v>575</v>
      </c>
    </row>
    <row r="3114" spans="1:8" ht="47.25" hidden="1" x14ac:dyDescent="0.25">
      <c r="A3114" s="26" t="s">
        <v>2897</v>
      </c>
      <c r="B3114" s="27" t="s">
        <v>639</v>
      </c>
      <c r="C3114" s="27" t="s">
        <v>639</v>
      </c>
      <c r="D3114" s="28">
        <v>8579</v>
      </c>
      <c r="E3114" s="27" t="s">
        <v>3275</v>
      </c>
      <c r="F3114" s="26" t="s">
        <v>16</v>
      </c>
      <c r="G3114" s="29">
        <v>645496</v>
      </c>
      <c r="H3114" s="30" t="s">
        <v>575</v>
      </c>
    </row>
    <row r="3115" spans="1:8" ht="47.25" hidden="1" x14ac:dyDescent="0.25">
      <c r="A3115" s="26" t="s">
        <v>2897</v>
      </c>
      <c r="B3115" s="27" t="s">
        <v>639</v>
      </c>
      <c r="C3115" s="27" t="s">
        <v>639</v>
      </c>
      <c r="D3115" s="28">
        <v>8581</v>
      </c>
      <c r="E3115" s="27" t="s">
        <v>3276</v>
      </c>
      <c r="F3115" s="26" t="s">
        <v>16</v>
      </c>
      <c r="G3115" s="29">
        <v>4111</v>
      </c>
      <c r="H3115" s="30" t="s">
        <v>575</v>
      </c>
    </row>
    <row r="3116" spans="1:8" ht="47.25" hidden="1" x14ac:dyDescent="0.25">
      <c r="A3116" s="26" t="s">
        <v>2897</v>
      </c>
      <c r="B3116" s="27" t="s">
        <v>639</v>
      </c>
      <c r="C3116" s="27" t="s">
        <v>639</v>
      </c>
      <c r="D3116" s="28">
        <v>8582</v>
      </c>
      <c r="E3116" s="27" t="s">
        <v>3277</v>
      </c>
      <c r="F3116" s="26" t="s">
        <v>16</v>
      </c>
      <c r="G3116" s="29">
        <v>4811</v>
      </c>
      <c r="H3116" s="30" t="s">
        <v>575</v>
      </c>
    </row>
    <row r="3117" spans="1:8" ht="47.25" hidden="1" x14ac:dyDescent="0.25">
      <c r="A3117" s="26" t="s">
        <v>2897</v>
      </c>
      <c r="B3117" s="27" t="s">
        <v>639</v>
      </c>
      <c r="C3117" s="27" t="s">
        <v>639</v>
      </c>
      <c r="D3117" s="28">
        <v>8583</v>
      </c>
      <c r="E3117" s="27" t="s">
        <v>3278</v>
      </c>
      <c r="F3117" s="26" t="s">
        <v>15</v>
      </c>
      <c r="G3117" s="29">
        <v>6156</v>
      </c>
      <c r="H3117" s="30" t="s">
        <v>575</v>
      </c>
    </row>
    <row r="3118" spans="1:8" ht="47.25" hidden="1" x14ac:dyDescent="0.25">
      <c r="A3118" s="26" t="s">
        <v>2897</v>
      </c>
      <c r="B3118" s="27" t="s">
        <v>639</v>
      </c>
      <c r="C3118" s="27" t="s">
        <v>639</v>
      </c>
      <c r="D3118" s="28">
        <v>8584</v>
      </c>
      <c r="E3118" s="27" t="s">
        <v>3279</v>
      </c>
      <c r="F3118" s="26" t="s">
        <v>16</v>
      </c>
      <c r="G3118" s="29">
        <v>5585</v>
      </c>
      <c r="H3118" s="30" t="s">
        <v>575</v>
      </c>
    </row>
    <row r="3119" spans="1:8" ht="47.25" hidden="1" x14ac:dyDescent="0.25">
      <c r="A3119" s="26" t="s">
        <v>2897</v>
      </c>
      <c r="B3119" s="27" t="s">
        <v>639</v>
      </c>
      <c r="C3119" s="27" t="s">
        <v>639</v>
      </c>
      <c r="D3119" s="28">
        <v>8585</v>
      </c>
      <c r="E3119" s="27" t="s">
        <v>3280</v>
      </c>
      <c r="F3119" s="26" t="s">
        <v>16</v>
      </c>
      <c r="G3119" s="29">
        <v>3729</v>
      </c>
      <c r="H3119" s="30" t="s">
        <v>575</v>
      </c>
    </row>
    <row r="3120" spans="1:8" ht="47.25" hidden="1" x14ac:dyDescent="0.25">
      <c r="A3120" s="26" t="s">
        <v>2897</v>
      </c>
      <c r="B3120" s="27" t="s">
        <v>639</v>
      </c>
      <c r="C3120" s="27" t="s">
        <v>639</v>
      </c>
      <c r="D3120" s="28">
        <v>8586</v>
      </c>
      <c r="E3120" s="27" t="s">
        <v>3281</v>
      </c>
      <c r="F3120" s="26" t="s">
        <v>16</v>
      </c>
      <c r="G3120" s="29">
        <v>5170</v>
      </c>
      <c r="H3120" s="30" t="s">
        <v>575</v>
      </c>
    </row>
    <row r="3121" spans="1:8" ht="47.25" hidden="1" x14ac:dyDescent="0.25">
      <c r="A3121" s="26" t="s">
        <v>2897</v>
      </c>
      <c r="B3121" s="27" t="s">
        <v>639</v>
      </c>
      <c r="C3121" s="27" t="s">
        <v>639</v>
      </c>
      <c r="D3121" s="28">
        <v>8587</v>
      </c>
      <c r="E3121" s="27" t="s">
        <v>3282</v>
      </c>
      <c r="F3121" s="26" t="s">
        <v>16</v>
      </c>
      <c r="G3121" s="29">
        <v>11956</v>
      </c>
      <c r="H3121" s="30" t="s">
        <v>575</v>
      </c>
    </row>
    <row r="3122" spans="1:8" ht="47.25" hidden="1" x14ac:dyDescent="0.25">
      <c r="A3122" s="26" t="s">
        <v>2897</v>
      </c>
      <c r="B3122" s="27" t="s">
        <v>639</v>
      </c>
      <c r="C3122" s="27" t="s">
        <v>639</v>
      </c>
      <c r="D3122" s="28">
        <v>8588</v>
      </c>
      <c r="E3122" s="27" t="s">
        <v>3283</v>
      </c>
      <c r="F3122" s="26" t="s">
        <v>16</v>
      </c>
      <c r="G3122" s="29">
        <v>11956</v>
      </c>
      <c r="H3122" s="30" t="s">
        <v>575</v>
      </c>
    </row>
    <row r="3123" spans="1:8" ht="47.25" hidden="1" x14ac:dyDescent="0.25">
      <c r="A3123" s="26" t="s">
        <v>2897</v>
      </c>
      <c r="B3123" s="27" t="s">
        <v>639</v>
      </c>
      <c r="C3123" s="27" t="s">
        <v>639</v>
      </c>
      <c r="D3123" s="28">
        <v>8589</v>
      </c>
      <c r="E3123" s="27" t="s">
        <v>3284</v>
      </c>
      <c r="F3123" s="26" t="s">
        <v>16</v>
      </c>
      <c r="G3123" s="29">
        <v>11582</v>
      </c>
      <c r="H3123" s="30" t="s">
        <v>575</v>
      </c>
    </row>
    <row r="3124" spans="1:8" ht="63" hidden="1" x14ac:dyDescent="0.25">
      <c r="A3124" s="26" t="s">
        <v>2897</v>
      </c>
      <c r="B3124" s="27" t="s">
        <v>646</v>
      </c>
      <c r="C3124" s="27" t="s">
        <v>647</v>
      </c>
      <c r="D3124" s="28">
        <v>8590</v>
      </c>
      <c r="E3124" s="27" t="s">
        <v>3285</v>
      </c>
      <c r="F3124" s="26" t="s">
        <v>16</v>
      </c>
      <c r="G3124" s="29">
        <v>1696937</v>
      </c>
      <c r="H3124" s="30" t="s">
        <v>575</v>
      </c>
    </row>
    <row r="3125" spans="1:8" ht="47.25" hidden="1" x14ac:dyDescent="0.25">
      <c r="A3125" s="26" t="s">
        <v>2897</v>
      </c>
      <c r="B3125" s="27" t="s">
        <v>1655</v>
      </c>
      <c r="C3125" s="27" t="s">
        <v>1655</v>
      </c>
      <c r="D3125" s="28">
        <v>8591</v>
      </c>
      <c r="E3125" s="27" t="s">
        <v>3286</v>
      </c>
      <c r="F3125" s="26" t="s">
        <v>13</v>
      </c>
      <c r="G3125" s="29">
        <v>44617</v>
      </c>
      <c r="H3125" s="30" t="s">
        <v>575</v>
      </c>
    </row>
    <row r="3126" spans="1:8" ht="78.75" hidden="1" x14ac:dyDescent="0.25">
      <c r="A3126" s="26" t="s">
        <v>2897</v>
      </c>
      <c r="B3126" s="27" t="s">
        <v>594</v>
      </c>
      <c r="C3126" s="27" t="s">
        <v>595</v>
      </c>
      <c r="D3126" s="28">
        <v>8592</v>
      </c>
      <c r="E3126" s="27" t="s">
        <v>3287</v>
      </c>
      <c r="F3126" s="26" t="s">
        <v>15</v>
      </c>
      <c r="G3126" s="29">
        <v>77336</v>
      </c>
      <c r="H3126" s="30" t="s">
        <v>575</v>
      </c>
    </row>
    <row r="3127" spans="1:8" ht="47.25" hidden="1" x14ac:dyDescent="0.25">
      <c r="A3127" s="26" t="s">
        <v>2897</v>
      </c>
      <c r="B3127" s="27" t="s">
        <v>639</v>
      </c>
      <c r="C3127" s="27" t="s">
        <v>639</v>
      </c>
      <c r="D3127" s="28">
        <v>8593</v>
      </c>
      <c r="E3127" s="27" t="s">
        <v>3288</v>
      </c>
      <c r="F3127" s="26" t="s">
        <v>16</v>
      </c>
      <c r="G3127" s="29">
        <v>34721</v>
      </c>
      <c r="H3127" s="30" t="s">
        <v>575</v>
      </c>
    </row>
    <row r="3128" spans="1:8" ht="47.25" hidden="1" x14ac:dyDescent="0.25">
      <c r="A3128" s="26" t="s">
        <v>2897</v>
      </c>
      <c r="B3128" s="27" t="s">
        <v>639</v>
      </c>
      <c r="C3128" s="27" t="s">
        <v>639</v>
      </c>
      <c r="D3128" s="28">
        <v>8594</v>
      </c>
      <c r="E3128" s="27" t="s">
        <v>3289</v>
      </c>
      <c r="F3128" s="26" t="s">
        <v>16</v>
      </c>
      <c r="G3128" s="29">
        <v>137741</v>
      </c>
      <c r="H3128" s="30" t="s">
        <v>575</v>
      </c>
    </row>
    <row r="3129" spans="1:8" ht="47.25" hidden="1" x14ac:dyDescent="0.25">
      <c r="A3129" s="26" t="s">
        <v>2897</v>
      </c>
      <c r="B3129" s="27" t="s">
        <v>639</v>
      </c>
      <c r="C3129" s="27" t="s">
        <v>639</v>
      </c>
      <c r="D3129" s="28">
        <v>8595</v>
      </c>
      <c r="E3129" s="27" t="s">
        <v>3290</v>
      </c>
      <c r="F3129" s="26" t="s">
        <v>16</v>
      </c>
      <c r="G3129" s="29">
        <v>149641</v>
      </c>
      <c r="H3129" s="30" t="s">
        <v>575</v>
      </c>
    </row>
    <row r="3130" spans="1:8" ht="47.25" hidden="1" x14ac:dyDescent="0.25">
      <c r="A3130" s="26" t="s">
        <v>2897</v>
      </c>
      <c r="B3130" s="27" t="s">
        <v>639</v>
      </c>
      <c r="C3130" s="27" t="s">
        <v>639</v>
      </c>
      <c r="D3130" s="28">
        <v>8597</v>
      </c>
      <c r="E3130" s="27" t="s">
        <v>3291</v>
      </c>
      <c r="F3130" s="26" t="s">
        <v>16</v>
      </c>
      <c r="G3130" s="29">
        <v>118672</v>
      </c>
      <c r="H3130" s="30" t="s">
        <v>575</v>
      </c>
    </row>
    <row r="3131" spans="1:8" ht="47.25" hidden="1" x14ac:dyDescent="0.25">
      <c r="A3131" s="26" t="s">
        <v>2897</v>
      </c>
      <c r="B3131" s="27" t="s">
        <v>639</v>
      </c>
      <c r="C3131" s="27" t="s">
        <v>639</v>
      </c>
      <c r="D3131" s="28">
        <v>8598</v>
      </c>
      <c r="E3131" s="27" t="s">
        <v>3292</v>
      </c>
      <c r="F3131" s="26" t="s">
        <v>16</v>
      </c>
      <c r="G3131" s="29">
        <v>273904</v>
      </c>
      <c r="H3131" s="30" t="s">
        <v>575</v>
      </c>
    </row>
    <row r="3132" spans="1:8" ht="47.25" hidden="1" x14ac:dyDescent="0.25">
      <c r="A3132" s="26" t="s">
        <v>2897</v>
      </c>
      <c r="B3132" s="27" t="s">
        <v>639</v>
      </c>
      <c r="C3132" s="27" t="s">
        <v>639</v>
      </c>
      <c r="D3132" s="28">
        <v>8599</v>
      </c>
      <c r="E3132" s="27" t="s">
        <v>3293</v>
      </c>
      <c r="F3132" s="26" t="s">
        <v>16</v>
      </c>
      <c r="G3132" s="29">
        <v>15648</v>
      </c>
      <c r="H3132" s="30" t="s">
        <v>575</v>
      </c>
    </row>
    <row r="3133" spans="1:8" ht="47.25" hidden="1" x14ac:dyDescent="0.25">
      <c r="A3133" s="26" t="s">
        <v>2897</v>
      </c>
      <c r="B3133" s="27" t="s">
        <v>639</v>
      </c>
      <c r="C3133" s="27" t="s">
        <v>639</v>
      </c>
      <c r="D3133" s="28">
        <v>8600</v>
      </c>
      <c r="E3133" s="27" t="s">
        <v>3294</v>
      </c>
      <c r="F3133" s="26" t="s">
        <v>16</v>
      </c>
      <c r="G3133" s="29">
        <v>351706</v>
      </c>
      <c r="H3133" s="30" t="s">
        <v>575</v>
      </c>
    </row>
    <row r="3134" spans="1:8" ht="47.25" hidden="1" x14ac:dyDescent="0.25">
      <c r="A3134" s="26" t="s">
        <v>2897</v>
      </c>
      <c r="B3134" s="27" t="s">
        <v>639</v>
      </c>
      <c r="C3134" s="27" t="s">
        <v>639</v>
      </c>
      <c r="D3134" s="28">
        <v>8601</v>
      </c>
      <c r="E3134" s="27" t="s">
        <v>3295</v>
      </c>
      <c r="F3134" s="26" t="s">
        <v>16</v>
      </c>
      <c r="G3134" s="29">
        <v>186502</v>
      </c>
      <c r="H3134" s="30" t="s">
        <v>575</v>
      </c>
    </row>
    <row r="3135" spans="1:8" ht="47.25" x14ac:dyDescent="0.25">
      <c r="A3135" s="26" t="s">
        <v>2897</v>
      </c>
      <c r="B3135" s="27" t="s">
        <v>597</v>
      </c>
      <c r="C3135" s="27" t="s">
        <v>597</v>
      </c>
      <c r="D3135" s="28">
        <v>8602</v>
      </c>
      <c r="E3135" s="27" t="s">
        <v>3296</v>
      </c>
      <c r="F3135" s="26" t="s">
        <v>16</v>
      </c>
      <c r="G3135" s="29">
        <v>725250</v>
      </c>
      <c r="H3135" s="30" t="s">
        <v>575</v>
      </c>
    </row>
    <row r="3136" spans="1:8" ht="47.25" hidden="1" x14ac:dyDescent="0.25">
      <c r="A3136" s="26" t="s">
        <v>2897</v>
      </c>
      <c r="B3136" s="27" t="s">
        <v>639</v>
      </c>
      <c r="C3136" s="27" t="s">
        <v>639</v>
      </c>
      <c r="D3136" s="28">
        <v>8603</v>
      </c>
      <c r="E3136" s="27" t="s">
        <v>3297</v>
      </c>
      <c r="F3136" s="26" t="s">
        <v>16</v>
      </c>
      <c r="G3136" s="29">
        <v>35324</v>
      </c>
      <c r="H3136" s="30" t="s">
        <v>575</v>
      </c>
    </row>
    <row r="3137" spans="1:8" ht="47.25" hidden="1" x14ac:dyDescent="0.25">
      <c r="A3137" s="26" t="s">
        <v>2897</v>
      </c>
      <c r="B3137" s="27" t="s">
        <v>639</v>
      </c>
      <c r="C3137" s="27" t="s">
        <v>639</v>
      </c>
      <c r="D3137" s="28">
        <v>8604</v>
      </c>
      <c r="E3137" s="27" t="s">
        <v>3298</v>
      </c>
      <c r="F3137" s="26" t="s">
        <v>16</v>
      </c>
      <c r="G3137" s="29">
        <v>5198355</v>
      </c>
      <c r="H3137" s="30" t="s">
        <v>575</v>
      </c>
    </row>
    <row r="3138" spans="1:8" ht="47.25" hidden="1" x14ac:dyDescent="0.25">
      <c r="A3138" s="26" t="s">
        <v>2897</v>
      </c>
      <c r="B3138" s="27" t="s">
        <v>1655</v>
      </c>
      <c r="C3138" s="27" t="s">
        <v>1655</v>
      </c>
      <c r="D3138" s="28">
        <v>8605</v>
      </c>
      <c r="E3138" s="27" t="s">
        <v>3299</v>
      </c>
      <c r="F3138" s="26" t="s">
        <v>13</v>
      </c>
      <c r="G3138" s="29">
        <v>49325</v>
      </c>
      <c r="H3138" s="30" t="s">
        <v>575</v>
      </c>
    </row>
    <row r="3139" spans="1:8" ht="63" hidden="1" x14ac:dyDescent="0.25">
      <c r="A3139" s="26" t="s">
        <v>3251</v>
      </c>
      <c r="B3139" s="27" t="s">
        <v>578</v>
      </c>
      <c r="C3139" s="27" t="s">
        <v>578</v>
      </c>
      <c r="D3139" s="28">
        <v>8606</v>
      </c>
      <c r="E3139" s="27" t="s">
        <v>3300</v>
      </c>
      <c r="F3139" s="26" t="s">
        <v>13</v>
      </c>
      <c r="G3139" s="29">
        <v>9689</v>
      </c>
      <c r="H3139" s="30" t="s">
        <v>575</v>
      </c>
    </row>
    <row r="3140" spans="1:8" ht="63" hidden="1" x14ac:dyDescent="0.25">
      <c r="A3140" s="26" t="s">
        <v>3251</v>
      </c>
      <c r="B3140" s="27" t="s">
        <v>629</v>
      </c>
      <c r="C3140" s="27" t="s">
        <v>793</v>
      </c>
      <c r="D3140" s="28">
        <v>8608</v>
      </c>
      <c r="E3140" s="27" t="s">
        <v>3301</v>
      </c>
      <c r="F3140" s="26" t="s">
        <v>16</v>
      </c>
      <c r="G3140" s="29">
        <v>150761</v>
      </c>
      <c r="H3140" s="30" t="s">
        <v>575</v>
      </c>
    </row>
    <row r="3141" spans="1:8" ht="63" hidden="1" x14ac:dyDescent="0.25">
      <c r="A3141" s="26" t="s">
        <v>3251</v>
      </c>
      <c r="B3141" s="27" t="s">
        <v>582</v>
      </c>
      <c r="C3141" s="27" t="s">
        <v>1775</v>
      </c>
      <c r="D3141" s="28">
        <v>8610</v>
      </c>
      <c r="E3141" s="27" t="s">
        <v>3302</v>
      </c>
      <c r="F3141" s="26" t="s">
        <v>16</v>
      </c>
      <c r="G3141" s="29">
        <v>27150111</v>
      </c>
      <c r="H3141" s="30" t="s">
        <v>575</v>
      </c>
    </row>
    <row r="3142" spans="1:8" ht="47.25" hidden="1" x14ac:dyDescent="0.25">
      <c r="A3142" s="26" t="s">
        <v>3303</v>
      </c>
      <c r="B3142" s="27" t="s">
        <v>646</v>
      </c>
      <c r="C3142" s="27" t="s">
        <v>993</v>
      </c>
      <c r="D3142" s="28">
        <v>8611</v>
      </c>
      <c r="E3142" s="27" t="s">
        <v>3304</v>
      </c>
      <c r="F3142" s="26" t="s">
        <v>17</v>
      </c>
      <c r="G3142" s="29">
        <v>2438</v>
      </c>
      <c r="H3142" s="30" t="s">
        <v>575</v>
      </c>
    </row>
    <row r="3143" spans="1:8" ht="78.75" hidden="1" x14ac:dyDescent="0.25">
      <c r="A3143" s="26" t="s">
        <v>3303</v>
      </c>
      <c r="B3143" s="27" t="s">
        <v>970</v>
      </c>
      <c r="C3143" s="27" t="s">
        <v>971</v>
      </c>
      <c r="D3143" s="28">
        <v>8612</v>
      </c>
      <c r="E3143" s="27" t="s">
        <v>3305</v>
      </c>
      <c r="F3143" s="26" t="s">
        <v>13</v>
      </c>
      <c r="G3143" s="29">
        <v>113889</v>
      </c>
      <c r="H3143" s="30" t="s">
        <v>575</v>
      </c>
    </row>
    <row r="3144" spans="1:8" ht="63" hidden="1" x14ac:dyDescent="0.25">
      <c r="A3144" s="26" t="s">
        <v>3303</v>
      </c>
      <c r="B3144" s="27" t="s">
        <v>650</v>
      </c>
      <c r="C3144" s="27" t="s">
        <v>996</v>
      </c>
      <c r="D3144" s="28">
        <v>8613</v>
      </c>
      <c r="E3144" s="27" t="s">
        <v>3306</v>
      </c>
      <c r="F3144" s="26" t="s">
        <v>14</v>
      </c>
      <c r="G3144" s="29">
        <v>641330</v>
      </c>
      <c r="H3144" s="30" t="s">
        <v>575</v>
      </c>
    </row>
    <row r="3145" spans="1:8" ht="63" hidden="1" x14ac:dyDescent="0.25">
      <c r="A3145" s="26" t="s">
        <v>3303</v>
      </c>
      <c r="B3145" s="27" t="s">
        <v>650</v>
      </c>
      <c r="C3145" s="27" t="s">
        <v>996</v>
      </c>
      <c r="D3145" s="28">
        <v>8614</v>
      </c>
      <c r="E3145" s="27" t="s">
        <v>3307</v>
      </c>
      <c r="F3145" s="26" t="s">
        <v>14</v>
      </c>
      <c r="G3145" s="29">
        <v>647399</v>
      </c>
      <c r="H3145" s="30" t="s">
        <v>575</v>
      </c>
    </row>
    <row r="3146" spans="1:8" ht="47.25" hidden="1" x14ac:dyDescent="0.25">
      <c r="A3146" s="26" t="s">
        <v>3303</v>
      </c>
      <c r="B3146" s="27" t="s">
        <v>587</v>
      </c>
      <c r="C3146" s="27" t="s">
        <v>820</v>
      </c>
      <c r="D3146" s="28">
        <v>8615</v>
      </c>
      <c r="E3146" s="27" t="s">
        <v>3308</v>
      </c>
      <c r="F3146" s="26" t="s">
        <v>14</v>
      </c>
      <c r="G3146" s="29">
        <v>182950</v>
      </c>
      <c r="H3146" s="30" t="s">
        <v>575</v>
      </c>
    </row>
    <row r="3147" spans="1:8" ht="47.25" hidden="1" x14ac:dyDescent="0.25">
      <c r="A3147" s="26" t="s">
        <v>3303</v>
      </c>
      <c r="B3147" s="27" t="s">
        <v>587</v>
      </c>
      <c r="C3147" s="27" t="s">
        <v>820</v>
      </c>
      <c r="D3147" s="28">
        <v>8616</v>
      </c>
      <c r="E3147" s="27" t="s">
        <v>3309</v>
      </c>
      <c r="F3147" s="26" t="s">
        <v>14</v>
      </c>
      <c r="G3147" s="29">
        <v>171134</v>
      </c>
      <c r="H3147" s="30" t="s">
        <v>575</v>
      </c>
    </row>
    <row r="3148" spans="1:8" ht="47.25" hidden="1" x14ac:dyDescent="0.25">
      <c r="A3148" s="26" t="s">
        <v>3303</v>
      </c>
      <c r="B3148" s="27" t="s">
        <v>587</v>
      </c>
      <c r="C3148" s="27" t="s">
        <v>820</v>
      </c>
      <c r="D3148" s="28">
        <v>8617</v>
      </c>
      <c r="E3148" s="27" t="s">
        <v>3310</v>
      </c>
      <c r="F3148" s="26" t="s">
        <v>14</v>
      </c>
      <c r="G3148" s="29">
        <v>154612</v>
      </c>
      <c r="H3148" s="30" t="s">
        <v>575</v>
      </c>
    </row>
    <row r="3149" spans="1:8" ht="47.25" hidden="1" x14ac:dyDescent="0.25">
      <c r="A3149" s="26" t="s">
        <v>3303</v>
      </c>
      <c r="B3149" s="27" t="s">
        <v>650</v>
      </c>
      <c r="C3149" s="27" t="s">
        <v>996</v>
      </c>
      <c r="D3149" s="28">
        <v>8618</v>
      </c>
      <c r="E3149" s="27" t="s">
        <v>3311</v>
      </c>
      <c r="F3149" s="26" t="s">
        <v>14</v>
      </c>
      <c r="G3149" s="29">
        <v>568530</v>
      </c>
      <c r="H3149" s="30" t="s">
        <v>575</v>
      </c>
    </row>
    <row r="3150" spans="1:8" ht="63" hidden="1" x14ac:dyDescent="0.25">
      <c r="A3150" s="26" t="s">
        <v>3303</v>
      </c>
      <c r="B3150" s="27" t="s">
        <v>650</v>
      </c>
      <c r="C3150" s="27" t="s">
        <v>996</v>
      </c>
      <c r="D3150" s="28">
        <v>8619</v>
      </c>
      <c r="E3150" s="27" t="s">
        <v>3312</v>
      </c>
      <c r="F3150" s="26" t="s">
        <v>14</v>
      </c>
      <c r="G3150" s="29">
        <v>659984</v>
      </c>
      <c r="H3150" s="30" t="s">
        <v>575</v>
      </c>
    </row>
    <row r="3151" spans="1:8" ht="63" hidden="1" x14ac:dyDescent="0.25">
      <c r="A3151" s="26" t="s">
        <v>3303</v>
      </c>
      <c r="B3151" s="27" t="s">
        <v>650</v>
      </c>
      <c r="C3151" s="27" t="s">
        <v>996</v>
      </c>
      <c r="D3151" s="28">
        <v>8620</v>
      </c>
      <c r="E3151" s="27" t="s">
        <v>3313</v>
      </c>
      <c r="F3151" s="26" t="s">
        <v>14</v>
      </c>
      <c r="G3151" s="29">
        <v>644856</v>
      </c>
      <c r="H3151" s="30" t="s">
        <v>575</v>
      </c>
    </row>
    <row r="3152" spans="1:8" ht="47.25" hidden="1" x14ac:dyDescent="0.25">
      <c r="A3152" s="26" t="s">
        <v>3303</v>
      </c>
      <c r="B3152" s="27" t="s">
        <v>650</v>
      </c>
      <c r="C3152" s="27" t="s">
        <v>996</v>
      </c>
      <c r="D3152" s="28">
        <v>8621</v>
      </c>
      <c r="E3152" s="27" t="s">
        <v>3314</v>
      </c>
      <c r="F3152" s="26" t="s">
        <v>14</v>
      </c>
      <c r="G3152" s="29">
        <v>625868</v>
      </c>
      <c r="H3152" s="30" t="s">
        <v>575</v>
      </c>
    </row>
    <row r="3153" spans="1:8" ht="31.5" hidden="1" x14ac:dyDescent="0.25">
      <c r="A3153" s="26" t="s">
        <v>3303</v>
      </c>
      <c r="B3153" s="27" t="s">
        <v>1119</v>
      </c>
      <c r="C3153" s="27" t="s">
        <v>1120</v>
      </c>
      <c r="D3153" s="28">
        <v>8622</v>
      </c>
      <c r="E3153" s="27" t="s">
        <v>3315</v>
      </c>
      <c r="F3153" s="26" t="s">
        <v>13</v>
      </c>
      <c r="G3153" s="29">
        <v>7204</v>
      </c>
      <c r="H3153" s="30" t="s">
        <v>575</v>
      </c>
    </row>
    <row r="3154" spans="1:8" ht="63" hidden="1" x14ac:dyDescent="0.25">
      <c r="A3154" s="26" t="s">
        <v>3316</v>
      </c>
      <c r="B3154" s="27" t="s">
        <v>608</v>
      </c>
      <c r="C3154" s="27" t="s">
        <v>609</v>
      </c>
      <c r="D3154" s="28">
        <v>8624</v>
      </c>
      <c r="E3154" s="27" t="s">
        <v>3317</v>
      </c>
      <c r="F3154" s="26" t="s">
        <v>16</v>
      </c>
      <c r="G3154" s="29">
        <v>3727405</v>
      </c>
      <c r="H3154" s="30" t="s">
        <v>575</v>
      </c>
    </row>
    <row r="3155" spans="1:8" ht="78.75" hidden="1" x14ac:dyDescent="0.25">
      <c r="A3155" s="26" t="s">
        <v>3316</v>
      </c>
      <c r="B3155" s="27" t="s">
        <v>608</v>
      </c>
      <c r="C3155" s="27" t="s">
        <v>2489</v>
      </c>
      <c r="D3155" s="28">
        <v>8625</v>
      </c>
      <c r="E3155" s="27" t="s">
        <v>3318</v>
      </c>
      <c r="F3155" s="26" t="s">
        <v>16</v>
      </c>
      <c r="G3155" s="29">
        <v>219304</v>
      </c>
      <c r="H3155" s="30" t="s">
        <v>575</v>
      </c>
    </row>
    <row r="3156" spans="1:8" ht="63" hidden="1" x14ac:dyDescent="0.25">
      <c r="A3156" s="26" t="s">
        <v>3316</v>
      </c>
      <c r="B3156" s="27" t="s">
        <v>608</v>
      </c>
      <c r="C3156" s="27" t="s">
        <v>2489</v>
      </c>
      <c r="D3156" s="28">
        <v>8626</v>
      </c>
      <c r="E3156" s="27" t="s">
        <v>3319</v>
      </c>
      <c r="F3156" s="26" t="s">
        <v>16</v>
      </c>
      <c r="G3156" s="29">
        <v>1890355</v>
      </c>
      <c r="H3156" s="30" t="s">
        <v>575</v>
      </c>
    </row>
    <row r="3157" spans="1:8" ht="78.75" hidden="1" x14ac:dyDescent="0.25">
      <c r="A3157" s="26" t="s">
        <v>3316</v>
      </c>
      <c r="B3157" s="27" t="s">
        <v>608</v>
      </c>
      <c r="C3157" s="27" t="s">
        <v>2489</v>
      </c>
      <c r="D3157" s="28">
        <v>8627</v>
      </c>
      <c r="E3157" s="27" t="s">
        <v>3320</v>
      </c>
      <c r="F3157" s="26" t="s">
        <v>16</v>
      </c>
      <c r="G3157" s="29">
        <v>368275</v>
      </c>
      <c r="H3157" s="30" t="s">
        <v>575</v>
      </c>
    </row>
    <row r="3158" spans="1:8" ht="78.75" hidden="1" x14ac:dyDescent="0.25">
      <c r="A3158" s="26" t="s">
        <v>3316</v>
      </c>
      <c r="B3158" s="27" t="s">
        <v>608</v>
      </c>
      <c r="C3158" s="27" t="s">
        <v>2489</v>
      </c>
      <c r="D3158" s="28">
        <v>8628</v>
      </c>
      <c r="E3158" s="27" t="s">
        <v>3321</v>
      </c>
      <c r="F3158" s="26" t="s">
        <v>16</v>
      </c>
      <c r="G3158" s="29">
        <v>122556</v>
      </c>
      <c r="H3158" s="30" t="s">
        <v>575</v>
      </c>
    </row>
    <row r="3159" spans="1:8" ht="63" hidden="1" x14ac:dyDescent="0.25">
      <c r="A3159" s="26" t="s">
        <v>3316</v>
      </c>
      <c r="B3159" s="27" t="s">
        <v>597</v>
      </c>
      <c r="C3159" s="27" t="s">
        <v>597</v>
      </c>
      <c r="D3159" s="28">
        <v>8629</v>
      </c>
      <c r="E3159" s="27" t="s">
        <v>3322</v>
      </c>
      <c r="F3159" s="26" t="s">
        <v>15</v>
      </c>
      <c r="G3159" s="29">
        <v>516074</v>
      </c>
      <c r="H3159" s="30" t="s">
        <v>575</v>
      </c>
    </row>
    <row r="3160" spans="1:8" ht="78.75" hidden="1" x14ac:dyDescent="0.25">
      <c r="A3160" s="26" t="s">
        <v>3316</v>
      </c>
      <c r="B3160" s="27" t="s">
        <v>639</v>
      </c>
      <c r="C3160" s="27" t="s">
        <v>639</v>
      </c>
      <c r="D3160" s="28">
        <v>8631</v>
      </c>
      <c r="E3160" s="27" t="s">
        <v>3323</v>
      </c>
      <c r="F3160" s="26" t="s">
        <v>16</v>
      </c>
      <c r="G3160" s="29">
        <v>821349</v>
      </c>
      <c r="H3160" s="30" t="s">
        <v>575</v>
      </c>
    </row>
    <row r="3161" spans="1:8" ht="63" hidden="1" x14ac:dyDescent="0.25">
      <c r="A3161" s="26" t="s">
        <v>3316</v>
      </c>
      <c r="B3161" s="27" t="s">
        <v>597</v>
      </c>
      <c r="C3161" s="27" t="s">
        <v>597</v>
      </c>
      <c r="D3161" s="28">
        <v>8632</v>
      </c>
      <c r="E3161" s="27" t="s">
        <v>3324</v>
      </c>
      <c r="F3161" s="26" t="s">
        <v>15</v>
      </c>
      <c r="G3161" s="29">
        <v>208208</v>
      </c>
      <c r="H3161" s="30" t="s">
        <v>575</v>
      </c>
    </row>
    <row r="3162" spans="1:8" ht="63" hidden="1" x14ac:dyDescent="0.25">
      <c r="A3162" s="26" t="s">
        <v>3316</v>
      </c>
      <c r="B3162" s="27" t="s">
        <v>597</v>
      </c>
      <c r="C3162" s="27" t="s">
        <v>597</v>
      </c>
      <c r="D3162" s="28">
        <v>8633</v>
      </c>
      <c r="E3162" s="27" t="s">
        <v>3325</v>
      </c>
      <c r="F3162" s="26" t="s">
        <v>15</v>
      </c>
      <c r="G3162" s="29">
        <v>466038</v>
      </c>
      <c r="H3162" s="30" t="s">
        <v>575</v>
      </c>
    </row>
    <row r="3163" spans="1:8" ht="78.75" hidden="1" x14ac:dyDescent="0.25">
      <c r="A3163" s="26" t="s">
        <v>3316</v>
      </c>
      <c r="B3163" s="27" t="s">
        <v>639</v>
      </c>
      <c r="C3163" s="27" t="s">
        <v>639</v>
      </c>
      <c r="D3163" s="28">
        <v>8634</v>
      </c>
      <c r="E3163" s="27" t="s">
        <v>3326</v>
      </c>
      <c r="F3163" s="26" t="s">
        <v>16</v>
      </c>
      <c r="G3163" s="29">
        <v>837431</v>
      </c>
      <c r="H3163" s="30" t="s">
        <v>575</v>
      </c>
    </row>
    <row r="3164" spans="1:8" ht="63" hidden="1" x14ac:dyDescent="0.25">
      <c r="A3164" s="26" t="s">
        <v>3316</v>
      </c>
      <c r="B3164" s="27" t="s">
        <v>639</v>
      </c>
      <c r="C3164" s="27" t="s">
        <v>639</v>
      </c>
      <c r="D3164" s="28">
        <v>8635</v>
      </c>
      <c r="E3164" s="27" t="s">
        <v>3327</v>
      </c>
      <c r="F3164" s="26" t="s">
        <v>15</v>
      </c>
      <c r="G3164" s="29">
        <v>1280782</v>
      </c>
      <c r="H3164" s="30" t="s">
        <v>575</v>
      </c>
    </row>
    <row r="3165" spans="1:8" ht="78.75" hidden="1" x14ac:dyDescent="0.25">
      <c r="A3165" s="26" t="s">
        <v>3316</v>
      </c>
      <c r="B3165" s="27" t="s">
        <v>639</v>
      </c>
      <c r="C3165" s="27" t="s">
        <v>639</v>
      </c>
      <c r="D3165" s="28">
        <v>8636</v>
      </c>
      <c r="E3165" s="27" t="s">
        <v>3328</v>
      </c>
      <c r="F3165" s="26" t="s">
        <v>16</v>
      </c>
      <c r="G3165" s="29">
        <v>510552</v>
      </c>
      <c r="H3165" s="30" t="s">
        <v>575</v>
      </c>
    </row>
    <row r="3166" spans="1:8" ht="78.75" hidden="1" x14ac:dyDescent="0.25">
      <c r="A3166" s="26" t="s">
        <v>3316</v>
      </c>
      <c r="B3166" s="27" t="s">
        <v>639</v>
      </c>
      <c r="C3166" s="27" t="s">
        <v>639</v>
      </c>
      <c r="D3166" s="28">
        <v>8637</v>
      </c>
      <c r="E3166" s="27" t="s">
        <v>3329</v>
      </c>
      <c r="F3166" s="26" t="s">
        <v>16</v>
      </c>
      <c r="G3166" s="29">
        <v>1611919</v>
      </c>
      <c r="H3166" s="30" t="s">
        <v>575</v>
      </c>
    </row>
    <row r="3167" spans="1:8" ht="78.75" x14ac:dyDescent="0.25">
      <c r="A3167" s="26" t="s">
        <v>3316</v>
      </c>
      <c r="B3167" s="27" t="s">
        <v>597</v>
      </c>
      <c r="C3167" s="27" t="s">
        <v>597</v>
      </c>
      <c r="D3167" s="28">
        <v>8638</v>
      </c>
      <c r="E3167" s="27" t="s">
        <v>3330</v>
      </c>
      <c r="F3167" s="26" t="s">
        <v>16</v>
      </c>
      <c r="G3167" s="29">
        <v>2937581</v>
      </c>
      <c r="H3167" s="30" t="s">
        <v>575</v>
      </c>
    </row>
    <row r="3168" spans="1:8" ht="78.75" x14ac:dyDescent="0.25">
      <c r="A3168" s="26" t="s">
        <v>3316</v>
      </c>
      <c r="B3168" s="27" t="s">
        <v>597</v>
      </c>
      <c r="C3168" s="27" t="s">
        <v>597</v>
      </c>
      <c r="D3168" s="28">
        <v>8639</v>
      </c>
      <c r="E3168" s="27" t="s">
        <v>3331</v>
      </c>
      <c r="F3168" s="26" t="s">
        <v>16</v>
      </c>
      <c r="G3168" s="29">
        <v>5016446</v>
      </c>
      <c r="H3168" s="30" t="s">
        <v>575</v>
      </c>
    </row>
    <row r="3169" spans="1:8" ht="63" hidden="1" x14ac:dyDescent="0.25">
      <c r="A3169" s="26" t="s">
        <v>3316</v>
      </c>
      <c r="B3169" s="27" t="s">
        <v>639</v>
      </c>
      <c r="C3169" s="27" t="s">
        <v>639</v>
      </c>
      <c r="D3169" s="28">
        <v>8640</v>
      </c>
      <c r="E3169" s="27" t="s">
        <v>3332</v>
      </c>
      <c r="F3169" s="26" t="s">
        <v>16</v>
      </c>
      <c r="G3169" s="29">
        <v>109218</v>
      </c>
      <c r="H3169" s="30" t="s">
        <v>575</v>
      </c>
    </row>
    <row r="3170" spans="1:8" ht="63" hidden="1" x14ac:dyDescent="0.25">
      <c r="A3170" s="26" t="s">
        <v>3316</v>
      </c>
      <c r="B3170" s="27" t="s">
        <v>639</v>
      </c>
      <c r="C3170" s="27" t="s">
        <v>639</v>
      </c>
      <c r="D3170" s="28">
        <v>8641</v>
      </c>
      <c r="E3170" s="27" t="s">
        <v>3333</v>
      </c>
      <c r="F3170" s="26" t="s">
        <v>16</v>
      </c>
      <c r="G3170" s="29">
        <v>1238601</v>
      </c>
      <c r="H3170" s="30" t="s">
        <v>575</v>
      </c>
    </row>
    <row r="3171" spans="1:8" ht="63" hidden="1" x14ac:dyDescent="0.25">
      <c r="A3171" s="26" t="s">
        <v>3316</v>
      </c>
      <c r="B3171" s="27" t="s">
        <v>639</v>
      </c>
      <c r="C3171" s="27" t="s">
        <v>639</v>
      </c>
      <c r="D3171" s="28">
        <v>8642</v>
      </c>
      <c r="E3171" s="27" t="s">
        <v>3334</v>
      </c>
      <c r="F3171" s="26" t="s">
        <v>16</v>
      </c>
      <c r="G3171" s="29">
        <v>80257</v>
      </c>
      <c r="H3171" s="30" t="s">
        <v>575</v>
      </c>
    </row>
    <row r="3172" spans="1:8" ht="63" hidden="1" x14ac:dyDescent="0.25">
      <c r="A3172" s="26" t="s">
        <v>3316</v>
      </c>
      <c r="B3172" s="27" t="s">
        <v>573</v>
      </c>
      <c r="C3172" s="27" t="s">
        <v>1622</v>
      </c>
      <c r="D3172" s="28">
        <v>8643</v>
      </c>
      <c r="E3172" s="27" t="s">
        <v>3335</v>
      </c>
      <c r="F3172" s="26" t="s">
        <v>3336</v>
      </c>
      <c r="G3172" s="29">
        <v>55457</v>
      </c>
      <c r="H3172" s="30" t="s">
        <v>575</v>
      </c>
    </row>
    <row r="3173" spans="1:8" ht="78.75" x14ac:dyDescent="0.25">
      <c r="A3173" s="26" t="s">
        <v>3316</v>
      </c>
      <c r="B3173" s="27" t="s">
        <v>597</v>
      </c>
      <c r="C3173" s="27" t="s">
        <v>597</v>
      </c>
      <c r="D3173" s="28">
        <v>8644</v>
      </c>
      <c r="E3173" s="27" t="s">
        <v>3337</v>
      </c>
      <c r="F3173" s="26" t="s">
        <v>16</v>
      </c>
      <c r="G3173" s="29">
        <v>2987129</v>
      </c>
      <c r="H3173" s="30" t="s">
        <v>575</v>
      </c>
    </row>
    <row r="3174" spans="1:8" ht="78.75" hidden="1" x14ac:dyDescent="0.25">
      <c r="A3174" s="26" t="s">
        <v>3316</v>
      </c>
      <c r="B3174" s="27" t="s">
        <v>639</v>
      </c>
      <c r="C3174" s="27" t="s">
        <v>639</v>
      </c>
      <c r="D3174" s="28">
        <v>8645</v>
      </c>
      <c r="E3174" s="27" t="s">
        <v>3338</v>
      </c>
      <c r="F3174" s="26" t="s">
        <v>16</v>
      </c>
      <c r="G3174" s="29">
        <v>1715728</v>
      </c>
      <c r="H3174" s="30" t="s">
        <v>575</v>
      </c>
    </row>
    <row r="3175" spans="1:8" ht="63" hidden="1" x14ac:dyDescent="0.25">
      <c r="A3175" s="26" t="s">
        <v>3316</v>
      </c>
      <c r="B3175" s="27" t="s">
        <v>639</v>
      </c>
      <c r="C3175" s="27" t="s">
        <v>639</v>
      </c>
      <c r="D3175" s="28">
        <v>8646</v>
      </c>
      <c r="E3175" s="27" t="s">
        <v>3339</v>
      </c>
      <c r="F3175" s="26" t="s">
        <v>16</v>
      </c>
      <c r="G3175" s="29">
        <v>154923</v>
      </c>
      <c r="H3175" s="30" t="s">
        <v>575</v>
      </c>
    </row>
    <row r="3176" spans="1:8" ht="78.75" hidden="1" x14ac:dyDescent="0.25">
      <c r="A3176" s="26" t="s">
        <v>3316</v>
      </c>
      <c r="B3176" s="27" t="s">
        <v>639</v>
      </c>
      <c r="C3176" s="27" t="s">
        <v>639</v>
      </c>
      <c r="D3176" s="28">
        <v>8647</v>
      </c>
      <c r="E3176" s="27" t="s">
        <v>3340</v>
      </c>
      <c r="F3176" s="26" t="s">
        <v>16</v>
      </c>
      <c r="G3176" s="29">
        <v>3524785</v>
      </c>
      <c r="H3176" s="30" t="s">
        <v>575</v>
      </c>
    </row>
    <row r="3177" spans="1:8" ht="63" hidden="1" x14ac:dyDescent="0.25">
      <c r="A3177" s="26" t="s">
        <v>3316</v>
      </c>
      <c r="B3177" s="27" t="s">
        <v>646</v>
      </c>
      <c r="C3177" s="27" t="s">
        <v>647</v>
      </c>
      <c r="D3177" s="28">
        <v>8648</v>
      </c>
      <c r="E3177" s="27" t="s">
        <v>3341</v>
      </c>
      <c r="F3177" s="26" t="s">
        <v>15</v>
      </c>
      <c r="G3177" s="29">
        <v>403285</v>
      </c>
      <c r="H3177" s="30" t="s">
        <v>575</v>
      </c>
    </row>
    <row r="3178" spans="1:8" ht="63" hidden="1" x14ac:dyDescent="0.25">
      <c r="A3178" s="26" t="s">
        <v>3316</v>
      </c>
      <c r="B3178" s="27" t="s">
        <v>646</v>
      </c>
      <c r="C3178" s="27" t="s">
        <v>647</v>
      </c>
      <c r="D3178" s="28">
        <v>8649</v>
      </c>
      <c r="E3178" s="27" t="s">
        <v>3342</v>
      </c>
      <c r="F3178" s="26" t="s">
        <v>15</v>
      </c>
      <c r="G3178" s="29">
        <v>369111</v>
      </c>
      <c r="H3178" s="30" t="s">
        <v>575</v>
      </c>
    </row>
    <row r="3179" spans="1:8" ht="63" hidden="1" x14ac:dyDescent="0.25">
      <c r="A3179" s="26" t="s">
        <v>3316</v>
      </c>
      <c r="B3179" s="27" t="s">
        <v>978</v>
      </c>
      <c r="C3179" s="27" t="s">
        <v>2228</v>
      </c>
      <c r="D3179" s="28">
        <v>8650</v>
      </c>
      <c r="E3179" s="27" t="s">
        <v>3343</v>
      </c>
      <c r="F3179" s="26" t="s">
        <v>3344</v>
      </c>
      <c r="G3179" s="29">
        <v>33</v>
      </c>
      <c r="H3179" s="30" t="s">
        <v>575</v>
      </c>
    </row>
    <row r="3180" spans="1:8" ht="63" hidden="1" x14ac:dyDescent="0.25">
      <c r="A3180" s="26" t="s">
        <v>3316</v>
      </c>
      <c r="B3180" s="27" t="s">
        <v>629</v>
      </c>
      <c r="C3180" s="27" t="s">
        <v>630</v>
      </c>
      <c r="D3180" s="28">
        <v>8651</v>
      </c>
      <c r="E3180" s="27" t="s">
        <v>3345</v>
      </c>
      <c r="F3180" s="26" t="s">
        <v>16</v>
      </c>
      <c r="G3180" s="29">
        <v>234275</v>
      </c>
      <c r="H3180" s="30" t="s">
        <v>575</v>
      </c>
    </row>
    <row r="3181" spans="1:8" ht="63" hidden="1" x14ac:dyDescent="0.25">
      <c r="A3181" s="26" t="s">
        <v>3316</v>
      </c>
      <c r="B3181" s="27" t="s">
        <v>629</v>
      </c>
      <c r="C3181" s="27" t="s">
        <v>630</v>
      </c>
      <c r="D3181" s="28">
        <v>8652</v>
      </c>
      <c r="E3181" s="27" t="s">
        <v>3346</v>
      </c>
      <c r="F3181" s="26" t="s">
        <v>16</v>
      </c>
      <c r="G3181" s="29">
        <v>174287</v>
      </c>
      <c r="H3181" s="30" t="s">
        <v>575</v>
      </c>
    </row>
    <row r="3182" spans="1:8" ht="63" hidden="1" x14ac:dyDescent="0.25">
      <c r="A3182" s="26" t="s">
        <v>3316</v>
      </c>
      <c r="B3182" s="27" t="s">
        <v>629</v>
      </c>
      <c r="C3182" s="27" t="s">
        <v>630</v>
      </c>
      <c r="D3182" s="28">
        <v>8653</v>
      </c>
      <c r="E3182" s="27" t="s">
        <v>3347</v>
      </c>
      <c r="F3182" s="26" t="s">
        <v>16</v>
      </c>
      <c r="G3182" s="29">
        <v>233275</v>
      </c>
      <c r="H3182" s="30" t="s">
        <v>575</v>
      </c>
    </row>
    <row r="3183" spans="1:8" ht="63" hidden="1" x14ac:dyDescent="0.25">
      <c r="A3183" s="26" t="s">
        <v>3316</v>
      </c>
      <c r="B3183" s="27" t="s">
        <v>629</v>
      </c>
      <c r="C3183" s="27" t="s">
        <v>630</v>
      </c>
      <c r="D3183" s="28">
        <v>8654</v>
      </c>
      <c r="E3183" s="27" t="s">
        <v>3348</v>
      </c>
      <c r="F3183" s="26" t="s">
        <v>16</v>
      </c>
      <c r="G3183" s="29">
        <v>258275</v>
      </c>
      <c r="H3183" s="30" t="s">
        <v>575</v>
      </c>
    </row>
    <row r="3184" spans="1:8" ht="63" hidden="1" x14ac:dyDescent="0.25">
      <c r="A3184" s="26" t="s">
        <v>3316</v>
      </c>
      <c r="B3184" s="27" t="s">
        <v>587</v>
      </c>
      <c r="C3184" s="27" t="s">
        <v>592</v>
      </c>
      <c r="D3184" s="28">
        <v>8655</v>
      </c>
      <c r="E3184" s="27" t="s">
        <v>3349</v>
      </c>
      <c r="F3184" s="26" t="s">
        <v>14</v>
      </c>
      <c r="G3184" s="29">
        <v>42384</v>
      </c>
      <c r="H3184" s="30" t="s">
        <v>575</v>
      </c>
    </row>
    <row r="3185" spans="1:8" ht="63" hidden="1" x14ac:dyDescent="0.25">
      <c r="A3185" s="26" t="s">
        <v>3316</v>
      </c>
      <c r="B3185" s="27" t="s">
        <v>978</v>
      </c>
      <c r="C3185" s="27" t="s">
        <v>2228</v>
      </c>
      <c r="D3185" s="28">
        <v>8656</v>
      </c>
      <c r="E3185" s="27" t="s">
        <v>3350</v>
      </c>
      <c r="F3185" s="26" t="s">
        <v>14</v>
      </c>
      <c r="G3185" s="29">
        <v>13307</v>
      </c>
      <c r="H3185" s="30" t="s">
        <v>575</v>
      </c>
    </row>
    <row r="3186" spans="1:8" ht="31.5" hidden="1" x14ac:dyDescent="0.25">
      <c r="A3186" s="26" t="s">
        <v>3303</v>
      </c>
      <c r="B3186" s="27" t="s">
        <v>978</v>
      </c>
      <c r="C3186" s="27" t="s">
        <v>2228</v>
      </c>
      <c r="D3186" s="28">
        <v>8657</v>
      </c>
      <c r="E3186" s="27" t="s">
        <v>3351</v>
      </c>
      <c r="F3186" s="26" t="s">
        <v>13</v>
      </c>
      <c r="G3186" s="29">
        <v>6423</v>
      </c>
      <c r="H3186" s="30" t="s">
        <v>575</v>
      </c>
    </row>
    <row r="3187" spans="1:8" ht="31.5" hidden="1" x14ac:dyDescent="0.25">
      <c r="A3187" s="26" t="s">
        <v>1333</v>
      </c>
      <c r="B3187" s="27" t="s">
        <v>978</v>
      </c>
      <c r="C3187" s="27" t="s">
        <v>2228</v>
      </c>
      <c r="D3187" s="28">
        <v>8659</v>
      </c>
      <c r="E3187" s="27" t="s">
        <v>3352</v>
      </c>
      <c r="F3187" s="26" t="s">
        <v>13</v>
      </c>
      <c r="G3187" s="29">
        <v>13813</v>
      </c>
      <c r="H3187" s="30" t="s">
        <v>575</v>
      </c>
    </row>
    <row r="3188" spans="1:8" ht="47.25" hidden="1" x14ac:dyDescent="0.25">
      <c r="A3188" s="26" t="s">
        <v>1333</v>
      </c>
      <c r="B3188" s="27" t="s">
        <v>978</v>
      </c>
      <c r="C3188" s="27" t="s">
        <v>2228</v>
      </c>
      <c r="D3188" s="28">
        <v>8660</v>
      </c>
      <c r="E3188" s="27" t="s">
        <v>3353</v>
      </c>
      <c r="F3188" s="26" t="s">
        <v>13</v>
      </c>
      <c r="G3188" s="29">
        <v>93325</v>
      </c>
      <c r="H3188" s="30" t="s">
        <v>575</v>
      </c>
    </row>
    <row r="3189" spans="1:8" ht="47.25" hidden="1" x14ac:dyDescent="0.25">
      <c r="A3189" s="26" t="s">
        <v>1333</v>
      </c>
      <c r="B3189" s="27" t="s">
        <v>978</v>
      </c>
      <c r="C3189" s="27" t="s">
        <v>2228</v>
      </c>
      <c r="D3189" s="28">
        <v>8661</v>
      </c>
      <c r="E3189" s="27" t="s">
        <v>3354</v>
      </c>
      <c r="F3189" s="26" t="s">
        <v>13</v>
      </c>
      <c r="G3189" s="29">
        <v>209061</v>
      </c>
      <c r="H3189" s="30" t="s">
        <v>575</v>
      </c>
    </row>
    <row r="3190" spans="1:8" ht="31.5" hidden="1" x14ac:dyDescent="0.25">
      <c r="A3190" s="26" t="s">
        <v>1333</v>
      </c>
      <c r="B3190" s="27" t="s">
        <v>978</v>
      </c>
      <c r="C3190" s="27" t="s">
        <v>2228</v>
      </c>
      <c r="D3190" s="28">
        <v>8662</v>
      </c>
      <c r="E3190" s="27" t="s">
        <v>3355</v>
      </c>
      <c r="F3190" s="26" t="s">
        <v>13</v>
      </c>
      <c r="G3190" s="29">
        <v>330693</v>
      </c>
      <c r="H3190" s="30" t="s">
        <v>575</v>
      </c>
    </row>
    <row r="3191" spans="1:8" ht="31.5" hidden="1" x14ac:dyDescent="0.25">
      <c r="A3191" s="26" t="s">
        <v>1333</v>
      </c>
      <c r="B3191" s="27" t="s">
        <v>978</v>
      </c>
      <c r="C3191" s="27" t="s">
        <v>2228</v>
      </c>
      <c r="D3191" s="28">
        <v>8663</v>
      </c>
      <c r="E3191" s="27" t="s">
        <v>3356</v>
      </c>
      <c r="F3191" s="26" t="s">
        <v>13</v>
      </c>
      <c r="G3191" s="29">
        <v>333071</v>
      </c>
      <c r="H3191" s="30" t="s">
        <v>575</v>
      </c>
    </row>
    <row r="3192" spans="1:8" ht="31.5" hidden="1" x14ac:dyDescent="0.25">
      <c r="A3192" s="26" t="s">
        <v>1333</v>
      </c>
      <c r="B3192" s="27" t="s">
        <v>978</v>
      </c>
      <c r="C3192" s="27" t="s">
        <v>2228</v>
      </c>
      <c r="D3192" s="28">
        <v>8664</v>
      </c>
      <c r="E3192" s="27" t="s">
        <v>3357</v>
      </c>
      <c r="F3192" s="26" t="s">
        <v>13</v>
      </c>
      <c r="G3192" s="29">
        <v>369197</v>
      </c>
      <c r="H3192" s="30" t="s">
        <v>575</v>
      </c>
    </row>
    <row r="3193" spans="1:8" ht="31.5" hidden="1" x14ac:dyDescent="0.25">
      <c r="A3193" s="26" t="s">
        <v>1333</v>
      </c>
      <c r="B3193" s="27" t="s">
        <v>978</v>
      </c>
      <c r="C3193" s="27" t="s">
        <v>2228</v>
      </c>
      <c r="D3193" s="28">
        <v>8665</v>
      </c>
      <c r="E3193" s="27" t="s">
        <v>3358</v>
      </c>
      <c r="F3193" s="26" t="s">
        <v>13</v>
      </c>
      <c r="G3193" s="29">
        <v>386113</v>
      </c>
      <c r="H3193" s="30" t="s">
        <v>575</v>
      </c>
    </row>
    <row r="3194" spans="1:8" ht="31.5" hidden="1" x14ac:dyDescent="0.25">
      <c r="A3194" s="26" t="s">
        <v>1333</v>
      </c>
      <c r="B3194" s="27" t="s">
        <v>978</v>
      </c>
      <c r="C3194" s="27" t="s">
        <v>2228</v>
      </c>
      <c r="D3194" s="28">
        <v>8667</v>
      </c>
      <c r="E3194" s="27" t="s">
        <v>3359</v>
      </c>
      <c r="F3194" s="26" t="s">
        <v>13</v>
      </c>
      <c r="G3194" s="29">
        <v>11371</v>
      </c>
      <c r="H3194" s="30" t="s">
        <v>575</v>
      </c>
    </row>
    <row r="3195" spans="1:8" ht="47.25" hidden="1" x14ac:dyDescent="0.25">
      <c r="A3195" s="26" t="s">
        <v>1333</v>
      </c>
      <c r="B3195" s="27" t="s">
        <v>978</v>
      </c>
      <c r="C3195" s="27" t="s">
        <v>2228</v>
      </c>
      <c r="D3195" s="28">
        <v>8668</v>
      </c>
      <c r="E3195" s="27" t="s">
        <v>3360</v>
      </c>
      <c r="F3195" s="26" t="s">
        <v>13</v>
      </c>
      <c r="G3195" s="29">
        <v>91895</v>
      </c>
      <c r="H3195" s="30" t="s">
        <v>575</v>
      </c>
    </row>
    <row r="3196" spans="1:8" ht="47.25" hidden="1" x14ac:dyDescent="0.25">
      <c r="A3196" s="26" t="s">
        <v>1333</v>
      </c>
      <c r="B3196" s="27" t="s">
        <v>978</v>
      </c>
      <c r="C3196" s="27" t="s">
        <v>2228</v>
      </c>
      <c r="D3196" s="28">
        <v>8669</v>
      </c>
      <c r="E3196" s="27" t="s">
        <v>3361</v>
      </c>
      <c r="F3196" s="26" t="s">
        <v>13</v>
      </c>
      <c r="G3196" s="29">
        <v>139079</v>
      </c>
      <c r="H3196" s="30" t="s">
        <v>575</v>
      </c>
    </row>
    <row r="3197" spans="1:8" ht="31.5" hidden="1" x14ac:dyDescent="0.25">
      <c r="A3197" s="26" t="s">
        <v>1333</v>
      </c>
      <c r="B3197" s="27" t="s">
        <v>978</v>
      </c>
      <c r="C3197" s="27" t="s">
        <v>2228</v>
      </c>
      <c r="D3197" s="28">
        <v>8670</v>
      </c>
      <c r="E3197" s="27" t="s">
        <v>3362</v>
      </c>
      <c r="F3197" s="26" t="s">
        <v>13</v>
      </c>
      <c r="G3197" s="29">
        <v>327385</v>
      </c>
      <c r="H3197" s="30" t="s">
        <v>575</v>
      </c>
    </row>
    <row r="3198" spans="1:8" ht="31.5" hidden="1" x14ac:dyDescent="0.25">
      <c r="A3198" s="26" t="s">
        <v>1333</v>
      </c>
      <c r="B3198" s="27" t="s">
        <v>978</v>
      </c>
      <c r="C3198" s="27" t="s">
        <v>2228</v>
      </c>
      <c r="D3198" s="28">
        <v>8671</v>
      </c>
      <c r="E3198" s="27" t="s">
        <v>3363</v>
      </c>
      <c r="F3198" s="26" t="s">
        <v>13</v>
      </c>
      <c r="G3198" s="29">
        <v>328035</v>
      </c>
      <c r="H3198" s="30" t="s">
        <v>575</v>
      </c>
    </row>
    <row r="3199" spans="1:8" ht="31.5" hidden="1" x14ac:dyDescent="0.25">
      <c r="A3199" s="26" t="s">
        <v>1333</v>
      </c>
      <c r="B3199" s="27" t="s">
        <v>978</v>
      </c>
      <c r="C3199" s="27" t="s">
        <v>2228</v>
      </c>
      <c r="D3199" s="28">
        <v>8672</v>
      </c>
      <c r="E3199" s="27" t="s">
        <v>3364</v>
      </c>
      <c r="F3199" s="26" t="s">
        <v>13</v>
      </c>
      <c r="G3199" s="29">
        <v>355568</v>
      </c>
      <c r="H3199" s="30" t="s">
        <v>575</v>
      </c>
    </row>
    <row r="3200" spans="1:8" ht="31.5" hidden="1" x14ac:dyDescent="0.25">
      <c r="A3200" s="26" t="s">
        <v>1333</v>
      </c>
      <c r="B3200" s="27" t="s">
        <v>978</v>
      </c>
      <c r="C3200" s="27" t="s">
        <v>2228</v>
      </c>
      <c r="D3200" s="28">
        <v>8673</v>
      </c>
      <c r="E3200" s="27" t="s">
        <v>3365</v>
      </c>
      <c r="F3200" s="26" t="s">
        <v>13</v>
      </c>
      <c r="G3200" s="29">
        <v>382932</v>
      </c>
      <c r="H3200" s="30" t="s">
        <v>575</v>
      </c>
    </row>
    <row r="3201" spans="1:8" ht="31.5" hidden="1" x14ac:dyDescent="0.25">
      <c r="A3201" s="26" t="s">
        <v>1333</v>
      </c>
      <c r="B3201" s="27" t="s">
        <v>978</v>
      </c>
      <c r="C3201" s="27" t="s">
        <v>2228</v>
      </c>
      <c r="D3201" s="28">
        <v>8675</v>
      </c>
      <c r="E3201" s="27" t="s">
        <v>3366</v>
      </c>
      <c r="F3201" s="26" t="s">
        <v>13</v>
      </c>
      <c r="G3201" s="29">
        <v>7624</v>
      </c>
      <c r="H3201" s="30" t="s">
        <v>575</v>
      </c>
    </row>
    <row r="3202" spans="1:8" ht="47.25" hidden="1" x14ac:dyDescent="0.25">
      <c r="A3202" s="26" t="s">
        <v>1333</v>
      </c>
      <c r="B3202" s="27" t="s">
        <v>978</v>
      </c>
      <c r="C3202" s="27" t="s">
        <v>2228</v>
      </c>
      <c r="D3202" s="28">
        <v>8676</v>
      </c>
      <c r="E3202" s="27" t="s">
        <v>3367</v>
      </c>
      <c r="F3202" s="26" t="s">
        <v>13</v>
      </c>
      <c r="G3202" s="29">
        <v>62607</v>
      </c>
      <c r="H3202" s="30" t="s">
        <v>575</v>
      </c>
    </row>
    <row r="3203" spans="1:8" ht="47.25" hidden="1" x14ac:dyDescent="0.25">
      <c r="A3203" s="26" t="s">
        <v>1333</v>
      </c>
      <c r="B3203" s="27" t="s">
        <v>978</v>
      </c>
      <c r="C3203" s="27" t="s">
        <v>2228</v>
      </c>
      <c r="D3203" s="28">
        <v>8677</v>
      </c>
      <c r="E3203" s="27" t="s">
        <v>3368</v>
      </c>
      <c r="F3203" s="26" t="s">
        <v>13</v>
      </c>
      <c r="G3203" s="29">
        <v>141823</v>
      </c>
      <c r="H3203" s="30" t="s">
        <v>575</v>
      </c>
    </row>
    <row r="3204" spans="1:8" ht="31.5" hidden="1" x14ac:dyDescent="0.25">
      <c r="A3204" s="26" t="s">
        <v>1333</v>
      </c>
      <c r="B3204" s="27" t="s">
        <v>978</v>
      </c>
      <c r="C3204" s="27" t="s">
        <v>2228</v>
      </c>
      <c r="D3204" s="28">
        <v>8678</v>
      </c>
      <c r="E3204" s="27" t="s">
        <v>3369</v>
      </c>
      <c r="F3204" s="26" t="s">
        <v>13</v>
      </c>
      <c r="G3204" s="29">
        <v>259932</v>
      </c>
      <c r="H3204" s="30" t="s">
        <v>575</v>
      </c>
    </row>
    <row r="3205" spans="1:8" ht="31.5" hidden="1" x14ac:dyDescent="0.25">
      <c r="A3205" s="26" t="s">
        <v>1333</v>
      </c>
      <c r="B3205" s="27" t="s">
        <v>978</v>
      </c>
      <c r="C3205" s="27" t="s">
        <v>2228</v>
      </c>
      <c r="D3205" s="28">
        <v>8679</v>
      </c>
      <c r="E3205" s="27" t="s">
        <v>3370</v>
      </c>
      <c r="F3205" s="26" t="s">
        <v>13</v>
      </c>
      <c r="G3205" s="29">
        <v>311002</v>
      </c>
      <c r="H3205" s="30" t="s">
        <v>575</v>
      </c>
    </row>
    <row r="3206" spans="1:8" ht="31.5" hidden="1" x14ac:dyDescent="0.25">
      <c r="A3206" s="26" t="s">
        <v>1333</v>
      </c>
      <c r="B3206" s="27" t="s">
        <v>978</v>
      </c>
      <c r="C3206" s="27" t="s">
        <v>2228</v>
      </c>
      <c r="D3206" s="28">
        <v>8680</v>
      </c>
      <c r="E3206" s="27" t="s">
        <v>3371</v>
      </c>
      <c r="F3206" s="26" t="s">
        <v>13</v>
      </c>
      <c r="G3206" s="29">
        <v>333015</v>
      </c>
      <c r="H3206" s="30" t="s">
        <v>575</v>
      </c>
    </row>
    <row r="3207" spans="1:8" ht="31.5" hidden="1" x14ac:dyDescent="0.25">
      <c r="A3207" s="26" t="s">
        <v>1333</v>
      </c>
      <c r="B3207" s="27" t="s">
        <v>978</v>
      </c>
      <c r="C3207" s="27" t="s">
        <v>2228</v>
      </c>
      <c r="D3207" s="28">
        <v>8681</v>
      </c>
      <c r="E3207" s="27" t="s">
        <v>3372</v>
      </c>
      <c r="F3207" s="26" t="s">
        <v>13</v>
      </c>
      <c r="G3207" s="29">
        <v>363458</v>
      </c>
      <c r="H3207" s="30" t="s">
        <v>575</v>
      </c>
    </row>
    <row r="3208" spans="1:8" ht="31.5" hidden="1" x14ac:dyDescent="0.25">
      <c r="A3208" s="26" t="s">
        <v>1333</v>
      </c>
      <c r="B3208" s="27" t="s">
        <v>978</v>
      </c>
      <c r="C3208" s="27" t="s">
        <v>2228</v>
      </c>
      <c r="D3208" s="28">
        <v>8683</v>
      </c>
      <c r="E3208" s="27" t="s">
        <v>3373</v>
      </c>
      <c r="F3208" s="26" t="s">
        <v>13</v>
      </c>
      <c r="G3208" s="29">
        <v>7624</v>
      </c>
      <c r="H3208" s="30" t="s">
        <v>575</v>
      </c>
    </row>
    <row r="3209" spans="1:8" ht="47.25" hidden="1" x14ac:dyDescent="0.25">
      <c r="A3209" s="26" t="s">
        <v>1333</v>
      </c>
      <c r="B3209" s="27" t="s">
        <v>978</v>
      </c>
      <c r="C3209" s="27" t="s">
        <v>2228</v>
      </c>
      <c r="D3209" s="28">
        <v>8684</v>
      </c>
      <c r="E3209" s="27" t="s">
        <v>3374</v>
      </c>
      <c r="F3209" s="26" t="s">
        <v>13</v>
      </c>
      <c r="G3209" s="29">
        <v>54265</v>
      </c>
      <c r="H3209" s="30" t="s">
        <v>575</v>
      </c>
    </row>
    <row r="3210" spans="1:8" ht="47.25" hidden="1" x14ac:dyDescent="0.25">
      <c r="A3210" s="26" t="s">
        <v>1333</v>
      </c>
      <c r="B3210" s="27" t="s">
        <v>978</v>
      </c>
      <c r="C3210" s="27" t="s">
        <v>2228</v>
      </c>
      <c r="D3210" s="28">
        <v>8685</v>
      </c>
      <c r="E3210" s="27" t="s">
        <v>3375</v>
      </c>
      <c r="F3210" s="26" t="s">
        <v>13</v>
      </c>
      <c r="G3210" s="29">
        <v>141823</v>
      </c>
      <c r="H3210" s="30" t="s">
        <v>575</v>
      </c>
    </row>
    <row r="3211" spans="1:8" ht="31.5" hidden="1" x14ac:dyDescent="0.25">
      <c r="A3211" s="26" t="s">
        <v>1333</v>
      </c>
      <c r="B3211" s="27" t="s">
        <v>978</v>
      </c>
      <c r="C3211" s="27" t="s">
        <v>2228</v>
      </c>
      <c r="D3211" s="28">
        <v>8686</v>
      </c>
      <c r="E3211" s="27" t="s">
        <v>3376</v>
      </c>
      <c r="F3211" s="26" t="s">
        <v>13</v>
      </c>
      <c r="G3211" s="29">
        <v>238882</v>
      </c>
      <c r="H3211" s="30" t="s">
        <v>575</v>
      </c>
    </row>
    <row r="3212" spans="1:8" ht="31.5" hidden="1" x14ac:dyDescent="0.25">
      <c r="A3212" s="26" t="s">
        <v>1333</v>
      </c>
      <c r="B3212" s="27" t="s">
        <v>978</v>
      </c>
      <c r="C3212" s="27" t="s">
        <v>2228</v>
      </c>
      <c r="D3212" s="28">
        <v>8687</v>
      </c>
      <c r="E3212" s="27" t="s">
        <v>3377</v>
      </c>
      <c r="F3212" s="26" t="s">
        <v>13</v>
      </c>
      <c r="G3212" s="29">
        <v>202437</v>
      </c>
      <c r="H3212" s="30" t="s">
        <v>575</v>
      </c>
    </row>
    <row r="3213" spans="1:8" ht="31.5" hidden="1" x14ac:dyDescent="0.25">
      <c r="A3213" s="26" t="s">
        <v>1333</v>
      </c>
      <c r="B3213" s="27" t="s">
        <v>978</v>
      </c>
      <c r="C3213" s="27" t="s">
        <v>2228</v>
      </c>
      <c r="D3213" s="28">
        <v>8688</v>
      </c>
      <c r="E3213" s="27" t="s">
        <v>3378</v>
      </c>
      <c r="F3213" s="26" t="s">
        <v>13</v>
      </c>
      <c r="G3213" s="29">
        <v>313574</v>
      </c>
      <c r="H3213" s="30" t="s">
        <v>575</v>
      </c>
    </row>
    <row r="3214" spans="1:8" ht="31.5" hidden="1" x14ac:dyDescent="0.25">
      <c r="A3214" s="26" t="s">
        <v>1333</v>
      </c>
      <c r="B3214" s="27" t="s">
        <v>978</v>
      </c>
      <c r="C3214" s="27" t="s">
        <v>2228</v>
      </c>
      <c r="D3214" s="28">
        <v>8689</v>
      </c>
      <c r="E3214" s="27" t="s">
        <v>3379</v>
      </c>
      <c r="F3214" s="26" t="s">
        <v>13</v>
      </c>
      <c r="G3214" s="29">
        <v>251595</v>
      </c>
      <c r="H3214" s="30" t="s">
        <v>575</v>
      </c>
    </row>
    <row r="3215" spans="1:8" ht="31.5" hidden="1" x14ac:dyDescent="0.25">
      <c r="A3215" s="26" t="s">
        <v>1333</v>
      </c>
      <c r="B3215" s="27" t="s">
        <v>978</v>
      </c>
      <c r="C3215" s="27" t="s">
        <v>2228</v>
      </c>
      <c r="D3215" s="28">
        <v>8690</v>
      </c>
      <c r="E3215" s="27" t="s">
        <v>3380</v>
      </c>
      <c r="F3215" s="26" t="s">
        <v>13</v>
      </c>
      <c r="G3215" s="29">
        <v>13902</v>
      </c>
      <c r="H3215" s="30" t="s">
        <v>575</v>
      </c>
    </row>
    <row r="3216" spans="1:8" ht="63" hidden="1" x14ac:dyDescent="0.25">
      <c r="A3216" s="26" t="s">
        <v>1333</v>
      </c>
      <c r="B3216" s="27" t="s">
        <v>978</v>
      </c>
      <c r="C3216" s="27" t="s">
        <v>2228</v>
      </c>
      <c r="D3216" s="28">
        <v>8691</v>
      </c>
      <c r="E3216" s="27" t="s">
        <v>3381</v>
      </c>
      <c r="F3216" s="26" t="s">
        <v>13</v>
      </c>
      <c r="G3216" s="29">
        <v>31794</v>
      </c>
      <c r="H3216" s="30" t="s">
        <v>575</v>
      </c>
    </row>
    <row r="3217" spans="1:8" ht="31.5" hidden="1" x14ac:dyDescent="0.25">
      <c r="A3217" s="26" t="s">
        <v>1333</v>
      </c>
      <c r="B3217" s="27" t="s">
        <v>978</v>
      </c>
      <c r="C3217" s="27" t="s">
        <v>2228</v>
      </c>
      <c r="D3217" s="28">
        <v>8692</v>
      </c>
      <c r="E3217" s="27" t="s">
        <v>3382</v>
      </c>
      <c r="F3217" s="26" t="s">
        <v>13</v>
      </c>
      <c r="G3217" s="29">
        <v>52557</v>
      </c>
      <c r="H3217" s="30" t="s">
        <v>575</v>
      </c>
    </row>
    <row r="3218" spans="1:8" ht="31.5" hidden="1" x14ac:dyDescent="0.25">
      <c r="A3218" s="26" t="s">
        <v>1333</v>
      </c>
      <c r="B3218" s="27" t="s">
        <v>978</v>
      </c>
      <c r="C3218" s="27" t="s">
        <v>2228</v>
      </c>
      <c r="D3218" s="28">
        <v>8693</v>
      </c>
      <c r="E3218" s="27" t="s">
        <v>3383</v>
      </c>
      <c r="F3218" s="26" t="s">
        <v>13</v>
      </c>
      <c r="G3218" s="29">
        <v>13770</v>
      </c>
      <c r="H3218" s="30" t="s">
        <v>575</v>
      </c>
    </row>
    <row r="3219" spans="1:8" ht="63" hidden="1" x14ac:dyDescent="0.25">
      <c r="A3219" s="26" t="s">
        <v>1333</v>
      </c>
      <c r="B3219" s="27" t="s">
        <v>978</v>
      </c>
      <c r="C3219" s="27" t="s">
        <v>2228</v>
      </c>
      <c r="D3219" s="28">
        <v>8694</v>
      </c>
      <c r="E3219" s="27" t="s">
        <v>3384</v>
      </c>
      <c r="F3219" s="26" t="s">
        <v>13</v>
      </c>
      <c r="G3219" s="29">
        <v>33818</v>
      </c>
      <c r="H3219" s="30" t="s">
        <v>575</v>
      </c>
    </row>
    <row r="3220" spans="1:8" ht="31.5" hidden="1" x14ac:dyDescent="0.25">
      <c r="A3220" s="26" t="s">
        <v>1333</v>
      </c>
      <c r="B3220" s="27" t="s">
        <v>978</v>
      </c>
      <c r="C3220" s="27" t="s">
        <v>2228</v>
      </c>
      <c r="D3220" s="28">
        <v>8695</v>
      </c>
      <c r="E3220" s="27" t="s">
        <v>3385</v>
      </c>
      <c r="F3220" s="26" t="s">
        <v>13</v>
      </c>
      <c r="G3220" s="29">
        <v>52557</v>
      </c>
      <c r="H3220" s="30" t="s">
        <v>575</v>
      </c>
    </row>
    <row r="3221" spans="1:8" ht="31.5" hidden="1" x14ac:dyDescent="0.25">
      <c r="A3221" s="26" t="s">
        <v>1333</v>
      </c>
      <c r="B3221" s="27" t="s">
        <v>978</v>
      </c>
      <c r="C3221" s="27" t="s">
        <v>2228</v>
      </c>
      <c r="D3221" s="28">
        <v>8697</v>
      </c>
      <c r="E3221" s="27" t="s">
        <v>3386</v>
      </c>
      <c r="F3221" s="26" t="s">
        <v>13</v>
      </c>
      <c r="G3221" s="29">
        <v>11612</v>
      </c>
      <c r="H3221" s="30" t="s">
        <v>575</v>
      </c>
    </row>
    <row r="3222" spans="1:8" ht="47.25" hidden="1" x14ac:dyDescent="0.25">
      <c r="A3222" s="26" t="s">
        <v>1333</v>
      </c>
      <c r="B3222" s="27" t="s">
        <v>978</v>
      </c>
      <c r="C3222" s="27" t="s">
        <v>2228</v>
      </c>
      <c r="D3222" s="28">
        <v>8698</v>
      </c>
      <c r="E3222" s="27" t="s">
        <v>3387</v>
      </c>
      <c r="F3222" s="26" t="s">
        <v>13</v>
      </c>
      <c r="G3222" s="29">
        <v>29987</v>
      </c>
      <c r="H3222" s="30" t="s">
        <v>575</v>
      </c>
    </row>
    <row r="3223" spans="1:8" ht="47.25" hidden="1" x14ac:dyDescent="0.25">
      <c r="A3223" s="26" t="s">
        <v>1333</v>
      </c>
      <c r="B3223" s="27" t="s">
        <v>978</v>
      </c>
      <c r="C3223" s="27" t="s">
        <v>2228</v>
      </c>
      <c r="D3223" s="28">
        <v>8699</v>
      </c>
      <c r="E3223" s="27" t="s">
        <v>3388</v>
      </c>
      <c r="F3223" s="26" t="s">
        <v>13</v>
      </c>
      <c r="G3223" s="29">
        <v>115379</v>
      </c>
      <c r="H3223" s="30" t="s">
        <v>575</v>
      </c>
    </row>
    <row r="3224" spans="1:8" ht="31.5" hidden="1" x14ac:dyDescent="0.25">
      <c r="A3224" s="26" t="s">
        <v>1333</v>
      </c>
      <c r="B3224" s="27" t="s">
        <v>978</v>
      </c>
      <c r="C3224" s="27" t="s">
        <v>2228</v>
      </c>
      <c r="D3224" s="28">
        <v>8700</v>
      </c>
      <c r="E3224" s="27" t="s">
        <v>3389</v>
      </c>
      <c r="F3224" s="26" t="s">
        <v>13</v>
      </c>
      <c r="G3224" s="29">
        <v>243362</v>
      </c>
      <c r="H3224" s="30" t="s">
        <v>575</v>
      </c>
    </row>
    <row r="3225" spans="1:8" ht="31.5" hidden="1" x14ac:dyDescent="0.25">
      <c r="A3225" s="26" t="s">
        <v>1333</v>
      </c>
      <c r="B3225" s="27" t="s">
        <v>978</v>
      </c>
      <c r="C3225" s="27" t="s">
        <v>2228</v>
      </c>
      <c r="D3225" s="28">
        <v>8701</v>
      </c>
      <c r="E3225" s="27" t="s">
        <v>3390</v>
      </c>
      <c r="F3225" s="26" t="s">
        <v>13</v>
      </c>
      <c r="G3225" s="29">
        <v>230958</v>
      </c>
      <c r="H3225" s="30" t="s">
        <v>575</v>
      </c>
    </row>
    <row r="3226" spans="1:8" ht="31.5" hidden="1" x14ac:dyDescent="0.25">
      <c r="A3226" s="26" t="s">
        <v>1333</v>
      </c>
      <c r="B3226" s="27" t="s">
        <v>978</v>
      </c>
      <c r="C3226" s="27" t="s">
        <v>2228</v>
      </c>
      <c r="D3226" s="28">
        <v>8702</v>
      </c>
      <c r="E3226" s="27" t="s">
        <v>3391</v>
      </c>
      <c r="F3226" s="26" t="s">
        <v>13</v>
      </c>
      <c r="G3226" s="29">
        <v>277172</v>
      </c>
      <c r="H3226" s="30" t="s">
        <v>575</v>
      </c>
    </row>
    <row r="3227" spans="1:8" ht="31.5" hidden="1" x14ac:dyDescent="0.25">
      <c r="A3227" s="26" t="s">
        <v>1333</v>
      </c>
      <c r="B3227" s="27" t="s">
        <v>978</v>
      </c>
      <c r="C3227" s="27" t="s">
        <v>2228</v>
      </c>
      <c r="D3227" s="28">
        <v>8703</v>
      </c>
      <c r="E3227" s="27" t="s">
        <v>3392</v>
      </c>
      <c r="F3227" s="26" t="s">
        <v>13</v>
      </c>
      <c r="G3227" s="29">
        <v>269463</v>
      </c>
      <c r="H3227" s="30" t="s">
        <v>575</v>
      </c>
    </row>
    <row r="3228" spans="1:8" ht="31.5" hidden="1" x14ac:dyDescent="0.25">
      <c r="A3228" s="26" t="s">
        <v>1333</v>
      </c>
      <c r="B3228" s="27" t="s">
        <v>978</v>
      </c>
      <c r="C3228" s="27" t="s">
        <v>2228</v>
      </c>
      <c r="D3228" s="28">
        <v>8705</v>
      </c>
      <c r="E3228" s="27" t="s">
        <v>3393</v>
      </c>
      <c r="F3228" s="26" t="s">
        <v>13</v>
      </c>
      <c r="G3228" s="29">
        <v>6852</v>
      </c>
      <c r="H3228" s="30" t="s">
        <v>575</v>
      </c>
    </row>
    <row r="3229" spans="1:8" ht="47.25" hidden="1" x14ac:dyDescent="0.25">
      <c r="A3229" s="26" t="s">
        <v>1333</v>
      </c>
      <c r="B3229" s="27" t="s">
        <v>978</v>
      </c>
      <c r="C3229" s="27" t="s">
        <v>2228</v>
      </c>
      <c r="D3229" s="28">
        <v>8706</v>
      </c>
      <c r="E3229" s="27" t="s">
        <v>3394</v>
      </c>
      <c r="F3229" s="26" t="s">
        <v>13</v>
      </c>
      <c r="G3229" s="29">
        <v>17553</v>
      </c>
      <c r="H3229" s="30" t="s">
        <v>575</v>
      </c>
    </row>
    <row r="3230" spans="1:8" ht="47.25" hidden="1" x14ac:dyDescent="0.25">
      <c r="A3230" s="26" t="s">
        <v>1333</v>
      </c>
      <c r="B3230" s="27" t="s">
        <v>978</v>
      </c>
      <c r="C3230" s="27" t="s">
        <v>2228</v>
      </c>
      <c r="D3230" s="28">
        <v>8707</v>
      </c>
      <c r="E3230" s="27" t="s">
        <v>3395</v>
      </c>
      <c r="F3230" s="26" t="s">
        <v>13</v>
      </c>
      <c r="G3230" s="29">
        <v>118062</v>
      </c>
      <c r="H3230" s="30" t="s">
        <v>575</v>
      </c>
    </row>
    <row r="3231" spans="1:8" ht="31.5" hidden="1" x14ac:dyDescent="0.25">
      <c r="A3231" s="26" t="s">
        <v>1333</v>
      </c>
      <c r="B3231" s="27" t="s">
        <v>978</v>
      </c>
      <c r="C3231" s="27" t="s">
        <v>2228</v>
      </c>
      <c r="D3231" s="28">
        <v>8708</v>
      </c>
      <c r="E3231" s="27" t="s">
        <v>3396</v>
      </c>
      <c r="F3231" s="26" t="s">
        <v>13</v>
      </c>
      <c r="G3231" s="29">
        <v>229438</v>
      </c>
      <c r="H3231" s="30" t="s">
        <v>575</v>
      </c>
    </row>
    <row r="3232" spans="1:8" ht="31.5" hidden="1" x14ac:dyDescent="0.25">
      <c r="A3232" s="26" t="s">
        <v>1333</v>
      </c>
      <c r="B3232" s="27" t="s">
        <v>978</v>
      </c>
      <c r="C3232" s="27" t="s">
        <v>2228</v>
      </c>
      <c r="D3232" s="28">
        <v>8709</v>
      </c>
      <c r="E3232" s="27" t="s">
        <v>3397</v>
      </c>
      <c r="F3232" s="26" t="s">
        <v>13</v>
      </c>
      <c r="G3232" s="29">
        <v>239113</v>
      </c>
      <c r="H3232" s="30" t="s">
        <v>575</v>
      </c>
    </row>
    <row r="3233" spans="1:8" ht="31.5" hidden="1" x14ac:dyDescent="0.25">
      <c r="A3233" s="26" t="s">
        <v>1333</v>
      </c>
      <c r="B3233" s="27" t="s">
        <v>978</v>
      </c>
      <c r="C3233" s="27" t="s">
        <v>2228</v>
      </c>
      <c r="D3233" s="28">
        <v>8710</v>
      </c>
      <c r="E3233" s="27" t="s">
        <v>3398</v>
      </c>
      <c r="F3233" s="26" t="s">
        <v>13</v>
      </c>
      <c r="G3233" s="29">
        <v>262102</v>
      </c>
      <c r="H3233" s="30" t="s">
        <v>575</v>
      </c>
    </row>
    <row r="3234" spans="1:8" ht="31.5" hidden="1" x14ac:dyDescent="0.25">
      <c r="A3234" s="26" t="s">
        <v>1333</v>
      </c>
      <c r="B3234" s="27" t="s">
        <v>978</v>
      </c>
      <c r="C3234" s="27" t="s">
        <v>2228</v>
      </c>
      <c r="D3234" s="28">
        <v>8711</v>
      </c>
      <c r="E3234" s="27" t="s">
        <v>3399</v>
      </c>
      <c r="F3234" s="26" t="s">
        <v>13</v>
      </c>
      <c r="G3234" s="29">
        <v>277617</v>
      </c>
      <c r="H3234" s="30" t="s">
        <v>575</v>
      </c>
    </row>
    <row r="3235" spans="1:8" ht="31.5" hidden="1" x14ac:dyDescent="0.25">
      <c r="A3235" s="26" t="s">
        <v>2903</v>
      </c>
      <c r="B3235" s="27" t="s">
        <v>582</v>
      </c>
      <c r="C3235" s="27" t="s">
        <v>1775</v>
      </c>
      <c r="D3235" s="28">
        <v>8712</v>
      </c>
      <c r="E3235" s="27" t="s">
        <v>3400</v>
      </c>
      <c r="F3235" s="26" t="s">
        <v>15</v>
      </c>
      <c r="G3235" s="29">
        <v>243212</v>
      </c>
      <c r="H3235" s="30" t="s">
        <v>575</v>
      </c>
    </row>
    <row r="3236" spans="1:8" ht="31.5" hidden="1" x14ac:dyDescent="0.25">
      <c r="A3236" s="26" t="s">
        <v>2903</v>
      </c>
      <c r="B3236" s="27" t="s">
        <v>582</v>
      </c>
      <c r="C3236" s="27" t="s">
        <v>1775</v>
      </c>
      <c r="D3236" s="28">
        <v>8713</v>
      </c>
      <c r="E3236" s="27" t="s">
        <v>3401</v>
      </c>
      <c r="F3236" s="26" t="s">
        <v>15</v>
      </c>
      <c r="G3236" s="29">
        <v>101711</v>
      </c>
      <c r="H3236" s="30" t="s">
        <v>575</v>
      </c>
    </row>
    <row r="3237" spans="1:8" ht="31.5" hidden="1" x14ac:dyDescent="0.25">
      <c r="A3237" s="26" t="s">
        <v>2903</v>
      </c>
      <c r="B3237" s="27" t="s">
        <v>582</v>
      </c>
      <c r="C3237" s="27" t="s">
        <v>1775</v>
      </c>
      <c r="D3237" s="28">
        <v>8714</v>
      </c>
      <c r="E3237" s="27" t="s">
        <v>3402</v>
      </c>
      <c r="F3237" s="26" t="s">
        <v>15</v>
      </c>
      <c r="G3237" s="29">
        <v>123784</v>
      </c>
      <c r="H3237" s="30" t="s">
        <v>575</v>
      </c>
    </row>
    <row r="3238" spans="1:8" ht="63" hidden="1" x14ac:dyDescent="0.25">
      <c r="A3238" s="26" t="s">
        <v>2903</v>
      </c>
      <c r="B3238" s="27" t="s">
        <v>608</v>
      </c>
      <c r="C3238" s="27" t="s">
        <v>2489</v>
      </c>
      <c r="D3238" s="28">
        <v>8715</v>
      </c>
      <c r="E3238" s="27" t="s">
        <v>3403</v>
      </c>
      <c r="F3238" s="26" t="s">
        <v>16</v>
      </c>
      <c r="G3238" s="29">
        <v>400365</v>
      </c>
      <c r="H3238" s="30" t="s">
        <v>575</v>
      </c>
    </row>
    <row r="3239" spans="1:8" ht="31.5" hidden="1" x14ac:dyDescent="0.25">
      <c r="A3239" s="26" t="s">
        <v>2903</v>
      </c>
      <c r="B3239" s="27" t="s">
        <v>582</v>
      </c>
      <c r="C3239" s="27" t="s">
        <v>1775</v>
      </c>
      <c r="D3239" s="28">
        <v>8716</v>
      </c>
      <c r="E3239" s="27" t="s">
        <v>3404</v>
      </c>
      <c r="F3239" s="26" t="s">
        <v>15</v>
      </c>
      <c r="G3239" s="29">
        <v>39990</v>
      </c>
      <c r="H3239" s="30" t="s">
        <v>575</v>
      </c>
    </row>
    <row r="3240" spans="1:8" ht="63" hidden="1" x14ac:dyDescent="0.25">
      <c r="A3240" s="26" t="s">
        <v>2903</v>
      </c>
      <c r="B3240" s="27" t="s">
        <v>608</v>
      </c>
      <c r="C3240" s="27" t="s">
        <v>2489</v>
      </c>
      <c r="D3240" s="28">
        <v>8717</v>
      </c>
      <c r="E3240" s="27" t="s">
        <v>3405</v>
      </c>
      <c r="F3240" s="26" t="s">
        <v>16</v>
      </c>
      <c r="G3240" s="29">
        <v>661757</v>
      </c>
      <c r="H3240" s="30" t="s">
        <v>575</v>
      </c>
    </row>
    <row r="3241" spans="1:8" ht="31.5" hidden="1" x14ac:dyDescent="0.25">
      <c r="A3241" s="26" t="s">
        <v>2903</v>
      </c>
      <c r="B3241" s="27" t="s">
        <v>639</v>
      </c>
      <c r="C3241" s="27" t="s">
        <v>639</v>
      </c>
      <c r="D3241" s="28">
        <v>8718</v>
      </c>
      <c r="E3241" s="27" t="s">
        <v>3406</v>
      </c>
      <c r="F3241" s="26" t="s">
        <v>16</v>
      </c>
      <c r="G3241" s="29">
        <v>1430099</v>
      </c>
      <c r="H3241" s="30" t="s">
        <v>575</v>
      </c>
    </row>
    <row r="3242" spans="1:8" ht="78.75" hidden="1" x14ac:dyDescent="0.25">
      <c r="A3242" s="26" t="s">
        <v>2903</v>
      </c>
      <c r="B3242" s="27" t="s">
        <v>639</v>
      </c>
      <c r="C3242" s="27" t="s">
        <v>639</v>
      </c>
      <c r="D3242" s="28">
        <v>8719</v>
      </c>
      <c r="E3242" s="27" t="s">
        <v>3407</v>
      </c>
      <c r="F3242" s="26" t="s">
        <v>16</v>
      </c>
      <c r="G3242" s="29">
        <v>1093319</v>
      </c>
      <c r="H3242" s="30" t="s">
        <v>575</v>
      </c>
    </row>
    <row r="3243" spans="1:8" ht="47.25" hidden="1" x14ac:dyDescent="0.25">
      <c r="A3243" s="26" t="s">
        <v>2903</v>
      </c>
      <c r="B3243" s="27" t="s">
        <v>639</v>
      </c>
      <c r="C3243" s="27" t="s">
        <v>639</v>
      </c>
      <c r="D3243" s="28">
        <v>8720</v>
      </c>
      <c r="E3243" s="27" t="s">
        <v>3408</v>
      </c>
      <c r="F3243" s="26" t="s">
        <v>16</v>
      </c>
      <c r="G3243" s="29">
        <v>480419</v>
      </c>
      <c r="H3243" s="30" t="s">
        <v>575</v>
      </c>
    </row>
    <row r="3244" spans="1:8" ht="63" hidden="1" x14ac:dyDescent="0.25">
      <c r="A3244" s="26" t="s">
        <v>2903</v>
      </c>
      <c r="B3244" s="27" t="s">
        <v>639</v>
      </c>
      <c r="C3244" s="27" t="s">
        <v>639</v>
      </c>
      <c r="D3244" s="28">
        <v>8721</v>
      </c>
      <c r="E3244" s="27" t="s">
        <v>3409</v>
      </c>
      <c r="F3244" s="26" t="s">
        <v>15</v>
      </c>
      <c r="G3244" s="29">
        <v>1097285</v>
      </c>
      <c r="H3244" s="30" t="s">
        <v>575</v>
      </c>
    </row>
    <row r="3245" spans="1:8" ht="31.5" hidden="1" x14ac:dyDescent="0.25">
      <c r="A3245" s="26" t="s">
        <v>2903</v>
      </c>
      <c r="B3245" s="27" t="s">
        <v>639</v>
      </c>
      <c r="C3245" s="27" t="s">
        <v>639</v>
      </c>
      <c r="D3245" s="28">
        <v>8722</v>
      </c>
      <c r="E3245" s="27" t="s">
        <v>3410</v>
      </c>
      <c r="F3245" s="26" t="s">
        <v>16</v>
      </c>
      <c r="G3245" s="29">
        <v>136462</v>
      </c>
      <c r="H3245" s="30" t="s">
        <v>575</v>
      </c>
    </row>
    <row r="3246" spans="1:8" ht="63" hidden="1" x14ac:dyDescent="0.25">
      <c r="A3246" s="26" t="s">
        <v>2903</v>
      </c>
      <c r="B3246" s="27" t="s">
        <v>594</v>
      </c>
      <c r="C3246" s="27" t="s">
        <v>615</v>
      </c>
      <c r="D3246" s="28">
        <v>8723</v>
      </c>
      <c r="E3246" s="27" t="s">
        <v>3411</v>
      </c>
      <c r="F3246" s="26" t="s">
        <v>15</v>
      </c>
      <c r="G3246" s="29">
        <v>150313</v>
      </c>
      <c r="H3246" s="30" t="s">
        <v>575</v>
      </c>
    </row>
    <row r="3247" spans="1:8" ht="47.25" hidden="1" x14ac:dyDescent="0.25">
      <c r="A3247" s="26" t="s">
        <v>2903</v>
      </c>
      <c r="B3247" s="27" t="s">
        <v>629</v>
      </c>
      <c r="C3247" s="27" t="s">
        <v>630</v>
      </c>
      <c r="D3247" s="28">
        <v>8724</v>
      </c>
      <c r="E3247" s="27" t="s">
        <v>3412</v>
      </c>
      <c r="F3247" s="26" t="s">
        <v>16</v>
      </c>
      <c r="G3247" s="29">
        <v>260670</v>
      </c>
      <c r="H3247" s="30" t="s">
        <v>575</v>
      </c>
    </row>
    <row r="3248" spans="1:8" ht="78.75" hidden="1" x14ac:dyDescent="0.25">
      <c r="A3248" s="26" t="s">
        <v>2903</v>
      </c>
      <c r="B3248" s="27" t="s">
        <v>1597</v>
      </c>
      <c r="C3248" s="27" t="s">
        <v>1597</v>
      </c>
      <c r="D3248" s="28">
        <v>8725</v>
      </c>
      <c r="E3248" s="27" t="s">
        <v>3413</v>
      </c>
      <c r="F3248" s="26" t="s">
        <v>15</v>
      </c>
      <c r="G3248" s="29">
        <v>43561</v>
      </c>
      <c r="H3248" s="30" t="s">
        <v>575</v>
      </c>
    </row>
    <row r="3249" spans="1:8" ht="78.75" x14ac:dyDescent="0.25">
      <c r="A3249" s="26" t="s">
        <v>2903</v>
      </c>
      <c r="B3249" s="27" t="s">
        <v>597</v>
      </c>
      <c r="C3249" s="27" t="s">
        <v>597</v>
      </c>
      <c r="D3249" s="28">
        <v>8726</v>
      </c>
      <c r="E3249" s="27" t="s">
        <v>3414</v>
      </c>
      <c r="F3249" s="26" t="s">
        <v>16</v>
      </c>
      <c r="G3249" s="29">
        <v>746892</v>
      </c>
      <c r="H3249" s="30" t="s">
        <v>575</v>
      </c>
    </row>
    <row r="3250" spans="1:8" ht="47.25" hidden="1" x14ac:dyDescent="0.25">
      <c r="A3250" s="26" t="s">
        <v>2903</v>
      </c>
      <c r="B3250" s="27" t="s">
        <v>629</v>
      </c>
      <c r="C3250" s="27" t="s">
        <v>630</v>
      </c>
      <c r="D3250" s="28">
        <v>8727</v>
      </c>
      <c r="E3250" s="27" t="s">
        <v>3415</v>
      </c>
      <c r="F3250" s="26" t="s">
        <v>13</v>
      </c>
      <c r="G3250" s="29">
        <v>15700</v>
      </c>
      <c r="H3250" s="30" t="s">
        <v>575</v>
      </c>
    </row>
    <row r="3251" spans="1:8" ht="47.25" hidden="1" x14ac:dyDescent="0.25">
      <c r="A3251" s="26" t="s">
        <v>2903</v>
      </c>
      <c r="B3251" s="27" t="s">
        <v>639</v>
      </c>
      <c r="C3251" s="27" t="s">
        <v>639</v>
      </c>
      <c r="D3251" s="28">
        <v>8728</v>
      </c>
      <c r="E3251" s="27" t="s">
        <v>3416</v>
      </c>
      <c r="F3251" s="26" t="s">
        <v>15</v>
      </c>
      <c r="G3251" s="29">
        <v>805489</v>
      </c>
      <c r="H3251" s="30" t="s">
        <v>575</v>
      </c>
    </row>
    <row r="3252" spans="1:8" ht="47.25" hidden="1" x14ac:dyDescent="0.25">
      <c r="A3252" s="26" t="s">
        <v>2903</v>
      </c>
      <c r="B3252" s="27" t="s">
        <v>639</v>
      </c>
      <c r="C3252" s="27" t="s">
        <v>639</v>
      </c>
      <c r="D3252" s="28">
        <v>8729</v>
      </c>
      <c r="E3252" s="27" t="s">
        <v>3417</v>
      </c>
      <c r="F3252" s="26" t="s">
        <v>15</v>
      </c>
      <c r="G3252" s="29">
        <v>1655204</v>
      </c>
      <c r="H3252" s="30" t="s">
        <v>575</v>
      </c>
    </row>
    <row r="3253" spans="1:8" ht="63" hidden="1" x14ac:dyDescent="0.25">
      <c r="A3253" s="26" t="s">
        <v>2903</v>
      </c>
      <c r="B3253" s="27" t="s">
        <v>608</v>
      </c>
      <c r="C3253" s="27" t="s">
        <v>609</v>
      </c>
      <c r="D3253" s="28">
        <v>8730</v>
      </c>
      <c r="E3253" s="27" t="s">
        <v>3418</v>
      </c>
      <c r="F3253" s="26" t="s">
        <v>16</v>
      </c>
      <c r="G3253" s="29">
        <v>3664467</v>
      </c>
      <c r="H3253" s="30" t="s">
        <v>575</v>
      </c>
    </row>
    <row r="3254" spans="1:8" ht="78.75" hidden="1" x14ac:dyDescent="0.25">
      <c r="A3254" s="26" t="s">
        <v>2903</v>
      </c>
      <c r="B3254" s="27" t="s">
        <v>608</v>
      </c>
      <c r="C3254" s="27" t="s">
        <v>2489</v>
      </c>
      <c r="D3254" s="28">
        <v>8731</v>
      </c>
      <c r="E3254" s="27" t="s">
        <v>3419</v>
      </c>
      <c r="F3254" s="26" t="s">
        <v>16</v>
      </c>
      <c r="G3254" s="29">
        <v>216812</v>
      </c>
      <c r="H3254" s="30" t="s">
        <v>575</v>
      </c>
    </row>
    <row r="3255" spans="1:8" ht="78.75" hidden="1" x14ac:dyDescent="0.25">
      <c r="A3255" s="26" t="s">
        <v>2903</v>
      </c>
      <c r="B3255" s="27" t="s">
        <v>608</v>
      </c>
      <c r="C3255" s="27" t="s">
        <v>2489</v>
      </c>
      <c r="D3255" s="28">
        <v>8732</v>
      </c>
      <c r="E3255" s="27" t="s">
        <v>3420</v>
      </c>
      <c r="F3255" s="26" t="s">
        <v>16</v>
      </c>
      <c r="G3255" s="29">
        <v>368149</v>
      </c>
      <c r="H3255" s="30" t="s">
        <v>575</v>
      </c>
    </row>
    <row r="3256" spans="1:8" ht="31.5" hidden="1" x14ac:dyDescent="0.25">
      <c r="A3256" s="26" t="s">
        <v>2903</v>
      </c>
      <c r="B3256" s="27" t="s">
        <v>582</v>
      </c>
      <c r="C3256" s="27" t="s">
        <v>1775</v>
      </c>
      <c r="D3256" s="28">
        <v>8733</v>
      </c>
      <c r="E3256" s="27" t="s">
        <v>3421</v>
      </c>
      <c r="F3256" s="26" t="s">
        <v>15</v>
      </c>
      <c r="G3256" s="29">
        <v>149004</v>
      </c>
      <c r="H3256" s="30" t="s">
        <v>575</v>
      </c>
    </row>
    <row r="3257" spans="1:8" ht="31.5" hidden="1" x14ac:dyDescent="0.25">
      <c r="A3257" s="26" t="s">
        <v>2903</v>
      </c>
      <c r="B3257" s="27" t="s">
        <v>582</v>
      </c>
      <c r="C3257" s="27" t="s">
        <v>1775</v>
      </c>
      <c r="D3257" s="28">
        <v>8734</v>
      </c>
      <c r="E3257" s="27" t="s">
        <v>3422</v>
      </c>
      <c r="F3257" s="26" t="s">
        <v>15</v>
      </c>
      <c r="G3257" s="29">
        <v>189094</v>
      </c>
      <c r="H3257" s="30" t="s">
        <v>575</v>
      </c>
    </row>
    <row r="3258" spans="1:8" ht="31.5" hidden="1" x14ac:dyDescent="0.25">
      <c r="A3258" s="26" t="s">
        <v>2903</v>
      </c>
      <c r="B3258" s="27" t="s">
        <v>582</v>
      </c>
      <c r="C3258" s="27" t="s">
        <v>1775</v>
      </c>
      <c r="D3258" s="28">
        <v>8735</v>
      </c>
      <c r="E3258" s="27" t="s">
        <v>3423</v>
      </c>
      <c r="F3258" s="26" t="s">
        <v>15</v>
      </c>
      <c r="G3258" s="29">
        <v>403982</v>
      </c>
      <c r="H3258" s="30" t="s">
        <v>575</v>
      </c>
    </row>
    <row r="3259" spans="1:8" ht="31.5" hidden="1" x14ac:dyDescent="0.25">
      <c r="A3259" s="26" t="s">
        <v>2903</v>
      </c>
      <c r="B3259" s="27" t="s">
        <v>582</v>
      </c>
      <c r="C3259" s="27" t="s">
        <v>1775</v>
      </c>
      <c r="D3259" s="28">
        <v>8736</v>
      </c>
      <c r="E3259" s="27" t="s">
        <v>3424</v>
      </c>
      <c r="F3259" s="26" t="s">
        <v>15</v>
      </c>
      <c r="G3259" s="29">
        <v>203403</v>
      </c>
      <c r="H3259" s="30" t="s">
        <v>575</v>
      </c>
    </row>
    <row r="3260" spans="1:8" ht="31.5" hidden="1" x14ac:dyDescent="0.25">
      <c r="A3260" s="26" t="s">
        <v>2903</v>
      </c>
      <c r="B3260" s="27" t="s">
        <v>639</v>
      </c>
      <c r="C3260" s="27" t="s">
        <v>639</v>
      </c>
      <c r="D3260" s="28">
        <v>8737</v>
      </c>
      <c r="E3260" s="27" t="s">
        <v>3425</v>
      </c>
      <c r="F3260" s="26" t="s">
        <v>16</v>
      </c>
      <c r="G3260" s="29">
        <v>5205</v>
      </c>
      <c r="H3260" s="30" t="s">
        <v>575</v>
      </c>
    </row>
    <row r="3261" spans="1:8" ht="47.25" hidden="1" x14ac:dyDescent="0.25">
      <c r="A3261" s="26" t="s">
        <v>2903</v>
      </c>
      <c r="B3261" s="27" t="s">
        <v>582</v>
      </c>
      <c r="C3261" s="27" t="s">
        <v>1775</v>
      </c>
      <c r="D3261" s="28">
        <v>8738</v>
      </c>
      <c r="E3261" s="27" t="s">
        <v>3426</v>
      </c>
      <c r="F3261" s="26" t="s">
        <v>16</v>
      </c>
      <c r="G3261" s="29">
        <v>339558</v>
      </c>
      <c r="H3261" s="30" t="s">
        <v>575</v>
      </c>
    </row>
    <row r="3262" spans="1:8" ht="31.5" hidden="1" x14ac:dyDescent="0.25">
      <c r="A3262" s="26" t="s">
        <v>2903</v>
      </c>
      <c r="B3262" s="27" t="s">
        <v>582</v>
      </c>
      <c r="C3262" s="27" t="s">
        <v>1775</v>
      </c>
      <c r="D3262" s="28">
        <v>8739</v>
      </c>
      <c r="E3262" s="27" t="s">
        <v>3427</v>
      </c>
      <c r="F3262" s="26" t="s">
        <v>15</v>
      </c>
      <c r="G3262" s="29">
        <v>109105</v>
      </c>
      <c r="H3262" s="30" t="s">
        <v>575</v>
      </c>
    </row>
    <row r="3263" spans="1:8" ht="31.5" hidden="1" x14ac:dyDescent="0.25">
      <c r="A3263" s="26" t="s">
        <v>2903</v>
      </c>
      <c r="B3263" s="27" t="s">
        <v>582</v>
      </c>
      <c r="C3263" s="27" t="s">
        <v>1775</v>
      </c>
      <c r="D3263" s="28">
        <v>8740</v>
      </c>
      <c r="E3263" s="27" t="s">
        <v>3428</v>
      </c>
      <c r="F3263" s="26" t="s">
        <v>15</v>
      </c>
      <c r="G3263" s="29">
        <v>228687</v>
      </c>
      <c r="H3263" s="30" t="s">
        <v>575</v>
      </c>
    </row>
    <row r="3264" spans="1:8" ht="31.5" hidden="1" x14ac:dyDescent="0.25">
      <c r="A3264" s="26" t="s">
        <v>2903</v>
      </c>
      <c r="B3264" s="27" t="s">
        <v>582</v>
      </c>
      <c r="C3264" s="27" t="s">
        <v>1775</v>
      </c>
      <c r="D3264" s="28">
        <v>8741</v>
      </c>
      <c r="E3264" s="27" t="s">
        <v>3429</v>
      </c>
      <c r="F3264" s="26" t="s">
        <v>15</v>
      </c>
      <c r="G3264" s="29">
        <v>69066</v>
      </c>
      <c r="H3264" s="30" t="s">
        <v>575</v>
      </c>
    </row>
    <row r="3265" spans="1:8" ht="31.5" hidden="1" x14ac:dyDescent="0.25">
      <c r="A3265" s="26" t="s">
        <v>2903</v>
      </c>
      <c r="B3265" s="27" t="s">
        <v>582</v>
      </c>
      <c r="C3265" s="27" t="s">
        <v>1775</v>
      </c>
      <c r="D3265" s="28">
        <v>8742</v>
      </c>
      <c r="E3265" s="27" t="s">
        <v>3430</v>
      </c>
      <c r="F3265" s="26" t="s">
        <v>15</v>
      </c>
      <c r="G3265" s="29">
        <v>163504</v>
      </c>
      <c r="H3265" s="30" t="s">
        <v>575</v>
      </c>
    </row>
    <row r="3266" spans="1:8" ht="78.75" x14ac:dyDescent="0.25">
      <c r="A3266" s="26" t="s">
        <v>2903</v>
      </c>
      <c r="B3266" s="27" t="s">
        <v>597</v>
      </c>
      <c r="C3266" s="27" t="s">
        <v>597</v>
      </c>
      <c r="D3266" s="28">
        <v>8743</v>
      </c>
      <c r="E3266" s="27" t="s">
        <v>3431</v>
      </c>
      <c r="F3266" s="26" t="s">
        <v>16</v>
      </c>
      <c r="G3266" s="29">
        <v>3375711</v>
      </c>
      <c r="H3266" s="30" t="s">
        <v>575</v>
      </c>
    </row>
    <row r="3267" spans="1:8" ht="78.75" hidden="1" x14ac:dyDescent="0.25">
      <c r="A3267" s="26" t="s">
        <v>2903</v>
      </c>
      <c r="B3267" s="27" t="s">
        <v>639</v>
      </c>
      <c r="C3267" s="27" t="s">
        <v>639</v>
      </c>
      <c r="D3267" s="28">
        <v>8744</v>
      </c>
      <c r="E3267" s="27" t="s">
        <v>3432</v>
      </c>
      <c r="F3267" s="26" t="s">
        <v>16</v>
      </c>
      <c r="G3267" s="29">
        <v>1517275</v>
      </c>
      <c r="H3267" s="30" t="s">
        <v>575</v>
      </c>
    </row>
    <row r="3268" spans="1:8" ht="63" hidden="1" x14ac:dyDescent="0.25">
      <c r="A3268" s="26" t="s">
        <v>2903</v>
      </c>
      <c r="B3268" s="27" t="s">
        <v>608</v>
      </c>
      <c r="C3268" s="27" t="s">
        <v>1279</v>
      </c>
      <c r="D3268" s="28">
        <v>8745</v>
      </c>
      <c r="E3268" s="27" t="s">
        <v>3433</v>
      </c>
      <c r="F3268" s="26" t="s">
        <v>16</v>
      </c>
      <c r="G3268" s="29">
        <v>2741934</v>
      </c>
      <c r="H3268" s="30" t="s">
        <v>575</v>
      </c>
    </row>
    <row r="3269" spans="1:8" ht="63" hidden="1" x14ac:dyDescent="0.25">
      <c r="A3269" s="26" t="s">
        <v>2903</v>
      </c>
      <c r="B3269" s="27" t="s">
        <v>608</v>
      </c>
      <c r="C3269" s="27" t="s">
        <v>1279</v>
      </c>
      <c r="D3269" s="28">
        <v>8746</v>
      </c>
      <c r="E3269" s="27" t="s">
        <v>3434</v>
      </c>
      <c r="F3269" s="26" t="s">
        <v>16</v>
      </c>
      <c r="G3269" s="29">
        <v>725631</v>
      </c>
      <c r="H3269" s="30" t="s">
        <v>575</v>
      </c>
    </row>
    <row r="3270" spans="1:8" ht="63" hidden="1" x14ac:dyDescent="0.25">
      <c r="A3270" s="26" t="s">
        <v>2903</v>
      </c>
      <c r="B3270" s="27" t="s">
        <v>608</v>
      </c>
      <c r="C3270" s="27" t="s">
        <v>1279</v>
      </c>
      <c r="D3270" s="28">
        <v>8747</v>
      </c>
      <c r="E3270" s="27" t="s">
        <v>3435</v>
      </c>
      <c r="F3270" s="26" t="s">
        <v>16</v>
      </c>
      <c r="G3270" s="29">
        <v>468075</v>
      </c>
      <c r="H3270" s="30" t="s">
        <v>575</v>
      </c>
    </row>
    <row r="3271" spans="1:8" ht="31.5" x14ac:dyDescent="0.25">
      <c r="A3271" s="26" t="s">
        <v>2903</v>
      </c>
      <c r="B3271" s="27" t="s">
        <v>597</v>
      </c>
      <c r="C3271" s="27" t="s">
        <v>597</v>
      </c>
      <c r="D3271" s="28">
        <v>8748</v>
      </c>
      <c r="E3271" s="27" t="s">
        <v>3436</v>
      </c>
      <c r="F3271" s="26" t="s">
        <v>16</v>
      </c>
      <c r="G3271" s="29">
        <v>358284</v>
      </c>
      <c r="H3271" s="30" t="s">
        <v>575</v>
      </c>
    </row>
    <row r="3272" spans="1:8" ht="31.5" x14ac:dyDescent="0.25">
      <c r="A3272" s="26" t="s">
        <v>2903</v>
      </c>
      <c r="B3272" s="27" t="s">
        <v>597</v>
      </c>
      <c r="C3272" s="27" t="s">
        <v>597</v>
      </c>
      <c r="D3272" s="28">
        <v>8749</v>
      </c>
      <c r="E3272" s="27" t="s">
        <v>3437</v>
      </c>
      <c r="F3272" s="26" t="s">
        <v>16</v>
      </c>
      <c r="G3272" s="29">
        <v>146401</v>
      </c>
      <c r="H3272" s="30" t="s">
        <v>575</v>
      </c>
    </row>
    <row r="3273" spans="1:8" ht="31.5" hidden="1" x14ac:dyDescent="0.25">
      <c r="A3273" s="26" t="s">
        <v>2903</v>
      </c>
      <c r="B3273" s="27" t="s">
        <v>639</v>
      </c>
      <c r="C3273" s="27" t="s">
        <v>639</v>
      </c>
      <c r="D3273" s="28">
        <v>8750</v>
      </c>
      <c r="E3273" s="27" t="s">
        <v>3438</v>
      </c>
      <c r="F3273" s="26" t="s">
        <v>16</v>
      </c>
      <c r="G3273" s="29">
        <v>751152</v>
      </c>
      <c r="H3273" s="30" t="s">
        <v>575</v>
      </c>
    </row>
    <row r="3274" spans="1:8" ht="47.25" hidden="1" x14ac:dyDescent="0.25">
      <c r="A3274" s="26" t="s">
        <v>483</v>
      </c>
      <c r="B3274" s="27" t="s">
        <v>587</v>
      </c>
      <c r="C3274" s="27" t="s">
        <v>820</v>
      </c>
      <c r="D3274" s="28">
        <v>8751</v>
      </c>
      <c r="E3274" s="27" t="s">
        <v>3439</v>
      </c>
      <c r="F3274" s="26" t="s">
        <v>14</v>
      </c>
      <c r="G3274" s="29">
        <v>160181</v>
      </c>
      <c r="H3274" s="30" t="s">
        <v>575</v>
      </c>
    </row>
    <row r="3275" spans="1:8" ht="47.25" hidden="1" x14ac:dyDescent="0.25">
      <c r="A3275" s="26" t="s">
        <v>483</v>
      </c>
      <c r="B3275" s="27" t="s">
        <v>587</v>
      </c>
      <c r="C3275" s="27" t="s">
        <v>820</v>
      </c>
      <c r="D3275" s="28">
        <v>8752</v>
      </c>
      <c r="E3275" s="27" t="s">
        <v>3440</v>
      </c>
      <c r="F3275" s="26" t="s">
        <v>14</v>
      </c>
      <c r="G3275" s="29">
        <v>171996</v>
      </c>
      <c r="H3275" s="30" t="s">
        <v>575</v>
      </c>
    </row>
    <row r="3276" spans="1:8" ht="31.5" hidden="1" x14ac:dyDescent="0.25">
      <c r="A3276" s="26" t="s">
        <v>2903</v>
      </c>
      <c r="B3276" s="27" t="s">
        <v>1711</v>
      </c>
      <c r="C3276" s="27" t="s">
        <v>2689</v>
      </c>
      <c r="D3276" s="28">
        <v>8753</v>
      </c>
      <c r="E3276" s="27" t="s">
        <v>3441</v>
      </c>
      <c r="F3276" s="26" t="s">
        <v>16</v>
      </c>
      <c r="G3276" s="29">
        <v>316902</v>
      </c>
      <c r="H3276" s="30" t="s">
        <v>575</v>
      </c>
    </row>
    <row r="3277" spans="1:8" ht="31.5" hidden="1" x14ac:dyDescent="0.25">
      <c r="A3277" s="26" t="s">
        <v>2903</v>
      </c>
      <c r="B3277" s="27" t="s">
        <v>1711</v>
      </c>
      <c r="C3277" s="27" t="s">
        <v>2689</v>
      </c>
      <c r="D3277" s="28">
        <v>8754</v>
      </c>
      <c r="E3277" s="27" t="s">
        <v>3442</v>
      </c>
      <c r="F3277" s="26" t="s">
        <v>16</v>
      </c>
      <c r="G3277" s="29">
        <v>59852</v>
      </c>
      <c r="H3277" s="30" t="s">
        <v>575</v>
      </c>
    </row>
    <row r="3278" spans="1:8" ht="31.5" hidden="1" x14ac:dyDescent="0.25">
      <c r="A3278" s="26" t="s">
        <v>2903</v>
      </c>
      <c r="B3278" s="27" t="s">
        <v>1711</v>
      </c>
      <c r="C3278" s="27" t="s">
        <v>2689</v>
      </c>
      <c r="D3278" s="28">
        <v>8755</v>
      </c>
      <c r="E3278" s="27" t="s">
        <v>3443</v>
      </c>
      <c r="F3278" s="26" t="s">
        <v>16</v>
      </c>
      <c r="G3278" s="29">
        <v>13468</v>
      </c>
      <c r="H3278" s="30" t="s">
        <v>575</v>
      </c>
    </row>
    <row r="3279" spans="1:8" ht="78.75" hidden="1" x14ac:dyDescent="0.25">
      <c r="A3279" s="26" t="s">
        <v>2903</v>
      </c>
      <c r="B3279" s="27" t="s">
        <v>1711</v>
      </c>
      <c r="C3279" s="27" t="s">
        <v>2689</v>
      </c>
      <c r="D3279" s="28">
        <v>8756</v>
      </c>
      <c r="E3279" s="27" t="s">
        <v>3444</v>
      </c>
      <c r="F3279" s="26" t="s">
        <v>16</v>
      </c>
      <c r="G3279" s="29">
        <v>13468</v>
      </c>
      <c r="H3279" s="30" t="s">
        <v>575</v>
      </c>
    </row>
    <row r="3280" spans="1:8" ht="63" hidden="1" x14ac:dyDescent="0.25">
      <c r="A3280" s="26" t="s">
        <v>3445</v>
      </c>
      <c r="B3280" s="27" t="s">
        <v>2696</v>
      </c>
      <c r="C3280" s="27" t="s">
        <v>2696</v>
      </c>
      <c r="D3280" s="28">
        <v>8764</v>
      </c>
      <c r="E3280" s="27" t="s">
        <v>3446</v>
      </c>
      <c r="F3280" s="26" t="s">
        <v>219</v>
      </c>
      <c r="G3280" s="29">
        <v>3000</v>
      </c>
      <c r="H3280" s="30" t="s">
        <v>575</v>
      </c>
    </row>
    <row r="3281" spans="1:8" ht="63" hidden="1" x14ac:dyDescent="0.25">
      <c r="A3281" s="26" t="s">
        <v>3445</v>
      </c>
      <c r="B3281" s="27" t="s">
        <v>2696</v>
      </c>
      <c r="C3281" s="27" t="s">
        <v>2696</v>
      </c>
      <c r="D3281" s="28">
        <v>8765</v>
      </c>
      <c r="E3281" s="27" t="s">
        <v>3447</v>
      </c>
      <c r="F3281" s="26" t="s">
        <v>219</v>
      </c>
      <c r="G3281" s="29">
        <v>4868</v>
      </c>
      <c r="H3281" s="30" t="s">
        <v>575</v>
      </c>
    </row>
    <row r="3282" spans="1:8" ht="63" hidden="1" x14ac:dyDescent="0.25">
      <c r="A3282" s="26" t="s">
        <v>3445</v>
      </c>
      <c r="B3282" s="27" t="s">
        <v>2696</v>
      </c>
      <c r="C3282" s="27" t="s">
        <v>2696</v>
      </c>
      <c r="D3282" s="28">
        <v>8766</v>
      </c>
      <c r="E3282" s="27" t="s">
        <v>3448</v>
      </c>
      <c r="F3282" s="26" t="s">
        <v>219</v>
      </c>
      <c r="G3282" s="29">
        <v>14993</v>
      </c>
      <c r="H3282" s="30" t="s">
        <v>575</v>
      </c>
    </row>
    <row r="3283" spans="1:8" ht="63" hidden="1" x14ac:dyDescent="0.25">
      <c r="A3283" s="26" t="s">
        <v>3445</v>
      </c>
      <c r="B3283" s="27" t="s">
        <v>2696</v>
      </c>
      <c r="C3283" s="27" t="s">
        <v>2696</v>
      </c>
      <c r="D3283" s="28">
        <v>8768</v>
      </c>
      <c r="E3283" s="27" t="s">
        <v>3449</v>
      </c>
      <c r="F3283" s="26" t="s">
        <v>219</v>
      </c>
      <c r="G3283" s="29">
        <v>70500</v>
      </c>
      <c r="H3283" s="30" t="s">
        <v>575</v>
      </c>
    </row>
    <row r="3284" spans="1:8" ht="63" hidden="1" x14ac:dyDescent="0.25">
      <c r="A3284" s="26" t="s">
        <v>3445</v>
      </c>
      <c r="B3284" s="27" t="s">
        <v>2696</v>
      </c>
      <c r="C3284" s="27" t="s">
        <v>2696</v>
      </c>
      <c r="D3284" s="28">
        <v>8771</v>
      </c>
      <c r="E3284" s="27" t="s">
        <v>3450</v>
      </c>
      <c r="F3284" s="26" t="s">
        <v>219</v>
      </c>
      <c r="G3284" s="29">
        <v>12366</v>
      </c>
      <c r="H3284" s="30" t="s">
        <v>575</v>
      </c>
    </row>
    <row r="3285" spans="1:8" ht="63" hidden="1" x14ac:dyDescent="0.25">
      <c r="A3285" s="26" t="s">
        <v>3445</v>
      </c>
      <c r="B3285" s="27" t="s">
        <v>2696</v>
      </c>
      <c r="C3285" s="27" t="s">
        <v>2696</v>
      </c>
      <c r="D3285" s="28">
        <v>8772</v>
      </c>
      <c r="E3285" s="27" t="s">
        <v>3451</v>
      </c>
      <c r="F3285" s="26" t="s">
        <v>219</v>
      </c>
      <c r="G3285" s="29">
        <v>6175</v>
      </c>
      <c r="H3285" s="30" t="s">
        <v>575</v>
      </c>
    </row>
    <row r="3286" spans="1:8" ht="110.25" hidden="1" x14ac:dyDescent="0.25">
      <c r="A3286" s="26" t="s">
        <v>3445</v>
      </c>
      <c r="B3286" s="27" t="s">
        <v>2696</v>
      </c>
      <c r="C3286" s="27" t="s">
        <v>2696</v>
      </c>
      <c r="D3286" s="28">
        <v>8773</v>
      </c>
      <c r="E3286" s="27" t="s">
        <v>3452</v>
      </c>
      <c r="F3286" s="26" t="s">
        <v>219</v>
      </c>
      <c r="G3286" s="29">
        <v>546881</v>
      </c>
      <c r="H3286" s="30" t="s">
        <v>575</v>
      </c>
    </row>
    <row r="3287" spans="1:8" ht="94.5" hidden="1" x14ac:dyDescent="0.25">
      <c r="A3287" s="26" t="s">
        <v>3445</v>
      </c>
      <c r="B3287" s="27" t="s">
        <v>2696</v>
      </c>
      <c r="C3287" s="27" t="s">
        <v>2696</v>
      </c>
      <c r="D3287" s="28">
        <v>8774</v>
      </c>
      <c r="E3287" s="27" t="s">
        <v>3453</v>
      </c>
      <c r="F3287" s="26" t="s">
        <v>219</v>
      </c>
      <c r="G3287" s="29">
        <v>402381</v>
      </c>
      <c r="H3287" s="30" t="s">
        <v>575</v>
      </c>
    </row>
    <row r="3288" spans="1:8" ht="63" hidden="1" x14ac:dyDescent="0.25">
      <c r="A3288" s="26" t="s">
        <v>3445</v>
      </c>
      <c r="B3288" s="27" t="s">
        <v>2696</v>
      </c>
      <c r="C3288" s="27" t="s">
        <v>2696</v>
      </c>
      <c r="D3288" s="28">
        <v>8775</v>
      </c>
      <c r="E3288" s="27" t="s">
        <v>3454</v>
      </c>
      <c r="F3288" s="26" t="s">
        <v>219</v>
      </c>
      <c r="G3288" s="29">
        <v>42725</v>
      </c>
      <c r="H3288" s="30" t="s">
        <v>575</v>
      </c>
    </row>
    <row r="3289" spans="1:8" ht="63" hidden="1" x14ac:dyDescent="0.25">
      <c r="A3289" s="26" t="s">
        <v>2903</v>
      </c>
      <c r="B3289" s="27" t="s">
        <v>594</v>
      </c>
      <c r="C3289" s="27" t="s">
        <v>615</v>
      </c>
      <c r="D3289" s="28">
        <v>8776</v>
      </c>
      <c r="E3289" s="27" t="s">
        <v>3455</v>
      </c>
      <c r="F3289" s="26" t="s">
        <v>15</v>
      </c>
      <c r="G3289" s="29">
        <v>18446</v>
      </c>
      <c r="H3289" s="30" t="s">
        <v>575</v>
      </c>
    </row>
    <row r="3290" spans="1:8" ht="63" hidden="1" x14ac:dyDescent="0.25">
      <c r="A3290" s="26" t="s">
        <v>2903</v>
      </c>
      <c r="B3290" s="27" t="s">
        <v>594</v>
      </c>
      <c r="C3290" s="27" t="s">
        <v>615</v>
      </c>
      <c r="D3290" s="28">
        <v>8777</v>
      </c>
      <c r="E3290" s="27" t="s">
        <v>3456</v>
      </c>
      <c r="F3290" s="26" t="s">
        <v>13</v>
      </c>
      <c r="G3290" s="29">
        <v>145677</v>
      </c>
      <c r="H3290" s="30" t="s">
        <v>575</v>
      </c>
    </row>
    <row r="3291" spans="1:8" ht="63" hidden="1" x14ac:dyDescent="0.25">
      <c r="A3291" s="26" t="s">
        <v>2903</v>
      </c>
      <c r="B3291" s="27" t="s">
        <v>594</v>
      </c>
      <c r="C3291" s="27" t="s">
        <v>615</v>
      </c>
      <c r="D3291" s="28">
        <v>8778</v>
      </c>
      <c r="E3291" s="27" t="s">
        <v>3898</v>
      </c>
      <c r="F3291" s="26" t="s">
        <v>13</v>
      </c>
      <c r="G3291" s="29">
        <v>166076</v>
      </c>
      <c r="H3291" s="30" t="s">
        <v>575</v>
      </c>
    </row>
    <row r="3292" spans="1:8" ht="31.5" hidden="1" x14ac:dyDescent="0.25">
      <c r="A3292" s="26" t="s">
        <v>2903</v>
      </c>
      <c r="B3292" s="27" t="s">
        <v>629</v>
      </c>
      <c r="C3292" s="27" t="s">
        <v>630</v>
      </c>
      <c r="D3292" s="28">
        <v>8779</v>
      </c>
      <c r="E3292" s="27" t="s">
        <v>3457</v>
      </c>
      <c r="F3292" s="26" t="s">
        <v>13</v>
      </c>
      <c r="G3292" s="29">
        <v>13267</v>
      </c>
      <c r="H3292" s="30" t="s">
        <v>575</v>
      </c>
    </row>
    <row r="3293" spans="1:8" ht="31.5" hidden="1" x14ac:dyDescent="0.25">
      <c r="A3293" s="26" t="s">
        <v>2903</v>
      </c>
      <c r="B3293" s="27" t="s">
        <v>629</v>
      </c>
      <c r="C3293" s="27" t="s">
        <v>630</v>
      </c>
      <c r="D3293" s="28">
        <v>8780</v>
      </c>
      <c r="E3293" s="27" t="s">
        <v>3458</v>
      </c>
      <c r="F3293" s="26" t="s">
        <v>14</v>
      </c>
      <c r="G3293" s="29">
        <v>52385</v>
      </c>
      <c r="H3293" s="30" t="s">
        <v>575</v>
      </c>
    </row>
    <row r="3294" spans="1:8" ht="31.5" hidden="1" x14ac:dyDescent="0.25">
      <c r="A3294" s="26" t="s">
        <v>2903</v>
      </c>
      <c r="B3294" s="27" t="s">
        <v>639</v>
      </c>
      <c r="C3294" s="27" t="s">
        <v>639</v>
      </c>
      <c r="D3294" s="28">
        <v>8781</v>
      </c>
      <c r="E3294" s="27" t="s">
        <v>3459</v>
      </c>
      <c r="F3294" s="26" t="s">
        <v>16</v>
      </c>
      <c r="G3294" s="29">
        <v>2045504</v>
      </c>
      <c r="H3294" s="30" t="s">
        <v>575</v>
      </c>
    </row>
    <row r="3295" spans="1:8" ht="31.5" hidden="1" x14ac:dyDescent="0.25">
      <c r="A3295" s="26" t="s">
        <v>2903</v>
      </c>
      <c r="B3295" s="27" t="s">
        <v>639</v>
      </c>
      <c r="C3295" s="27" t="s">
        <v>639</v>
      </c>
      <c r="D3295" s="28">
        <v>8782</v>
      </c>
      <c r="E3295" s="27" t="s">
        <v>3460</v>
      </c>
      <c r="F3295" s="26" t="s">
        <v>16</v>
      </c>
      <c r="G3295" s="29">
        <v>82723</v>
      </c>
      <c r="H3295" s="30" t="s">
        <v>575</v>
      </c>
    </row>
    <row r="3296" spans="1:8" ht="63" hidden="1" x14ac:dyDescent="0.25">
      <c r="A3296" s="26" t="s">
        <v>2903</v>
      </c>
      <c r="B3296" s="27" t="s">
        <v>594</v>
      </c>
      <c r="C3296" s="27" t="s">
        <v>615</v>
      </c>
      <c r="D3296" s="28">
        <v>8783</v>
      </c>
      <c r="E3296" s="27" t="s">
        <v>3461</v>
      </c>
      <c r="F3296" s="26" t="s">
        <v>13</v>
      </c>
      <c r="G3296" s="29">
        <v>171440</v>
      </c>
      <c r="H3296" s="30" t="s">
        <v>575</v>
      </c>
    </row>
    <row r="3297" spans="1:8" ht="63" hidden="1" x14ac:dyDescent="0.25">
      <c r="A3297" s="26" t="s">
        <v>2903</v>
      </c>
      <c r="B3297" s="27" t="s">
        <v>639</v>
      </c>
      <c r="C3297" s="27" t="s">
        <v>639</v>
      </c>
      <c r="D3297" s="28">
        <v>8785</v>
      </c>
      <c r="E3297" s="27" t="s">
        <v>3462</v>
      </c>
      <c r="F3297" s="26" t="s">
        <v>16</v>
      </c>
      <c r="G3297" s="29">
        <v>367506</v>
      </c>
      <c r="H3297" s="30" t="s">
        <v>575</v>
      </c>
    </row>
    <row r="3298" spans="1:8" ht="47.25" hidden="1" x14ac:dyDescent="0.25">
      <c r="A3298" s="26" t="s">
        <v>2903</v>
      </c>
      <c r="B3298" s="27" t="s">
        <v>639</v>
      </c>
      <c r="C3298" s="27" t="s">
        <v>639</v>
      </c>
      <c r="D3298" s="28">
        <v>8786</v>
      </c>
      <c r="E3298" s="27" t="s">
        <v>3463</v>
      </c>
      <c r="F3298" s="26" t="s">
        <v>16</v>
      </c>
      <c r="G3298" s="29">
        <v>778859</v>
      </c>
      <c r="H3298" s="30" t="s">
        <v>575</v>
      </c>
    </row>
    <row r="3299" spans="1:8" ht="78.75" hidden="1" x14ac:dyDescent="0.25">
      <c r="A3299" s="26" t="s">
        <v>2903</v>
      </c>
      <c r="B3299" s="27" t="s">
        <v>639</v>
      </c>
      <c r="C3299" s="27" t="s">
        <v>639</v>
      </c>
      <c r="D3299" s="28">
        <v>8787</v>
      </c>
      <c r="E3299" s="27" t="s">
        <v>3464</v>
      </c>
      <c r="F3299" s="26" t="s">
        <v>16</v>
      </c>
      <c r="G3299" s="29">
        <v>2124488</v>
      </c>
      <c r="H3299" s="30" t="s">
        <v>575</v>
      </c>
    </row>
    <row r="3300" spans="1:8" ht="78.75" hidden="1" x14ac:dyDescent="0.25">
      <c r="A3300" s="26" t="s">
        <v>2903</v>
      </c>
      <c r="B3300" s="27" t="s">
        <v>639</v>
      </c>
      <c r="C3300" s="27" t="s">
        <v>639</v>
      </c>
      <c r="D3300" s="28">
        <v>8788</v>
      </c>
      <c r="E3300" s="27" t="s">
        <v>3465</v>
      </c>
      <c r="F3300" s="26" t="s">
        <v>16</v>
      </c>
      <c r="G3300" s="29">
        <v>2124488</v>
      </c>
      <c r="H3300" s="30" t="s">
        <v>575</v>
      </c>
    </row>
    <row r="3301" spans="1:8" ht="31.5" hidden="1" x14ac:dyDescent="0.25">
      <c r="A3301" s="26" t="s">
        <v>2903</v>
      </c>
      <c r="B3301" s="27" t="s">
        <v>629</v>
      </c>
      <c r="C3301" s="27" t="s">
        <v>630</v>
      </c>
      <c r="D3301" s="28">
        <v>8789</v>
      </c>
      <c r="E3301" s="27" t="s">
        <v>3466</v>
      </c>
      <c r="F3301" s="26" t="s">
        <v>14</v>
      </c>
      <c r="G3301" s="29">
        <v>269829</v>
      </c>
      <c r="H3301" s="30" t="s">
        <v>575</v>
      </c>
    </row>
    <row r="3302" spans="1:8" ht="31.5" hidden="1" x14ac:dyDescent="0.25">
      <c r="A3302" s="26" t="s">
        <v>2903</v>
      </c>
      <c r="B3302" s="27" t="s">
        <v>978</v>
      </c>
      <c r="C3302" s="27" t="s">
        <v>1390</v>
      </c>
      <c r="D3302" s="28">
        <v>8790</v>
      </c>
      <c r="E3302" s="27" t="s">
        <v>3467</v>
      </c>
      <c r="F3302" s="26" t="s">
        <v>14</v>
      </c>
      <c r="G3302" s="29">
        <v>1485829</v>
      </c>
      <c r="H3302" s="30" t="s">
        <v>575</v>
      </c>
    </row>
    <row r="3303" spans="1:8" ht="31.5" hidden="1" x14ac:dyDescent="0.25">
      <c r="A3303" s="26" t="s">
        <v>2903</v>
      </c>
      <c r="B3303" s="27" t="s">
        <v>978</v>
      </c>
      <c r="C3303" s="27" t="s">
        <v>1390</v>
      </c>
      <c r="D3303" s="28">
        <v>8791</v>
      </c>
      <c r="E3303" s="27" t="s">
        <v>3468</v>
      </c>
      <c r="F3303" s="26" t="s">
        <v>15</v>
      </c>
      <c r="G3303" s="29">
        <v>624777</v>
      </c>
      <c r="H3303" s="30" t="s">
        <v>575</v>
      </c>
    </row>
    <row r="3304" spans="1:8" ht="31.5" hidden="1" x14ac:dyDescent="0.25">
      <c r="A3304" s="26" t="s">
        <v>2903</v>
      </c>
      <c r="B3304" s="27" t="s">
        <v>597</v>
      </c>
      <c r="C3304" s="27" t="s">
        <v>597</v>
      </c>
      <c r="D3304" s="28">
        <v>8792</v>
      </c>
      <c r="E3304" s="27" t="s">
        <v>3469</v>
      </c>
      <c r="F3304" s="26" t="s">
        <v>15</v>
      </c>
      <c r="G3304" s="29">
        <v>146326</v>
      </c>
      <c r="H3304" s="30" t="s">
        <v>575</v>
      </c>
    </row>
    <row r="3305" spans="1:8" ht="31.5" x14ac:dyDescent="0.25">
      <c r="A3305" s="26" t="s">
        <v>2903</v>
      </c>
      <c r="B3305" s="27" t="s">
        <v>597</v>
      </c>
      <c r="C3305" s="27" t="s">
        <v>597</v>
      </c>
      <c r="D3305" s="28">
        <v>8793</v>
      </c>
      <c r="E3305" s="27" t="s">
        <v>3470</v>
      </c>
      <c r="F3305" s="26" t="s">
        <v>16</v>
      </c>
      <c r="G3305" s="29">
        <v>160216</v>
      </c>
      <c r="H3305" s="30" t="s">
        <v>575</v>
      </c>
    </row>
    <row r="3306" spans="1:8" ht="31.5" x14ac:dyDescent="0.25">
      <c r="A3306" s="26" t="s">
        <v>2903</v>
      </c>
      <c r="B3306" s="27" t="s">
        <v>597</v>
      </c>
      <c r="C3306" s="27" t="s">
        <v>597</v>
      </c>
      <c r="D3306" s="28">
        <v>8794</v>
      </c>
      <c r="E3306" s="27" t="s">
        <v>3471</v>
      </c>
      <c r="F3306" s="26" t="s">
        <v>16</v>
      </c>
      <c r="G3306" s="29">
        <v>138916</v>
      </c>
      <c r="H3306" s="30" t="s">
        <v>575</v>
      </c>
    </row>
    <row r="3307" spans="1:8" ht="31.5" hidden="1" x14ac:dyDescent="0.25">
      <c r="A3307" s="26" t="s">
        <v>2903</v>
      </c>
      <c r="B3307" s="27" t="s">
        <v>639</v>
      </c>
      <c r="C3307" s="27" t="s">
        <v>639</v>
      </c>
      <c r="D3307" s="28">
        <v>8799</v>
      </c>
      <c r="E3307" s="27" t="s">
        <v>3472</v>
      </c>
      <c r="F3307" s="26" t="s">
        <v>16</v>
      </c>
      <c r="G3307" s="29">
        <v>357351</v>
      </c>
      <c r="H3307" s="30" t="s">
        <v>575</v>
      </c>
    </row>
    <row r="3308" spans="1:8" ht="78.75" hidden="1" x14ac:dyDescent="0.25">
      <c r="A3308" s="26" t="s">
        <v>3473</v>
      </c>
      <c r="B3308" s="27" t="s">
        <v>632</v>
      </c>
      <c r="C3308" s="27" t="s">
        <v>1711</v>
      </c>
      <c r="D3308" s="28">
        <v>8800</v>
      </c>
      <c r="E3308" s="27" t="s">
        <v>3474</v>
      </c>
      <c r="F3308" s="26" t="s">
        <v>16</v>
      </c>
      <c r="G3308" s="29">
        <v>5652500</v>
      </c>
      <c r="H3308" s="30" t="s">
        <v>575</v>
      </c>
    </row>
    <row r="3309" spans="1:8" ht="47.25" hidden="1" x14ac:dyDescent="0.25">
      <c r="A3309" s="26" t="s">
        <v>3473</v>
      </c>
      <c r="B3309" s="27" t="s">
        <v>639</v>
      </c>
      <c r="C3309" s="27" t="s">
        <v>639</v>
      </c>
      <c r="D3309" s="28">
        <v>8801</v>
      </c>
      <c r="E3309" s="27" t="s">
        <v>3475</v>
      </c>
      <c r="F3309" s="26" t="s">
        <v>16</v>
      </c>
      <c r="G3309" s="29">
        <v>90245</v>
      </c>
      <c r="H3309" s="30" t="s">
        <v>575</v>
      </c>
    </row>
    <row r="3310" spans="1:8" ht="47.25" hidden="1" x14ac:dyDescent="0.25">
      <c r="A3310" s="26" t="s">
        <v>3473</v>
      </c>
      <c r="B3310" s="27" t="s">
        <v>639</v>
      </c>
      <c r="C3310" s="27" t="s">
        <v>639</v>
      </c>
      <c r="D3310" s="28">
        <v>8802</v>
      </c>
      <c r="E3310" s="27" t="s">
        <v>3476</v>
      </c>
      <c r="F3310" s="26" t="s">
        <v>16</v>
      </c>
      <c r="G3310" s="29">
        <v>7097</v>
      </c>
      <c r="H3310" s="30" t="s">
        <v>575</v>
      </c>
    </row>
    <row r="3311" spans="1:8" ht="47.25" hidden="1" x14ac:dyDescent="0.25">
      <c r="A3311" s="26" t="s">
        <v>3473</v>
      </c>
      <c r="B3311" s="27" t="s">
        <v>639</v>
      </c>
      <c r="C3311" s="27" t="s">
        <v>639</v>
      </c>
      <c r="D3311" s="28">
        <v>8803</v>
      </c>
      <c r="E3311" s="27" t="s">
        <v>3477</v>
      </c>
      <c r="F3311" s="26" t="s">
        <v>16</v>
      </c>
      <c r="G3311" s="29">
        <v>10451</v>
      </c>
      <c r="H3311" s="30" t="s">
        <v>575</v>
      </c>
    </row>
    <row r="3312" spans="1:8" ht="78.75" hidden="1" x14ac:dyDescent="0.25">
      <c r="A3312" s="26" t="s">
        <v>3473</v>
      </c>
      <c r="B3312" s="27" t="s">
        <v>608</v>
      </c>
      <c r="C3312" s="27" t="s">
        <v>1279</v>
      </c>
      <c r="D3312" s="28">
        <v>8804</v>
      </c>
      <c r="E3312" s="27" t="s">
        <v>3478</v>
      </c>
      <c r="F3312" s="26" t="s">
        <v>16</v>
      </c>
      <c r="G3312" s="29">
        <v>555225</v>
      </c>
      <c r="H3312" s="30" t="s">
        <v>575</v>
      </c>
    </row>
    <row r="3313" spans="1:8" ht="47.25" hidden="1" x14ac:dyDescent="0.25">
      <c r="A3313" s="26" t="s">
        <v>3473</v>
      </c>
      <c r="B3313" s="27" t="s">
        <v>639</v>
      </c>
      <c r="C3313" s="27" t="s">
        <v>639</v>
      </c>
      <c r="D3313" s="28">
        <v>8805</v>
      </c>
      <c r="E3313" s="27" t="s">
        <v>3479</v>
      </c>
      <c r="F3313" s="26" t="s">
        <v>16</v>
      </c>
      <c r="G3313" s="29">
        <v>53313</v>
      </c>
      <c r="H3313" s="30" t="s">
        <v>575</v>
      </c>
    </row>
    <row r="3314" spans="1:8" ht="47.25" hidden="1" x14ac:dyDescent="0.25">
      <c r="A3314" s="26" t="s">
        <v>3473</v>
      </c>
      <c r="B3314" s="27" t="s">
        <v>978</v>
      </c>
      <c r="C3314" s="27" t="s">
        <v>2228</v>
      </c>
      <c r="D3314" s="28">
        <v>8806</v>
      </c>
      <c r="E3314" s="27" t="s">
        <v>3480</v>
      </c>
      <c r="F3314" s="26" t="s">
        <v>13</v>
      </c>
      <c r="G3314" s="29">
        <v>21925</v>
      </c>
      <c r="H3314" s="30" t="s">
        <v>575</v>
      </c>
    </row>
    <row r="3315" spans="1:8" ht="78.75" hidden="1" x14ac:dyDescent="0.25">
      <c r="A3315" s="26" t="s">
        <v>3473</v>
      </c>
      <c r="B3315" s="27" t="s">
        <v>582</v>
      </c>
      <c r="C3315" s="27" t="s">
        <v>1775</v>
      </c>
      <c r="D3315" s="28">
        <v>8807</v>
      </c>
      <c r="E3315" s="27" t="s">
        <v>3481</v>
      </c>
      <c r="F3315" s="26" t="s">
        <v>16</v>
      </c>
      <c r="G3315" s="29">
        <v>916852</v>
      </c>
      <c r="H3315" s="30" t="s">
        <v>575</v>
      </c>
    </row>
    <row r="3316" spans="1:8" ht="63" hidden="1" x14ac:dyDescent="0.25">
      <c r="A3316" s="26" t="s">
        <v>3473</v>
      </c>
      <c r="B3316" s="27" t="s">
        <v>1655</v>
      </c>
      <c r="C3316" s="27" t="s">
        <v>1656</v>
      </c>
      <c r="D3316" s="28">
        <v>8808</v>
      </c>
      <c r="E3316" s="27" t="s">
        <v>3482</v>
      </c>
      <c r="F3316" s="26" t="s">
        <v>13</v>
      </c>
      <c r="G3316" s="29">
        <v>225420</v>
      </c>
      <c r="H3316" s="30" t="s">
        <v>575</v>
      </c>
    </row>
    <row r="3317" spans="1:8" ht="110.25" hidden="1" x14ac:dyDescent="0.25">
      <c r="A3317" s="26" t="s">
        <v>3473</v>
      </c>
      <c r="B3317" s="27" t="s">
        <v>629</v>
      </c>
      <c r="C3317" s="27" t="s">
        <v>2135</v>
      </c>
      <c r="D3317" s="28">
        <v>8810</v>
      </c>
      <c r="E3317" s="27" t="s">
        <v>3483</v>
      </c>
      <c r="F3317" s="26" t="s">
        <v>15</v>
      </c>
      <c r="G3317" s="29">
        <v>283691</v>
      </c>
      <c r="H3317" s="30" t="s">
        <v>575</v>
      </c>
    </row>
    <row r="3318" spans="1:8" ht="110.25" hidden="1" x14ac:dyDescent="0.25">
      <c r="A3318" s="26" t="s">
        <v>3473</v>
      </c>
      <c r="B3318" s="27" t="s">
        <v>629</v>
      </c>
      <c r="C3318" s="27" t="s">
        <v>2135</v>
      </c>
      <c r="D3318" s="28">
        <v>8811</v>
      </c>
      <c r="E3318" s="27" t="s">
        <v>3484</v>
      </c>
      <c r="F3318" s="26" t="s">
        <v>15</v>
      </c>
      <c r="G3318" s="29">
        <v>466890</v>
      </c>
      <c r="H3318" s="30" t="s">
        <v>575</v>
      </c>
    </row>
    <row r="3319" spans="1:8" ht="78.75" hidden="1" x14ac:dyDescent="0.25">
      <c r="A3319" s="26" t="s">
        <v>3473</v>
      </c>
      <c r="B3319" s="27" t="s">
        <v>1655</v>
      </c>
      <c r="C3319" s="27" t="s">
        <v>1656</v>
      </c>
      <c r="D3319" s="28">
        <v>8812</v>
      </c>
      <c r="E3319" s="27" t="s">
        <v>3485</v>
      </c>
      <c r="F3319" s="26" t="s">
        <v>15</v>
      </c>
      <c r="G3319" s="29">
        <v>277117</v>
      </c>
      <c r="H3319" s="30" t="s">
        <v>575</v>
      </c>
    </row>
    <row r="3320" spans="1:8" ht="78.75" hidden="1" x14ac:dyDescent="0.25">
      <c r="A3320" s="26" t="s">
        <v>3473</v>
      </c>
      <c r="B3320" s="27" t="s">
        <v>978</v>
      </c>
      <c r="C3320" s="27" t="s">
        <v>2173</v>
      </c>
      <c r="D3320" s="28">
        <v>8813</v>
      </c>
      <c r="E3320" s="27" t="s">
        <v>3486</v>
      </c>
      <c r="F3320" s="26" t="s">
        <v>13</v>
      </c>
      <c r="G3320" s="29">
        <v>354655</v>
      </c>
      <c r="H3320" s="30" t="s">
        <v>575</v>
      </c>
    </row>
    <row r="3321" spans="1:8" ht="47.25" hidden="1" x14ac:dyDescent="0.25">
      <c r="A3321" s="26" t="s">
        <v>3473</v>
      </c>
      <c r="B3321" s="27" t="s">
        <v>582</v>
      </c>
      <c r="C3321" s="27" t="s">
        <v>1775</v>
      </c>
      <c r="D3321" s="28">
        <v>8814</v>
      </c>
      <c r="E3321" s="27" t="s">
        <v>3487</v>
      </c>
      <c r="F3321" s="26" t="s">
        <v>15</v>
      </c>
      <c r="G3321" s="29">
        <v>10589</v>
      </c>
      <c r="H3321" s="30" t="s">
        <v>575</v>
      </c>
    </row>
    <row r="3322" spans="1:8" ht="47.25" hidden="1" x14ac:dyDescent="0.25">
      <c r="A3322" s="26" t="s">
        <v>3473</v>
      </c>
      <c r="B3322" s="27" t="s">
        <v>639</v>
      </c>
      <c r="C3322" s="27" t="s">
        <v>639</v>
      </c>
      <c r="D3322" s="28">
        <v>8815</v>
      </c>
      <c r="E3322" s="27" t="s">
        <v>3488</v>
      </c>
      <c r="F3322" s="26" t="s">
        <v>16</v>
      </c>
      <c r="G3322" s="29">
        <v>725479</v>
      </c>
      <c r="H3322" s="30" t="s">
        <v>575</v>
      </c>
    </row>
    <row r="3323" spans="1:8" ht="63" hidden="1" x14ac:dyDescent="0.25">
      <c r="A3323" s="26" t="s">
        <v>3473</v>
      </c>
      <c r="B3323" s="27" t="s">
        <v>639</v>
      </c>
      <c r="C3323" s="27" t="s">
        <v>639</v>
      </c>
      <c r="D3323" s="28">
        <v>8816</v>
      </c>
      <c r="E3323" s="27" t="s">
        <v>3489</v>
      </c>
      <c r="F3323" s="26" t="s">
        <v>16</v>
      </c>
      <c r="G3323" s="29">
        <v>125585822</v>
      </c>
      <c r="H3323" s="30" t="s">
        <v>575</v>
      </c>
    </row>
    <row r="3324" spans="1:8" ht="63" hidden="1" x14ac:dyDescent="0.25">
      <c r="A3324" s="26" t="s">
        <v>3473</v>
      </c>
      <c r="B3324" s="27" t="s">
        <v>978</v>
      </c>
      <c r="C3324" s="27" t="s">
        <v>2173</v>
      </c>
      <c r="D3324" s="28">
        <v>8817</v>
      </c>
      <c r="E3324" s="27" t="s">
        <v>3490</v>
      </c>
      <c r="F3324" s="26" t="s">
        <v>16</v>
      </c>
      <c r="G3324" s="29">
        <v>591129</v>
      </c>
      <c r="H3324" s="30" t="s">
        <v>575</v>
      </c>
    </row>
    <row r="3325" spans="1:8" ht="94.5" hidden="1" x14ac:dyDescent="0.25">
      <c r="A3325" s="26" t="s">
        <v>3473</v>
      </c>
      <c r="B3325" s="27" t="s">
        <v>573</v>
      </c>
      <c r="C3325" s="27" t="s">
        <v>576</v>
      </c>
      <c r="D3325" s="28">
        <v>8818</v>
      </c>
      <c r="E3325" s="27" t="s">
        <v>3491</v>
      </c>
      <c r="F3325" s="26" t="s">
        <v>14</v>
      </c>
      <c r="G3325" s="29">
        <v>322598</v>
      </c>
      <c r="H3325" s="30" t="s">
        <v>575</v>
      </c>
    </row>
    <row r="3326" spans="1:8" ht="94.5" hidden="1" x14ac:dyDescent="0.25">
      <c r="A3326" s="26" t="s">
        <v>3473</v>
      </c>
      <c r="B3326" s="27" t="s">
        <v>978</v>
      </c>
      <c r="C3326" s="27" t="s">
        <v>2736</v>
      </c>
      <c r="D3326" s="28">
        <v>8820</v>
      </c>
      <c r="E3326" s="27" t="s">
        <v>3492</v>
      </c>
      <c r="F3326" s="26" t="s">
        <v>15</v>
      </c>
      <c r="G3326" s="29">
        <v>261992</v>
      </c>
      <c r="H3326" s="30" t="s">
        <v>575</v>
      </c>
    </row>
    <row r="3327" spans="1:8" ht="94.5" hidden="1" x14ac:dyDescent="0.25">
      <c r="A3327" s="26" t="s">
        <v>3473</v>
      </c>
      <c r="B3327" s="27" t="s">
        <v>978</v>
      </c>
      <c r="C3327" s="27" t="s">
        <v>2736</v>
      </c>
      <c r="D3327" s="28">
        <v>8821</v>
      </c>
      <c r="E3327" s="27" t="s">
        <v>3493</v>
      </c>
      <c r="F3327" s="26" t="s">
        <v>15</v>
      </c>
      <c r="G3327" s="29">
        <v>261992</v>
      </c>
      <c r="H3327" s="30" t="s">
        <v>575</v>
      </c>
    </row>
    <row r="3328" spans="1:8" ht="94.5" hidden="1" x14ac:dyDescent="0.25">
      <c r="A3328" s="26" t="s">
        <v>3473</v>
      </c>
      <c r="B3328" s="27" t="s">
        <v>978</v>
      </c>
      <c r="C3328" s="27" t="s">
        <v>2736</v>
      </c>
      <c r="D3328" s="28">
        <v>8822</v>
      </c>
      <c r="E3328" s="27" t="s">
        <v>3494</v>
      </c>
      <c r="F3328" s="26" t="s">
        <v>15</v>
      </c>
      <c r="G3328" s="29">
        <v>261992</v>
      </c>
      <c r="H3328" s="30" t="s">
        <v>575</v>
      </c>
    </row>
    <row r="3329" spans="1:8" ht="94.5" hidden="1" x14ac:dyDescent="0.25">
      <c r="A3329" s="26" t="s">
        <v>3473</v>
      </c>
      <c r="B3329" s="27" t="s">
        <v>978</v>
      </c>
      <c r="C3329" s="27" t="s">
        <v>2736</v>
      </c>
      <c r="D3329" s="28">
        <v>8823</v>
      </c>
      <c r="E3329" s="27" t="s">
        <v>3495</v>
      </c>
      <c r="F3329" s="26" t="s">
        <v>15</v>
      </c>
      <c r="G3329" s="29">
        <v>261992</v>
      </c>
      <c r="H3329" s="30" t="s">
        <v>575</v>
      </c>
    </row>
    <row r="3330" spans="1:8" ht="63" hidden="1" x14ac:dyDescent="0.25">
      <c r="A3330" s="26" t="s">
        <v>3473</v>
      </c>
      <c r="B3330" s="27" t="s">
        <v>978</v>
      </c>
      <c r="C3330" s="27" t="s">
        <v>2736</v>
      </c>
      <c r="D3330" s="28">
        <v>8824</v>
      </c>
      <c r="E3330" s="27" t="s">
        <v>3496</v>
      </c>
      <c r="F3330" s="26" t="s">
        <v>489</v>
      </c>
      <c r="G3330" s="29">
        <v>320954894</v>
      </c>
      <c r="H3330" s="30" t="s">
        <v>575</v>
      </c>
    </row>
    <row r="3331" spans="1:8" ht="47.25" hidden="1" x14ac:dyDescent="0.25">
      <c r="A3331" s="26" t="s">
        <v>3473</v>
      </c>
      <c r="B3331" s="27" t="s">
        <v>639</v>
      </c>
      <c r="C3331" s="27" t="s">
        <v>639</v>
      </c>
      <c r="D3331" s="28">
        <v>8825</v>
      </c>
      <c r="E3331" s="27" t="s">
        <v>3497</v>
      </c>
      <c r="F3331" s="26" t="s">
        <v>16</v>
      </c>
      <c r="G3331" s="29">
        <v>31617</v>
      </c>
      <c r="H3331" s="30" t="s">
        <v>575</v>
      </c>
    </row>
    <row r="3332" spans="1:8" ht="63" hidden="1" x14ac:dyDescent="0.25">
      <c r="A3332" s="26" t="s">
        <v>3473</v>
      </c>
      <c r="B3332" s="27" t="s">
        <v>639</v>
      </c>
      <c r="C3332" s="27" t="s">
        <v>639</v>
      </c>
      <c r="D3332" s="28">
        <v>8826</v>
      </c>
      <c r="E3332" s="27" t="s">
        <v>3498</v>
      </c>
      <c r="F3332" s="26" t="s">
        <v>16</v>
      </c>
      <c r="G3332" s="29">
        <v>1247111</v>
      </c>
      <c r="H3332" s="30" t="s">
        <v>575</v>
      </c>
    </row>
    <row r="3333" spans="1:8" ht="63" hidden="1" x14ac:dyDescent="0.25">
      <c r="A3333" s="26" t="s">
        <v>2903</v>
      </c>
      <c r="B3333" s="27" t="s">
        <v>646</v>
      </c>
      <c r="C3333" s="27" t="s">
        <v>993</v>
      </c>
      <c r="D3333" s="28">
        <v>8827</v>
      </c>
      <c r="E3333" s="27" t="s">
        <v>3499</v>
      </c>
      <c r="F3333" s="26" t="s">
        <v>13</v>
      </c>
      <c r="G3333" s="29">
        <v>62589</v>
      </c>
      <c r="H3333" s="30" t="s">
        <v>575</v>
      </c>
    </row>
    <row r="3334" spans="1:8" ht="47.25" hidden="1" x14ac:dyDescent="0.25">
      <c r="A3334" s="26" t="s">
        <v>3473</v>
      </c>
      <c r="B3334" s="27" t="s">
        <v>3500</v>
      </c>
      <c r="C3334" s="27" t="s">
        <v>3500</v>
      </c>
      <c r="D3334" s="28">
        <v>8828</v>
      </c>
      <c r="E3334" s="27" t="s">
        <v>3501</v>
      </c>
      <c r="F3334" s="26" t="s">
        <v>489</v>
      </c>
      <c r="G3334" s="29">
        <v>98182516</v>
      </c>
      <c r="H3334" s="30" t="s">
        <v>575</v>
      </c>
    </row>
    <row r="3335" spans="1:8" ht="47.25" hidden="1" x14ac:dyDescent="0.25">
      <c r="A3335" s="26" t="s">
        <v>3473</v>
      </c>
      <c r="B3335" s="27" t="s">
        <v>3500</v>
      </c>
      <c r="C3335" s="27" t="s">
        <v>3500</v>
      </c>
      <c r="D3335" s="28">
        <v>8829</v>
      </c>
      <c r="E3335" s="27" t="s">
        <v>3502</v>
      </c>
      <c r="F3335" s="26" t="s">
        <v>489</v>
      </c>
      <c r="G3335" s="29">
        <v>29858843</v>
      </c>
      <c r="H3335" s="30" t="s">
        <v>575</v>
      </c>
    </row>
    <row r="3336" spans="1:8" ht="31.5" hidden="1" x14ac:dyDescent="0.25">
      <c r="A3336" s="26" t="s">
        <v>1333</v>
      </c>
      <c r="B3336" s="27" t="s">
        <v>2228</v>
      </c>
      <c r="C3336" s="27" t="s">
        <v>2229</v>
      </c>
      <c r="D3336" s="28">
        <v>8830</v>
      </c>
      <c r="E3336" s="27" t="s">
        <v>3503</v>
      </c>
      <c r="F3336" s="26" t="s">
        <v>13</v>
      </c>
      <c r="G3336" s="29">
        <v>25075</v>
      </c>
      <c r="H3336" s="30" t="s">
        <v>575</v>
      </c>
    </row>
    <row r="3337" spans="1:8" ht="31.5" hidden="1" x14ac:dyDescent="0.25">
      <c r="A3337" s="26" t="s">
        <v>1333</v>
      </c>
      <c r="B3337" s="27" t="s">
        <v>2228</v>
      </c>
      <c r="C3337" s="27" t="s">
        <v>2229</v>
      </c>
      <c r="D3337" s="28">
        <v>8831</v>
      </c>
      <c r="E3337" s="27" t="s">
        <v>3504</v>
      </c>
      <c r="F3337" s="26" t="s">
        <v>13</v>
      </c>
      <c r="G3337" s="29">
        <v>22180</v>
      </c>
      <c r="H3337" s="30" t="s">
        <v>575</v>
      </c>
    </row>
    <row r="3338" spans="1:8" ht="31.5" hidden="1" x14ac:dyDescent="0.25">
      <c r="A3338" s="26" t="s">
        <v>1333</v>
      </c>
      <c r="B3338" s="27" t="s">
        <v>2228</v>
      </c>
      <c r="C3338" s="27" t="s">
        <v>2229</v>
      </c>
      <c r="D3338" s="28">
        <v>8832</v>
      </c>
      <c r="E3338" s="27" t="s">
        <v>3505</v>
      </c>
      <c r="F3338" s="26" t="s">
        <v>13</v>
      </c>
      <c r="G3338" s="29">
        <v>7417</v>
      </c>
      <c r="H3338" s="30" t="s">
        <v>575</v>
      </c>
    </row>
    <row r="3339" spans="1:8" ht="31.5" hidden="1" x14ac:dyDescent="0.25">
      <c r="A3339" s="26" t="s">
        <v>1333</v>
      </c>
      <c r="B3339" s="27" t="s">
        <v>2228</v>
      </c>
      <c r="C3339" s="27" t="s">
        <v>2229</v>
      </c>
      <c r="D3339" s="28">
        <v>8833</v>
      </c>
      <c r="E3339" s="27" t="s">
        <v>3506</v>
      </c>
      <c r="F3339" s="26" t="s">
        <v>13</v>
      </c>
      <c r="G3339" s="29">
        <v>9308</v>
      </c>
      <c r="H3339" s="30" t="s">
        <v>575</v>
      </c>
    </row>
    <row r="3340" spans="1:8" ht="31.5" hidden="1" x14ac:dyDescent="0.25">
      <c r="A3340" s="26" t="s">
        <v>1333</v>
      </c>
      <c r="B3340" s="27" t="s">
        <v>2228</v>
      </c>
      <c r="C3340" s="27" t="s">
        <v>2229</v>
      </c>
      <c r="D3340" s="28">
        <v>8834</v>
      </c>
      <c r="E3340" s="27" t="s">
        <v>3507</v>
      </c>
      <c r="F3340" s="26" t="s">
        <v>13</v>
      </c>
      <c r="G3340" s="29">
        <v>6265</v>
      </c>
      <c r="H3340" s="30" t="s">
        <v>575</v>
      </c>
    </row>
    <row r="3341" spans="1:8" ht="31.5" hidden="1" x14ac:dyDescent="0.25">
      <c r="A3341" s="26" t="s">
        <v>1333</v>
      </c>
      <c r="B3341" s="27" t="s">
        <v>2228</v>
      </c>
      <c r="C3341" s="27" t="s">
        <v>2229</v>
      </c>
      <c r="D3341" s="28">
        <v>8835</v>
      </c>
      <c r="E3341" s="27" t="s">
        <v>3508</v>
      </c>
      <c r="F3341" s="26" t="s">
        <v>13</v>
      </c>
      <c r="G3341" s="29">
        <v>7444</v>
      </c>
      <c r="H3341" s="30" t="s">
        <v>575</v>
      </c>
    </row>
    <row r="3342" spans="1:8" ht="47.25" hidden="1" x14ac:dyDescent="0.25">
      <c r="A3342" s="26" t="s">
        <v>3473</v>
      </c>
      <c r="B3342" s="27" t="s">
        <v>3500</v>
      </c>
      <c r="C3342" s="27" t="s">
        <v>3500</v>
      </c>
      <c r="D3342" s="28">
        <v>8836</v>
      </c>
      <c r="E3342" s="27" t="s">
        <v>3509</v>
      </c>
      <c r="F3342" s="26" t="s">
        <v>15</v>
      </c>
      <c r="G3342" s="29">
        <v>11968</v>
      </c>
      <c r="H3342" s="30" t="s">
        <v>575</v>
      </c>
    </row>
    <row r="3343" spans="1:8" ht="47.25" hidden="1" x14ac:dyDescent="0.25">
      <c r="A3343" s="26" t="s">
        <v>3473</v>
      </c>
      <c r="B3343" s="27" t="s">
        <v>3500</v>
      </c>
      <c r="C3343" s="27" t="s">
        <v>3500</v>
      </c>
      <c r="D3343" s="28">
        <v>8837</v>
      </c>
      <c r="E3343" s="27" t="s">
        <v>3510</v>
      </c>
      <c r="F3343" s="26" t="s">
        <v>15</v>
      </c>
      <c r="G3343" s="29">
        <v>21959</v>
      </c>
      <c r="H3343" s="30" t="s">
        <v>575</v>
      </c>
    </row>
    <row r="3344" spans="1:8" ht="47.25" hidden="1" x14ac:dyDescent="0.25">
      <c r="A3344" s="26" t="s">
        <v>3473</v>
      </c>
      <c r="B3344" s="27" t="s">
        <v>3500</v>
      </c>
      <c r="C3344" s="27" t="s">
        <v>3500</v>
      </c>
      <c r="D3344" s="28">
        <v>8838</v>
      </c>
      <c r="E3344" s="27" t="s">
        <v>3511</v>
      </c>
      <c r="F3344" s="26" t="s">
        <v>15</v>
      </c>
      <c r="G3344" s="29">
        <v>21928</v>
      </c>
      <c r="H3344" s="30" t="s">
        <v>575</v>
      </c>
    </row>
    <row r="3345" spans="1:8" ht="78.75" hidden="1" x14ac:dyDescent="0.25">
      <c r="A3345" s="26" t="s">
        <v>3473</v>
      </c>
      <c r="B3345" s="27" t="s">
        <v>3500</v>
      </c>
      <c r="C3345" s="27" t="s">
        <v>3500</v>
      </c>
      <c r="D3345" s="28">
        <v>8839</v>
      </c>
      <c r="E3345" s="27" t="s">
        <v>3512</v>
      </c>
      <c r="F3345" s="26" t="s">
        <v>16</v>
      </c>
      <c r="G3345" s="29">
        <v>926784</v>
      </c>
      <c r="H3345" s="30" t="s">
        <v>575</v>
      </c>
    </row>
    <row r="3346" spans="1:8" ht="63" hidden="1" x14ac:dyDescent="0.25">
      <c r="A3346" s="26" t="s">
        <v>3473</v>
      </c>
      <c r="B3346" s="27" t="s">
        <v>3500</v>
      </c>
      <c r="C3346" s="27" t="s">
        <v>3500</v>
      </c>
      <c r="D3346" s="28">
        <v>8840</v>
      </c>
      <c r="E3346" s="27" t="s">
        <v>3513</v>
      </c>
      <c r="F3346" s="26" t="s">
        <v>16</v>
      </c>
      <c r="G3346" s="29">
        <v>487892</v>
      </c>
      <c r="H3346" s="30" t="s">
        <v>575</v>
      </c>
    </row>
    <row r="3347" spans="1:8" ht="78.75" hidden="1" x14ac:dyDescent="0.25">
      <c r="A3347" s="26" t="s">
        <v>3473</v>
      </c>
      <c r="B3347" s="27" t="s">
        <v>3500</v>
      </c>
      <c r="C3347" s="27" t="s">
        <v>3500</v>
      </c>
      <c r="D3347" s="28">
        <v>8841</v>
      </c>
      <c r="E3347" s="27" t="s">
        <v>3514</v>
      </c>
      <c r="F3347" s="26" t="s">
        <v>16</v>
      </c>
      <c r="G3347" s="29">
        <v>926784</v>
      </c>
      <c r="H3347" s="30" t="s">
        <v>575</v>
      </c>
    </row>
    <row r="3348" spans="1:8" ht="63" hidden="1" x14ac:dyDescent="0.25">
      <c r="A3348" s="26" t="s">
        <v>3473</v>
      </c>
      <c r="B3348" s="27" t="s">
        <v>3500</v>
      </c>
      <c r="C3348" s="27" t="s">
        <v>3500</v>
      </c>
      <c r="D3348" s="28">
        <v>8842</v>
      </c>
      <c r="E3348" s="27" t="s">
        <v>3515</v>
      </c>
      <c r="F3348" s="26" t="s">
        <v>16</v>
      </c>
      <c r="G3348" s="29">
        <v>487892</v>
      </c>
      <c r="H3348" s="30" t="s">
        <v>575</v>
      </c>
    </row>
    <row r="3349" spans="1:8" ht="47.25" hidden="1" x14ac:dyDescent="0.25">
      <c r="A3349" s="26" t="s">
        <v>3473</v>
      </c>
      <c r="B3349" s="27" t="s">
        <v>3500</v>
      </c>
      <c r="C3349" s="27" t="s">
        <v>3500</v>
      </c>
      <c r="D3349" s="28">
        <v>8843</v>
      </c>
      <c r="E3349" s="27" t="s">
        <v>3516</v>
      </c>
      <c r="F3349" s="26" t="s">
        <v>15</v>
      </c>
      <c r="G3349" s="29">
        <v>153087</v>
      </c>
      <c r="H3349" s="30" t="s">
        <v>575</v>
      </c>
    </row>
    <row r="3350" spans="1:8" ht="63" hidden="1" x14ac:dyDescent="0.25">
      <c r="A3350" s="26" t="s">
        <v>3473</v>
      </c>
      <c r="B3350" s="27" t="s">
        <v>3500</v>
      </c>
      <c r="C3350" s="27" t="s">
        <v>3500</v>
      </c>
      <c r="D3350" s="28">
        <v>8844</v>
      </c>
      <c r="E3350" s="27" t="s">
        <v>3517</v>
      </c>
      <c r="F3350" s="26" t="s">
        <v>15</v>
      </c>
      <c r="G3350" s="29">
        <v>507067</v>
      </c>
      <c r="H3350" s="30" t="s">
        <v>575</v>
      </c>
    </row>
    <row r="3351" spans="1:8" ht="63" hidden="1" x14ac:dyDescent="0.25">
      <c r="A3351" s="26" t="s">
        <v>3473</v>
      </c>
      <c r="B3351" s="27" t="s">
        <v>3500</v>
      </c>
      <c r="C3351" s="27" t="s">
        <v>3500</v>
      </c>
      <c r="D3351" s="28">
        <v>8845</v>
      </c>
      <c r="E3351" s="27" t="s">
        <v>3518</v>
      </c>
      <c r="F3351" s="26" t="s">
        <v>15</v>
      </c>
      <c r="G3351" s="29">
        <v>507067</v>
      </c>
      <c r="H3351" s="30" t="s">
        <v>575</v>
      </c>
    </row>
    <row r="3352" spans="1:8" ht="63" hidden="1" x14ac:dyDescent="0.25">
      <c r="A3352" s="26" t="s">
        <v>3473</v>
      </c>
      <c r="B3352" s="27" t="s">
        <v>3500</v>
      </c>
      <c r="C3352" s="27" t="s">
        <v>3500</v>
      </c>
      <c r="D3352" s="28">
        <v>8846</v>
      </c>
      <c r="E3352" s="27" t="s">
        <v>3519</v>
      </c>
      <c r="F3352" s="26" t="s">
        <v>15</v>
      </c>
      <c r="G3352" s="29">
        <v>507067</v>
      </c>
      <c r="H3352" s="30" t="s">
        <v>575</v>
      </c>
    </row>
    <row r="3353" spans="1:8" ht="63" hidden="1" x14ac:dyDescent="0.25">
      <c r="A3353" s="26" t="s">
        <v>3473</v>
      </c>
      <c r="B3353" s="27" t="s">
        <v>3500</v>
      </c>
      <c r="C3353" s="27" t="s">
        <v>3500</v>
      </c>
      <c r="D3353" s="28">
        <v>8847</v>
      </c>
      <c r="E3353" s="27" t="s">
        <v>3520</v>
      </c>
      <c r="F3353" s="26" t="s">
        <v>15</v>
      </c>
      <c r="G3353" s="29">
        <v>258916</v>
      </c>
      <c r="H3353" s="30" t="s">
        <v>575</v>
      </c>
    </row>
    <row r="3354" spans="1:8" ht="63" hidden="1" x14ac:dyDescent="0.25">
      <c r="A3354" s="26" t="s">
        <v>3473</v>
      </c>
      <c r="B3354" s="27" t="s">
        <v>3500</v>
      </c>
      <c r="C3354" s="27" t="s">
        <v>3500</v>
      </c>
      <c r="D3354" s="28">
        <v>8848</v>
      </c>
      <c r="E3354" s="27" t="s">
        <v>3521</v>
      </c>
      <c r="F3354" s="26" t="s">
        <v>15</v>
      </c>
      <c r="G3354" s="29">
        <v>193847</v>
      </c>
      <c r="H3354" s="30" t="s">
        <v>575</v>
      </c>
    </row>
    <row r="3355" spans="1:8" ht="63" hidden="1" x14ac:dyDescent="0.25">
      <c r="A3355" s="26" t="s">
        <v>3473</v>
      </c>
      <c r="B3355" s="27" t="s">
        <v>3500</v>
      </c>
      <c r="C3355" s="27" t="s">
        <v>3500</v>
      </c>
      <c r="D3355" s="28">
        <v>8849</v>
      </c>
      <c r="E3355" s="27" t="s">
        <v>3522</v>
      </c>
      <c r="F3355" s="26" t="s">
        <v>15</v>
      </c>
      <c r="G3355" s="29">
        <v>118829</v>
      </c>
      <c r="H3355" s="30" t="s">
        <v>575</v>
      </c>
    </row>
    <row r="3356" spans="1:8" ht="63" hidden="1" x14ac:dyDescent="0.25">
      <c r="A3356" s="26" t="s">
        <v>3473</v>
      </c>
      <c r="B3356" s="27" t="s">
        <v>3500</v>
      </c>
      <c r="C3356" s="27" t="s">
        <v>3500</v>
      </c>
      <c r="D3356" s="28">
        <v>8850</v>
      </c>
      <c r="E3356" s="27" t="s">
        <v>3523</v>
      </c>
      <c r="F3356" s="26" t="s">
        <v>15</v>
      </c>
      <c r="G3356" s="29">
        <v>95053</v>
      </c>
      <c r="H3356" s="30" t="s">
        <v>575</v>
      </c>
    </row>
    <row r="3357" spans="1:8" ht="63" hidden="1" x14ac:dyDescent="0.25">
      <c r="A3357" s="26" t="s">
        <v>3473</v>
      </c>
      <c r="B3357" s="27" t="s">
        <v>3500</v>
      </c>
      <c r="C3357" s="27" t="s">
        <v>3500</v>
      </c>
      <c r="D3357" s="28">
        <v>8851</v>
      </c>
      <c r="E3357" s="27" t="s">
        <v>3524</v>
      </c>
      <c r="F3357" s="26" t="s">
        <v>15</v>
      </c>
      <c r="G3357" s="29">
        <v>95053</v>
      </c>
      <c r="H3357" s="30" t="s">
        <v>575</v>
      </c>
    </row>
    <row r="3358" spans="1:8" ht="63" hidden="1" x14ac:dyDescent="0.25">
      <c r="A3358" s="26" t="s">
        <v>3473</v>
      </c>
      <c r="B3358" s="27" t="s">
        <v>3500</v>
      </c>
      <c r="C3358" s="27" t="s">
        <v>3500</v>
      </c>
      <c r="D3358" s="28">
        <v>8852</v>
      </c>
      <c r="E3358" s="27" t="s">
        <v>3525</v>
      </c>
      <c r="F3358" s="26" t="s">
        <v>15</v>
      </c>
      <c r="G3358" s="29">
        <v>95053</v>
      </c>
      <c r="H3358" s="30" t="s">
        <v>575</v>
      </c>
    </row>
    <row r="3359" spans="1:8" ht="63" hidden="1" x14ac:dyDescent="0.25">
      <c r="A3359" s="26" t="s">
        <v>3473</v>
      </c>
      <c r="B3359" s="27" t="s">
        <v>3500</v>
      </c>
      <c r="C3359" s="27" t="s">
        <v>3500</v>
      </c>
      <c r="D3359" s="28">
        <v>8853</v>
      </c>
      <c r="E3359" s="27" t="s">
        <v>3526</v>
      </c>
      <c r="F3359" s="26" t="s">
        <v>15</v>
      </c>
      <c r="G3359" s="29">
        <v>95053</v>
      </c>
      <c r="H3359" s="30" t="s">
        <v>575</v>
      </c>
    </row>
    <row r="3360" spans="1:8" ht="63" hidden="1" x14ac:dyDescent="0.25">
      <c r="A3360" s="26" t="s">
        <v>3473</v>
      </c>
      <c r="B3360" s="27" t="s">
        <v>3500</v>
      </c>
      <c r="C3360" s="27" t="s">
        <v>3500</v>
      </c>
      <c r="D3360" s="28">
        <v>8854</v>
      </c>
      <c r="E3360" s="27" t="s">
        <v>3527</v>
      </c>
      <c r="F3360" s="26" t="s">
        <v>15</v>
      </c>
      <c r="G3360" s="29">
        <v>95053</v>
      </c>
      <c r="H3360" s="30" t="s">
        <v>575</v>
      </c>
    </row>
    <row r="3361" spans="1:8" ht="63" hidden="1" x14ac:dyDescent="0.25">
      <c r="A3361" s="26" t="s">
        <v>3473</v>
      </c>
      <c r="B3361" s="27" t="s">
        <v>3500</v>
      </c>
      <c r="C3361" s="27" t="s">
        <v>3500</v>
      </c>
      <c r="D3361" s="28">
        <v>8855</v>
      </c>
      <c r="E3361" s="27" t="s">
        <v>3528</v>
      </c>
      <c r="F3361" s="26" t="s">
        <v>15</v>
      </c>
      <c r="G3361" s="29">
        <v>95053</v>
      </c>
      <c r="H3361" s="30" t="s">
        <v>575</v>
      </c>
    </row>
    <row r="3362" spans="1:8" ht="63" hidden="1" x14ac:dyDescent="0.25">
      <c r="A3362" s="26" t="s">
        <v>3473</v>
      </c>
      <c r="B3362" s="27" t="s">
        <v>3500</v>
      </c>
      <c r="C3362" s="27" t="s">
        <v>3500</v>
      </c>
      <c r="D3362" s="28">
        <v>8856</v>
      </c>
      <c r="E3362" s="27" t="s">
        <v>3529</v>
      </c>
      <c r="F3362" s="26" t="s">
        <v>15</v>
      </c>
      <c r="G3362" s="29">
        <v>95053</v>
      </c>
      <c r="H3362" s="30" t="s">
        <v>575</v>
      </c>
    </row>
    <row r="3363" spans="1:8" ht="63" hidden="1" x14ac:dyDescent="0.25">
      <c r="A3363" s="26" t="s">
        <v>3473</v>
      </c>
      <c r="B3363" s="27" t="s">
        <v>3500</v>
      </c>
      <c r="C3363" s="27" t="s">
        <v>3500</v>
      </c>
      <c r="D3363" s="28">
        <v>8857</v>
      </c>
      <c r="E3363" s="27" t="s">
        <v>3530</v>
      </c>
      <c r="F3363" s="26" t="s">
        <v>15</v>
      </c>
      <c r="G3363" s="29">
        <v>94006</v>
      </c>
      <c r="H3363" s="30" t="s">
        <v>575</v>
      </c>
    </row>
    <row r="3364" spans="1:8" ht="63" hidden="1" x14ac:dyDescent="0.25">
      <c r="A3364" s="26" t="s">
        <v>3473</v>
      </c>
      <c r="B3364" s="27" t="s">
        <v>3500</v>
      </c>
      <c r="C3364" s="27" t="s">
        <v>3500</v>
      </c>
      <c r="D3364" s="28">
        <v>8858</v>
      </c>
      <c r="E3364" s="27" t="s">
        <v>3531</v>
      </c>
      <c r="F3364" s="26" t="s">
        <v>15</v>
      </c>
      <c r="G3364" s="29">
        <v>94006</v>
      </c>
      <c r="H3364" s="30" t="s">
        <v>575</v>
      </c>
    </row>
    <row r="3365" spans="1:8" ht="63" hidden="1" x14ac:dyDescent="0.25">
      <c r="A3365" s="26" t="s">
        <v>3473</v>
      </c>
      <c r="B3365" s="27" t="s">
        <v>3500</v>
      </c>
      <c r="C3365" s="27" t="s">
        <v>3500</v>
      </c>
      <c r="D3365" s="28">
        <v>8859</v>
      </c>
      <c r="E3365" s="27" t="s">
        <v>3532</v>
      </c>
      <c r="F3365" s="26" t="s">
        <v>15</v>
      </c>
      <c r="G3365" s="29">
        <v>82736</v>
      </c>
      <c r="H3365" s="30" t="s">
        <v>575</v>
      </c>
    </row>
    <row r="3366" spans="1:8" ht="63" hidden="1" x14ac:dyDescent="0.25">
      <c r="A3366" s="26" t="s">
        <v>3473</v>
      </c>
      <c r="B3366" s="27" t="s">
        <v>3500</v>
      </c>
      <c r="C3366" s="27" t="s">
        <v>3500</v>
      </c>
      <c r="D3366" s="28">
        <v>8860</v>
      </c>
      <c r="E3366" s="27" t="s">
        <v>3533</v>
      </c>
      <c r="F3366" s="26" t="s">
        <v>15</v>
      </c>
      <c r="G3366" s="29">
        <v>70384</v>
      </c>
      <c r="H3366" s="30" t="s">
        <v>575</v>
      </c>
    </row>
    <row r="3367" spans="1:8" ht="63" hidden="1" x14ac:dyDescent="0.25">
      <c r="A3367" s="26" t="s">
        <v>3473</v>
      </c>
      <c r="B3367" s="27" t="s">
        <v>3500</v>
      </c>
      <c r="C3367" s="27" t="s">
        <v>3500</v>
      </c>
      <c r="D3367" s="28">
        <v>8861</v>
      </c>
      <c r="E3367" s="27" t="s">
        <v>3534</v>
      </c>
      <c r="F3367" s="26" t="s">
        <v>15</v>
      </c>
      <c r="G3367" s="29">
        <v>68290</v>
      </c>
      <c r="H3367" s="30" t="s">
        <v>575</v>
      </c>
    </row>
    <row r="3368" spans="1:8" ht="63" hidden="1" x14ac:dyDescent="0.25">
      <c r="A3368" s="26" t="s">
        <v>3473</v>
      </c>
      <c r="B3368" s="27" t="s">
        <v>3500</v>
      </c>
      <c r="C3368" s="27" t="s">
        <v>3500</v>
      </c>
      <c r="D3368" s="28">
        <v>8862</v>
      </c>
      <c r="E3368" s="27" t="s">
        <v>3535</v>
      </c>
      <c r="F3368" s="26" t="s">
        <v>15</v>
      </c>
      <c r="G3368" s="29">
        <v>82736</v>
      </c>
      <c r="H3368" s="30" t="s">
        <v>575</v>
      </c>
    </row>
    <row r="3369" spans="1:8" ht="63" hidden="1" x14ac:dyDescent="0.25">
      <c r="A3369" s="26" t="s">
        <v>3473</v>
      </c>
      <c r="B3369" s="27" t="s">
        <v>3500</v>
      </c>
      <c r="C3369" s="27" t="s">
        <v>3500</v>
      </c>
      <c r="D3369" s="28">
        <v>8863</v>
      </c>
      <c r="E3369" s="27" t="s">
        <v>3536</v>
      </c>
      <c r="F3369" s="26" t="s">
        <v>15</v>
      </c>
      <c r="G3369" s="29">
        <v>68290</v>
      </c>
      <c r="H3369" s="30" t="s">
        <v>575</v>
      </c>
    </row>
    <row r="3370" spans="1:8" ht="63" hidden="1" x14ac:dyDescent="0.25">
      <c r="A3370" s="26" t="s">
        <v>3473</v>
      </c>
      <c r="B3370" s="27" t="s">
        <v>3500</v>
      </c>
      <c r="C3370" s="27" t="s">
        <v>3500</v>
      </c>
      <c r="D3370" s="28">
        <v>8864</v>
      </c>
      <c r="E3370" s="27" t="s">
        <v>3537</v>
      </c>
      <c r="F3370" s="26" t="s">
        <v>15</v>
      </c>
      <c r="G3370" s="29">
        <v>68290</v>
      </c>
      <c r="H3370" s="30" t="s">
        <v>575</v>
      </c>
    </row>
    <row r="3371" spans="1:8" ht="47.25" hidden="1" x14ac:dyDescent="0.25">
      <c r="A3371" s="26" t="s">
        <v>3473</v>
      </c>
      <c r="B3371" s="27" t="s">
        <v>3500</v>
      </c>
      <c r="C3371" s="27" t="s">
        <v>3500</v>
      </c>
      <c r="D3371" s="28">
        <v>8865</v>
      </c>
      <c r="E3371" s="27" t="s">
        <v>3538</v>
      </c>
      <c r="F3371" s="26" t="s">
        <v>15</v>
      </c>
      <c r="G3371" s="29">
        <v>27288</v>
      </c>
      <c r="H3371" s="30" t="s">
        <v>575</v>
      </c>
    </row>
    <row r="3372" spans="1:8" ht="47.25" hidden="1" x14ac:dyDescent="0.25">
      <c r="A3372" s="26" t="s">
        <v>3473</v>
      </c>
      <c r="B3372" s="27" t="s">
        <v>3500</v>
      </c>
      <c r="C3372" s="27" t="s">
        <v>3500</v>
      </c>
      <c r="D3372" s="28">
        <v>8866</v>
      </c>
      <c r="E3372" s="27" t="s">
        <v>3539</v>
      </c>
      <c r="F3372" s="26" t="s">
        <v>15</v>
      </c>
      <c r="G3372" s="29">
        <v>22456</v>
      </c>
      <c r="H3372" s="30" t="s">
        <v>575</v>
      </c>
    </row>
    <row r="3373" spans="1:8" ht="47.25" hidden="1" x14ac:dyDescent="0.25">
      <c r="A3373" s="26" t="s">
        <v>3473</v>
      </c>
      <c r="B3373" s="27" t="s">
        <v>3500</v>
      </c>
      <c r="C3373" s="27" t="s">
        <v>3500</v>
      </c>
      <c r="D3373" s="28">
        <v>8867</v>
      </c>
      <c r="E3373" s="27" t="s">
        <v>3540</v>
      </c>
      <c r="F3373" s="26" t="s">
        <v>15</v>
      </c>
      <c r="G3373" s="29">
        <v>23349</v>
      </c>
      <c r="H3373" s="30" t="s">
        <v>575</v>
      </c>
    </row>
    <row r="3374" spans="1:8" ht="47.25" hidden="1" x14ac:dyDescent="0.25">
      <c r="A3374" s="26" t="s">
        <v>3473</v>
      </c>
      <c r="B3374" s="27" t="s">
        <v>3500</v>
      </c>
      <c r="C3374" s="27" t="s">
        <v>3500</v>
      </c>
      <c r="D3374" s="28">
        <v>8868</v>
      </c>
      <c r="E3374" s="27" t="s">
        <v>3541</v>
      </c>
      <c r="F3374" s="26" t="s">
        <v>15</v>
      </c>
      <c r="G3374" s="29">
        <v>94006</v>
      </c>
      <c r="H3374" s="30" t="s">
        <v>575</v>
      </c>
    </row>
    <row r="3375" spans="1:8" ht="47.25" hidden="1" x14ac:dyDescent="0.25">
      <c r="A3375" s="26" t="s">
        <v>3473</v>
      </c>
      <c r="B3375" s="27" t="s">
        <v>3500</v>
      </c>
      <c r="C3375" s="27" t="s">
        <v>3500</v>
      </c>
      <c r="D3375" s="28">
        <v>8869</v>
      </c>
      <c r="E3375" s="27" t="s">
        <v>3542</v>
      </c>
      <c r="F3375" s="26" t="s">
        <v>15</v>
      </c>
      <c r="G3375" s="29">
        <v>18446</v>
      </c>
      <c r="H3375" s="30" t="s">
        <v>575</v>
      </c>
    </row>
    <row r="3376" spans="1:8" ht="47.25" hidden="1" x14ac:dyDescent="0.25">
      <c r="A3376" s="26" t="s">
        <v>3473</v>
      </c>
      <c r="B3376" s="27" t="s">
        <v>3500</v>
      </c>
      <c r="C3376" s="27" t="s">
        <v>3500</v>
      </c>
      <c r="D3376" s="28">
        <v>8870</v>
      </c>
      <c r="E3376" s="27" t="s">
        <v>3543</v>
      </c>
      <c r="F3376" s="26" t="s">
        <v>15</v>
      </c>
      <c r="G3376" s="29">
        <v>18446</v>
      </c>
      <c r="H3376" s="30" t="s">
        <v>575</v>
      </c>
    </row>
    <row r="3377" spans="1:8" ht="47.25" hidden="1" x14ac:dyDescent="0.25">
      <c r="A3377" s="26" t="s">
        <v>3473</v>
      </c>
      <c r="B3377" s="27" t="s">
        <v>3500</v>
      </c>
      <c r="C3377" s="27" t="s">
        <v>3500</v>
      </c>
      <c r="D3377" s="28">
        <v>8871</v>
      </c>
      <c r="E3377" s="27" t="s">
        <v>3544</v>
      </c>
      <c r="F3377" s="26" t="s">
        <v>15</v>
      </c>
      <c r="G3377" s="29">
        <v>35065</v>
      </c>
      <c r="H3377" s="30" t="s">
        <v>575</v>
      </c>
    </row>
    <row r="3378" spans="1:8" ht="47.25" hidden="1" x14ac:dyDescent="0.25">
      <c r="A3378" s="26" t="s">
        <v>3473</v>
      </c>
      <c r="B3378" s="27" t="s">
        <v>3500</v>
      </c>
      <c r="C3378" s="27" t="s">
        <v>3500</v>
      </c>
      <c r="D3378" s="28">
        <v>8872</v>
      </c>
      <c r="E3378" s="27" t="s">
        <v>3545</v>
      </c>
      <c r="F3378" s="26" t="s">
        <v>15</v>
      </c>
      <c r="G3378" s="29">
        <v>34577</v>
      </c>
      <c r="H3378" s="30" t="s">
        <v>575</v>
      </c>
    </row>
    <row r="3379" spans="1:8" ht="47.25" hidden="1" x14ac:dyDescent="0.25">
      <c r="A3379" s="26" t="s">
        <v>3473</v>
      </c>
      <c r="B3379" s="27" t="s">
        <v>3500</v>
      </c>
      <c r="C3379" s="27" t="s">
        <v>3500</v>
      </c>
      <c r="D3379" s="28">
        <v>8873</v>
      </c>
      <c r="E3379" s="27" t="s">
        <v>3546</v>
      </c>
      <c r="F3379" s="26" t="s">
        <v>16</v>
      </c>
      <c r="G3379" s="29">
        <v>15221535</v>
      </c>
      <c r="H3379" s="30" t="s">
        <v>575</v>
      </c>
    </row>
    <row r="3380" spans="1:8" ht="78.75" hidden="1" x14ac:dyDescent="0.25">
      <c r="A3380" s="26" t="s">
        <v>3473</v>
      </c>
      <c r="B3380" s="27" t="s">
        <v>3500</v>
      </c>
      <c r="C3380" s="27" t="s">
        <v>3500</v>
      </c>
      <c r="D3380" s="28">
        <v>8874</v>
      </c>
      <c r="E3380" s="27" t="s">
        <v>3547</v>
      </c>
      <c r="F3380" s="26" t="s">
        <v>16</v>
      </c>
      <c r="G3380" s="29">
        <v>18020841</v>
      </c>
      <c r="H3380" s="30" t="s">
        <v>575</v>
      </c>
    </row>
    <row r="3381" spans="1:8" ht="78.75" hidden="1" x14ac:dyDescent="0.25">
      <c r="A3381" s="26" t="s">
        <v>3473</v>
      </c>
      <c r="B3381" s="27" t="s">
        <v>3500</v>
      </c>
      <c r="C3381" s="27" t="s">
        <v>3500</v>
      </c>
      <c r="D3381" s="28">
        <v>8875</v>
      </c>
      <c r="E3381" s="27" t="s">
        <v>3548</v>
      </c>
      <c r="F3381" s="26" t="s">
        <v>16</v>
      </c>
      <c r="G3381" s="29">
        <v>939874</v>
      </c>
      <c r="H3381" s="30" t="s">
        <v>575</v>
      </c>
    </row>
    <row r="3382" spans="1:8" ht="78.75" hidden="1" x14ac:dyDescent="0.25">
      <c r="A3382" s="26" t="s">
        <v>3473</v>
      </c>
      <c r="B3382" s="27" t="s">
        <v>3500</v>
      </c>
      <c r="C3382" s="27" t="s">
        <v>3500</v>
      </c>
      <c r="D3382" s="28">
        <v>8876</v>
      </c>
      <c r="E3382" s="27" t="s">
        <v>3549</v>
      </c>
      <c r="F3382" s="26" t="s">
        <v>16</v>
      </c>
      <c r="G3382" s="29">
        <v>951774</v>
      </c>
      <c r="H3382" s="30" t="s">
        <v>575</v>
      </c>
    </row>
    <row r="3383" spans="1:8" ht="47.25" hidden="1" x14ac:dyDescent="0.25">
      <c r="A3383" s="26" t="s">
        <v>3473</v>
      </c>
      <c r="B3383" s="27" t="s">
        <v>3500</v>
      </c>
      <c r="C3383" s="27" t="s">
        <v>3500</v>
      </c>
      <c r="D3383" s="28">
        <v>8877</v>
      </c>
      <c r="E3383" s="27" t="s">
        <v>3550</v>
      </c>
      <c r="F3383" s="26" t="s">
        <v>489</v>
      </c>
      <c r="G3383" s="29">
        <v>98182516</v>
      </c>
      <c r="H3383" s="30" t="s">
        <v>575</v>
      </c>
    </row>
    <row r="3384" spans="1:8" ht="47.25" hidden="1" x14ac:dyDescent="0.25">
      <c r="A3384" s="26" t="s">
        <v>3473</v>
      </c>
      <c r="B3384" s="27" t="s">
        <v>3500</v>
      </c>
      <c r="C3384" s="27" t="s">
        <v>3500</v>
      </c>
      <c r="D3384" s="28">
        <v>8878</v>
      </c>
      <c r="E3384" s="27" t="s">
        <v>3551</v>
      </c>
      <c r="F3384" s="26" t="s">
        <v>489</v>
      </c>
      <c r="G3384" s="29">
        <v>29858843</v>
      </c>
      <c r="H3384" s="30" t="s">
        <v>575</v>
      </c>
    </row>
    <row r="3385" spans="1:8" ht="78.75" hidden="1" x14ac:dyDescent="0.25">
      <c r="A3385" s="26" t="s">
        <v>3473</v>
      </c>
      <c r="B3385" s="27" t="s">
        <v>3500</v>
      </c>
      <c r="C3385" s="27" t="s">
        <v>3500</v>
      </c>
      <c r="D3385" s="28">
        <v>8879</v>
      </c>
      <c r="E3385" s="27" t="s">
        <v>3552</v>
      </c>
      <c r="F3385" s="26" t="s">
        <v>16</v>
      </c>
      <c r="G3385" s="29">
        <v>839340</v>
      </c>
      <c r="H3385" s="30" t="s">
        <v>575</v>
      </c>
    </row>
    <row r="3386" spans="1:8" ht="47.25" hidden="1" x14ac:dyDescent="0.25">
      <c r="A3386" s="26" t="s">
        <v>3473</v>
      </c>
      <c r="B3386" s="27" t="s">
        <v>3500</v>
      </c>
      <c r="C3386" s="27" t="s">
        <v>3500</v>
      </c>
      <c r="D3386" s="28">
        <v>8880</v>
      </c>
      <c r="E3386" s="27" t="s">
        <v>3553</v>
      </c>
      <c r="F3386" s="26" t="s">
        <v>489</v>
      </c>
      <c r="G3386" s="29">
        <v>13302629</v>
      </c>
      <c r="H3386" s="30" t="s">
        <v>575</v>
      </c>
    </row>
    <row r="3387" spans="1:8" ht="47.25" hidden="1" x14ac:dyDescent="0.25">
      <c r="A3387" s="26" t="s">
        <v>3473</v>
      </c>
      <c r="B3387" s="27" t="s">
        <v>3500</v>
      </c>
      <c r="C3387" s="27" t="s">
        <v>3500</v>
      </c>
      <c r="D3387" s="28">
        <v>8881</v>
      </c>
      <c r="E3387" s="27" t="s">
        <v>3554</v>
      </c>
      <c r="F3387" s="26" t="s">
        <v>489</v>
      </c>
      <c r="G3387" s="29">
        <v>5665406</v>
      </c>
      <c r="H3387" s="30" t="s">
        <v>575</v>
      </c>
    </row>
    <row r="3388" spans="1:8" ht="47.25" hidden="1" x14ac:dyDescent="0.25">
      <c r="A3388" s="26" t="s">
        <v>3473</v>
      </c>
      <c r="B3388" s="27" t="s">
        <v>3500</v>
      </c>
      <c r="C3388" s="27" t="s">
        <v>3500</v>
      </c>
      <c r="D3388" s="28">
        <v>8882</v>
      </c>
      <c r="E3388" s="27" t="s">
        <v>3555</v>
      </c>
      <c r="F3388" s="26" t="s">
        <v>489</v>
      </c>
      <c r="G3388" s="29">
        <v>1898382</v>
      </c>
      <c r="H3388" s="30" t="s">
        <v>575</v>
      </c>
    </row>
    <row r="3389" spans="1:8" ht="47.25" hidden="1" x14ac:dyDescent="0.25">
      <c r="A3389" s="26" t="s">
        <v>3473</v>
      </c>
      <c r="B3389" s="27" t="s">
        <v>3500</v>
      </c>
      <c r="C3389" s="27" t="s">
        <v>3500</v>
      </c>
      <c r="D3389" s="28">
        <v>8883</v>
      </c>
      <c r="E3389" s="27" t="s">
        <v>3556</v>
      </c>
      <c r="F3389" s="26" t="s">
        <v>489</v>
      </c>
      <c r="G3389" s="29">
        <v>67421329</v>
      </c>
      <c r="H3389" s="30" t="s">
        <v>575</v>
      </c>
    </row>
    <row r="3390" spans="1:8" ht="47.25" hidden="1" x14ac:dyDescent="0.25">
      <c r="A3390" s="26" t="s">
        <v>3473</v>
      </c>
      <c r="B3390" s="27" t="s">
        <v>3500</v>
      </c>
      <c r="C3390" s="27" t="s">
        <v>3500</v>
      </c>
      <c r="D3390" s="28">
        <v>8884</v>
      </c>
      <c r="E3390" s="27" t="s">
        <v>3557</v>
      </c>
      <c r="F3390" s="26" t="s">
        <v>489</v>
      </c>
      <c r="G3390" s="29">
        <v>52049662</v>
      </c>
      <c r="H3390" s="30" t="s">
        <v>575</v>
      </c>
    </row>
    <row r="3391" spans="1:8" ht="78.75" hidden="1" x14ac:dyDescent="0.25">
      <c r="A3391" s="26" t="s">
        <v>3473</v>
      </c>
      <c r="B3391" s="27" t="s">
        <v>3500</v>
      </c>
      <c r="C3391" s="27" t="s">
        <v>3500</v>
      </c>
      <c r="D3391" s="28">
        <v>8885</v>
      </c>
      <c r="E3391" s="27" t="s">
        <v>3558</v>
      </c>
      <c r="F3391" s="26" t="s">
        <v>16</v>
      </c>
      <c r="G3391" s="29">
        <v>1401087</v>
      </c>
      <c r="H3391" s="30" t="s">
        <v>575</v>
      </c>
    </row>
    <row r="3392" spans="1:8" ht="78.75" hidden="1" x14ac:dyDescent="0.25">
      <c r="A3392" s="26" t="s">
        <v>3473</v>
      </c>
      <c r="B3392" s="27" t="s">
        <v>3500</v>
      </c>
      <c r="C3392" s="27" t="s">
        <v>3500</v>
      </c>
      <c r="D3392" s="28">
        <v>8886</v>
      </c>
      <c r="E3392" s="27" t="s">
        <v>3559</v>
      </c>
      <c r="F3392" s="26" t="s">
        <v>16</v>
      </c>
      <c r="G3392" s="29">
        <v>1167483</v>
      </c>
      <c r="H3392" s="30" t="s">
        <v>575</v>
      </c>
    </row>
    <row r="3393" spans="1:8" ht="78.75" hidden="1" x14ac:dyDescent="0.25">
      <c r="A3393" s="26" t="s">
        <v>3473</v>
      </c>
      <c r="B3393" s="27" t="s">
        <v>3500</v>
      </c>
      <c r="C3393" s="27" t="s">
        <v>3500</v>
      </c>
      <c r="D3393" s="28">
        <v>8887</v>
      </c>
      <c r="E3393" s="27" t="s">
        <v>3560</v>
      </c>
      <c r="F3393" s="26" t="s">
        <v>16</v>
      </c>
      <c r="G3393" s="29">
        <v>1167483</v>
      </c>
      <c r="H3393" s="30" t="s">
        <v>575</v>
      </c>
    </row>
    <row r="3394" spans="1:8" ht="47.25" hidden="1" x14ac:dyDescent="0.25">
      <c r="A3394" s="26" t="s">
        <v>3473</v>
      </c>
      <c r="B3394" s="27" t="s">
        <v>3500</v>
      </c>
      <c r="C3394" s="27" t="s">
        <v>3500</v>
      </c>
      <c r="D3394" s="28">
        <v>8888</v>
      </c>
      <c r="E3394" s="27" t="s">
        <v>3561</v>
      </c>
      <c r="F3394" s="26" t="s">
        <v>489</v>
      </c>
      <c r="G3394" s="29">
        <v>52049662</v>
      </c>
      <c r="H3394" s="30" t="s">
        <v>575</v>
      </c>
    </row>
    <row r="3395" spans="1:8" ht="78.75" hidden="1" x14ac:dyDescent="0.25">
      <c r="A3395" s="26" t="s">
        <v>3473</v>
      </c>
      <c r="B3395" s="27" t="s">
        <v>3500</v>
      </c>
      <c r="C3395" s="27" t="s">
        <v>3500</v>
      </c>
      <c r="D3395" s="28">
        <v>8889</v>
      </c>
      <c r="E3395" s="27" t="s">
        <v>3562</v>
      </c>
      <c r="F3395" s="26" t="s">
        <v>16</v>
      </c>
      <c r="G3395" s="29">
        <v>1202981</v>
      </c>
      <c r="H3395" s="30" t="s">
        <v>575</v>
      </c>
    </row>
    <row r="3396" spans="1:8" ht="78.75" hidden="1" x14ac:dyDescent="0.25">
      <c r="A3396" s="26" t="s">
        <v>3473</v>
      </c>
      <c r="B3396" s="27" t="s">
        <v>3500</v>
      </c>
      <c r="C3396" s="27" t="s">
        <v>3500</v>
      </c>
      <c r="D3396" s="28">
        <v>8890</v>
      </c>
      <c r="E3396" s="27" t="s">
        <v>3563</v>
      </c>
      <c r="F3396" s="26" t="s">
        <v>16</v>
      </c>
      <c r="G3396" s="29">
        <v>388384</v>
      </c>
      <c r="H3396" s="30" t="s">
        <v>575</v>
      </c>
    </row>
    <row r="3397" spans="1:8" ht="78.75" hidden="1" x14ac:dyDescent="0.25">
      <c r="A3397" s="26" t="s">
        <v>3473</v>
      </c>
      <c r="B3397" s="27" t="s">
        <v>3500</v>
      </c>
      <c r="C3397" s="27" t="s">
        <v>3500</v>
      </c>
      <c r="D3397" s="28">
        <v>8891</v>
      </c>
      <c r="E3397" s="27" t="s">
        <v>3564</v>
      </c>
      <c r="F3397" s="26" t="s">
        <v>16</v>
      </c>
      <c r="G3397" s="29">
        <v>826940</v>
      </c>
      <c r="H3397" s="30" t="s">
        <v>575</v>
      </c>
    </row>
    <row r="3398" spans="1:8" ht="94.5" hidden="1" x14ac:dyDescent="0.25">
      <c r="A3398" s="26" t="s">
        <v>3473</v>
      </c>
      <c r="B3398" s="27" t="s">
        <v>3500</v>
      </c>
      <c r="C3398" s="27" t="s">
        <v>3500</v>
      </c>
      <c r="D3398" s="28">
        <v>8892</v>
      </c>
      <c r="E3398" s="27" t="s">
        <v>3565</v>
      </c>
      <c r="F3398" s="26" t="s">
        <v>16</v>
      </c>
      <c r="G3398" s="29">
        <v>14372659</v>
      </c>
      <c r="H3398" s="30" t="s">
        <v>575</v>
      </c>
    </row>
    <row r="3399" spans="1:8" ht="63" hidden="1" x14ac:dyDescent="0.25">
      <c r="A3399" s="26" t="s">
        <v>2903</v>
      </c>
      <c r="B3399" s="27" t="s">
        <v>978</v>
      </c>
      <c r="C3399" s="27" t="s">
        <v>2736</v>
      </c>
      <c r="D3399" s="28">
        <v>8893</v>
      </c>
      <c r="E3399" s="27" t="s">
        <v>3566</v>
      </c>
      <c r="F3399" s="26" t="s">
        <v>16</v>
      </c>
      <c r="G3399" s="29">
        <v>1669737</v>
      </c>
      <c r="H3399" s="30" t="s">
        <v>575</v>
      </c>
    </row>
    <row r="3400" spans="1:8" ht="78.75" hidden="1" x14ac:dyDescent="0.25">
      <c r="A3400" s="26" t="s">
        <v>3473</v>
      </c>
      <c r="B3400" s="27" t="s">
        <v>3500</v>
      </c>
      <c r="C3400" s="27" t="s">
        <v>3500</v>
      </c>
      <c r="D3400" s="28">
        <v>8894</v>
      </c>
      <c r="E3400" s="27" t="s">
        <v>3567</v>
      </c>
      <c r="F3400" s="26" t="s">
        <v>16</v>
      </c>
      <c r="G3400" s="29">
        <v>388384</v>
      </c>
      <c r="H3400" s="30" t="s">
        <v>575</v>
      </c>
    </row>
    <row r="3401" spans="1:8" ht="78.75" hidden="1" x14ac:dyDescent="0.25">
      <c r="A3401" s="26" t="s">
        <v>3473</v>
      </c>
      <c r="B3401" s="27" t="s">
        <v>3500</v>
      </c>
      <c r="C3401" s="27" t="s">
        <v>3500</v>
      </c>
      <c r="D3401" s="28">
        <v>8895</v>
      </c>
      <c r="E3401" s="27" t="s">
        <v>3568</v>
      </c>
      <c r="F3401" s="26" t="s">
        <v>489</v>
      </c>
      <c r="G3401" s="29">
        <v>137469451</v>
      </c>
      <c r="H3401" s="30" t="s">
        <v>575</v>
      </c>
    </row>
    <row r="3402" spans="1:8" ht="47.25" hidden="1" x14ac:dyDescent="0.25">
      <c r="A3402" s="26" t="s">
        <v>3473</v>
      </c>
      <c r="B3402" s="27" t="s">
        <v>3500</v>
      </c>
      <c r="C3402" s="27" t="s">
        <v>3500</v>
      </c>
      <c r="D3402" s="28">
        <v>8896</v>
      </c>
      <c r="E3402" s="27" t="s">
        <v>3569</v>
      </c>
      <c r="F3402" s="26" t="s">
        <v>489</v>
      </c>
      <c r="G3402" s="29">
        <v>172267385</v>
      </c>
      <c r="H3402" s="30" t="s">
        <v>575</v>
      </c>
    </row>
    <row r="3403" spans="1:8" ht="78.75" hidden="1" x14ac:dyDescent="0.25">
      <c r="A3403" s="26" t="s">
        <v>3473</v>
      </c>
      <c r="B3403" s="27" t="s">
        <v>3500</v>
      </c>
      <c r="C3403" s="27" t="s">
        <v>3500</v>
      </c>
      <c r="D3403" s="28">
        <v>8897</v>
      </c>
      <c r="E3403" s="27" t="s">
        <v>3570</v>
      </c>
      <c r="F3403" s="26" t="s">
        <v>16</v>
      </c>
      <c r="G3403" s="29">
        <v>400284</v>
      </c>
      <c r="H3403" s="30" t="s">
        <v>575</v>
      </c>
    </row>
    <row r="3404" spans="1:8" ht="47.25" hidden="1" x14ac:dyDescent="0.25">
      <c r="A3404" s="26" t="s">
        <v>3473</v>
      </c>
      <c r="B3404" s="27" t="s">
        <v>3500</v>
      </c>
      <c r="C3404" s="27" t="s">
        <v>3500</v>
      </c>
      <c r="D3404" s="28">
        <v>8898</v>
      </c>
      <c r="E3404" s="27" t="s">
        <v>3571</v>
      </c>
      <c r="F3404" s="26" t="s">
        <v>489</v>
      </c>
      <c r="G3404" s="29">
        <v>11578555</v>
      </c>
      <c r="H3404" s="30" t="s">
        <v>575</v>
      </c>
    </row>
    <row r="3405" spans="1:8" ht="78.75" hidden="1" x14ac:dyDescent="0.25">
      <c r="A3405" s="26" t="s">
        <v>3473</v>
      </c>
      <c r="B3405" s="27" t="s">
        <v>3500</v>
      </c>
      <c r="C3405" s="27" t="s">
        <v>3500</v>
      </c>
      <c r="D3405" s="28">
        <v>8899</v>
      </c>
      <c r="E3405" s="27" t="s">
        <v>3572</v>
      </c>
      <c r="F3405" s="26" t="s">
        <v>16</v>
      </c>
      <c r="G3405" s="29">
        <v>826940</v>
      </c>
      <c r="H3405" s="30" t="s">
        <v>575</v>
      </c>
    </row>
    <row r="3406" spans="1:8" ht="47.25" hidden="1" x14ac:dyDescent="0.25">
      <c r="A3406" s="26" t="s">
        <v>3473</v>
      </c>
      <c r="B3406" s="27" t="s">
        <v>3500</v>
      </c>
      <c r="C3406" s="27" t="s">
        <v>3500</v>
      </c>
      <c r="D3406" s="28">
        <v>8900</v>
      </c>
      <c r="E3406" s="27" t="s">
        <v>3573</v>
      </c>
      <c r="F3406" s="26" t="s">
        <v>489</v>
      </c>
      <c r="G3406" s="29">
        <v>6598493</v>
      </c>
      <c r="H3406" s="30" t="s">
        <v>575</v>
      </c>
    </row>
    <row r="3407" spans="1:8" ht="47.25" hidden="1" x14ac:dyDescent="0.25">
      <c r="A3407" s="26" t="s">
        <v>3473</v>
      </c>
      <c r="B3407" s="27" t="s">
        <v>3500</v>
      </c>
      <c r="C3407" s="27" t="s">
        <v>3500</v>
      </c>
      <c r="D3407" s="28">
        <v>8901</v>
      </c>
      <c r="E3407" s="27" t="s">
        <v>3574</v>
      </c>
      <c r="F3407" s="26" t="s">
        <v>489</v>
      </c>
      <c r="G3407" s="29">
        <v>22373785</v>
      </c>
      <c r="H3407" s="30" t="s">
        <v>575</v>
      </c>
    </row>
    <row r="3408" spans="1:8" ht="47.25" hidden="1" x14ac:dyDescent="0.25">
      <c r="A3408" s="26" t="s">
        <v>3473</v>
      </c>
      <c r="B3408" s="27" t="s">
        <v>3500</v>
      </c>
      <c r="C3408" s="27" t="s">
        <v>3500</v>
      </c>
      <c r="D3408" s="28">
        <v>8902</v>
      </c>
      <c r="E3408" s="27" t="s">
        <v>3575</v>
      </c>
      <c r="F3408" s="26" t="s">
        <v>489</v>
      </c>
      <c r="G3408" s="29">
        <v>26466825</v>
      </c>
      <c r="H3408" s="30" t="s">
        <v>575</v>
      </c>
    </row>
    <row r="3409" spans="1:8" ht="47.25" hidden="1" x14ac:dyDescent="0.25">
      <c r="A3409" s="26" t="s">
        <v>3473</v>
      </c>
      <c r="B3409" s="27" t="s">
        <v>3500</v>
      </c>
      <c r="C3409" s="27" t="s">
        <v>3500</v>
      </c>
      <c r="D3409" s="28">
        <v>8903</v>
      </c>
      <c r="E3409" s="27" t="s">
        <v>3576</v>
      </c>
      <c r="F3409" s="26" t="s">
        <v>15</v>
      </c>
      <c r="G3409" s="29">
        <v>151067</v>
      </c>
      <c r="H3409" s="30" t="s">
        <v>575</v>
      </c>
    </row>
    <row r="3410" spans="1:8" ht="31.5" hidden="1" x14ac:dyDescent="0.25">
      <c r="A3410" s="26" t="s">
        <v>2903</v>
      </c>
      <c r="B3410" s="27" t="s">
        <v>594</v>
      </c>
      <c r="C3410" s="27" t="s">
        <v>595</v>
      </c>
      <c r="D3410" s="28">
        <v>8904</v>
      </c>
      <c r="E3410" s="27" t="s">
        <v>3577</v>
      </c>
      <c r="F3410" s="26" t="s">
        <v>15</v>
      </c>
      <c r="G3410" s="29">
        <v>433177</v>
      </c>
      <c r="H3410" s="30" t="s">
        <v>575</v>
      </c>
    </row>
    <row r="3411" spans="1:8" ht="47.25" hidden="1" x14ac:dyDescent="0.25">
      <c r="A3411" s="26" t="s">
        <v>3473</v>
      </c>
      <c r="B3411" s="27" t="s">
        <v>3500</v>
      </c>
      <c r="C3411" s="27" t="s">
        <v>3500</v>
      </c>
      <c r="D3411" s="28">
        <v>8905</v>
      </c>
      <c r="E3411" s="27" t="s">
        <v>3578</v>
      </c>
      <c r="F3411" s="26" t="s">
        <v>15</v>
      </c>
      <c r="G3411" s="29">
        <v>202975</v>
      </c>
      <c r="H3411" s="30" t="s">
        <v>575</v>
      </c>
    </row>
    <row r="3412" spans="1:8" ht="126" hidden="1" x14ac:dyDescent="0.25">
      <c r="A3412" s="26" t="s">
        <v>3473</v>
      </c>
      <c r="B3412" s="27" t="s">
        <v>3500</v>
      </c>
      <c r="C3412" s="27" t="s">
        <v>3500</v>
      </c>
      <c r="D3412" s="28">
        <v>8906</v>
      </c>
      <c r="E3412" s="27" t="s">
        <v>3579</v>
      </c>
      <c r="F3412" s="26" t="s">
        <v>489</v>
      </c>
      <c r="G3412" s="29">
        <v>8459060</v>
      </c>
      <c r="H3412" s="30" t="s">
        <v>575</v>
      </c>
    </row>
    <row r="3413" spans="1:8" ht="47.25" hidden="1" x14ac:dyDescent="0.25">
      <c r="A3413" s="26" t="s">
        <v>3473</v>
      </c>
      <c r="B3413" s="27" t="s">
        <v>2736</v>
      </c>
      <c r="C3413" s="27" t="s">
        <v>3580</v>
      </c>
      <c r="D3413" s="28">
        <v>8907</v>
      </c>
      <c r="E3413" s="27" t="s">
        <v>3581</v>
      </c>
      <c r="F3413" s="26" t="s">
        <v>489</v>
      </c>
      <c r="G3413" s="29">
        <v>160668208</v>
      </c>
      <c r="H3413" s="30" t="s">
        <v>575</v>
      </c>
    </row>
    <row r="3414" spans="1:8" ht="78.75" hidden="1" x14ac:dyDescent="0.25">
      <c r="A3414" s="26" t="s">
        <v>3473</v>
      </c>
      <c r="B3414" s="27" t="s">
        <v>2736</v>
      </c>
      <c r="C3414" s="27" t="s">
        <v>3580</v>
      </c>
      <c r="D3414" s="28">
        <v>8908</v>
      </c>
      <c r="E3414" s="27" t="s">
        <v>3582</v>
      </c>
      <c r="F3414" s="26" t="s">
        <v>16</v>
      </c>
      <c r="G3414" s="29">
        <v>857249</v>
      </c>
      <c r="H3414" s="30" t="s">
        <v>575</v>
      </c>
    </row>
    <row r="3415" spans="1:8" ht="47.25" hidden="1" x14ac:dyDescent="0.25">
      <c r="A3415" s="26" t="s">
        <v>3473</v>
      </c>
      <c r="B3415" s="27" t="s">
        <v>3500</v>
      </c>
      <c r="C3415" s="27" t="s">
        <v>3500</v>
      </c>
      <c r="D3415" s="28">
        <v>8909</v>
      </c>
      <c r="E3415" s="27" t="s">
        <v>3583</v>
      </c>
      <c r="F3415" s="26" t="s">
        <v>489</v>
      </c>
      <c r="G3415" s="29">
        <v>11578555</v>
      </c>
      <c r="H3415" s="30" t="s">
        <v>575</v>
      </c>
    </row>
    <row r="3416" spans="1:8" ht="47.25" hidden="1" x14ac:dyDescent="0.25">
      <c r="A3416" s="26" t="s">
        <v>3473</v>
      </c>
      <c r="B3416" s="27" t="s">
        <v>3500</v>
      </c>
      <c r="C3416" s="27" t="s">
        <v>3500</v>
      </c>
      <c r="D3416" s="28">
        <v>8910</v>
      </c>
      <c r="E3416" s="27" t="s">
        <v>3584</v>
      </c>
      <c r="F3416" s="26" t="s">
        <v>489</v>
      </c>
      <c r="G3416" s="29">
        <v>9674550</v>
      </c>
      <c r="H3416" s="30" t="s">
        <v>575</v>
      </c>
    </row>
    <row r="3417" spans="1:8" ht="47.25" hidden="1" x14ac:dyDescent="0.25">
      <c r="A3417" s="26" t="s">
        <v>3473</v>
      </c>
      <c r="B3417" s="27" t="s">
        <v>3500</v>
      </c>
      <c r="C3417" s="27" t="s">
        <v>3500</v>
      </c>
      <c r="D3417" s="28">
        <v>8911</v>
      </c>
      <c r="E3417" s="27" t="s">
        <v>3585</v>
      </c>
      <c r="F3417" s="26" t="s">
        <v>489</v>
      </c>
      <c r="G3417" s="29">
        <v>27586518</v>
      </c>
      <c r="H3417" s="30" t="s">
        <v>575</v>
      </c>
    </row>
    <row r="3418" spans="1:8" ht="126" hidden="1" x14ac:dyDescent="0.25">
      <c r="A3418" s="26" t="s">
        <v>3473</v>
      </c>
      <c r="B3418" s="27" t="s">
        <v>3500</v>
      </c>
      <c r="C3418" s="27" t="s">
        <v>3500</v>
      </c>
      <c r="D3418" s="28">
        <v>8912</v>
      </c>
      <c r="E3418" s="27" t="s">
        <v>3586</v>
      </c>
      <c r="F3418" s="26" t="s">
        <v>489</v>
      </c>
      <c r="G3418" s="29">
        <v>9331804</v>
      </c>
      <c r="H3418" s="30" t="s">
        <v>575</v>
      </c>
    </row>
    <row r="3419" spans="1:8" ht="78.75" hidden="1" x14ac:dyDescent="0.25">
      <c r="A3419" s="26" t="s">
        <v>3473</v>
      </c>
      <c r="B3419" s="27" t="s">
        <v>3500</v>
      </c>
      <c r="C3419" s="27" t="s">
        <v>3500</v>
      </c>
      <c r="D3419" s="28">
        <v>8913</v>
      </c>
      <c r="E3419" s="27" t="s">
        <v>3587</v>
      </c>
      <c r="F3419" s="26" t="s">
        <v>16</v>
      </c>
      <c r="G3419" s="29">
        <v>901601</v>
      </c>
      <c r="H3419" s="30" t="s">
        <v>575</v>
      </c>
    </row>
    <row r="3420" spans="1:8" ht="63" hidden="1" x14ac:dyDescent="0.25">
      <c r="A3420" s="26" t="s">
        <v>3473</v>
      </c>
      <c r="B3420" s="27" t="s">
        <v>3500</v>
      </c>
      <c r="C3420" s="27" t="s">
        <v>3500</v>
      </c>
      <c r="D3420" s="28">
        <v>8914</v>
      </c>
      <c r="E3420" s="27" t="s">
        <v>3588</v>
      </c>
      <c r="F3420" s="26" t="s">
        <v>14</v>
      </c>
      <c r="G3420" s="29">
        <v>551480</v>
      </c>
      <c r="H3420" s="30" t="s">
        <v>575</v>
      </c>
    </row>
    <row r="3421" spans="1:8" ht="126" hidden="1" x14ac:dyDescent="0.25">
      <c r="A3421" s="26" t="s">
        <v>3473</v>
      </c>
      <c r="B3421" s="27" t="s">
        <v>3500</v>
      </c>
      <c r="C3421" s="27" t="s">
        <v>3500</v>
      </c>
      <c r="D3421" s="28">
        <v>8915</v>
      </c>
      <c r="E3421" s="27" t="s">
        <v>3589</v>
      </c>
      <c r="F3421" s="26" t="s">
        <v>16</v>
      </c>
      <c r="G3421" s="29">
        <v>9536927</v>
      </c>
      <c r="H3421" s="30" t="s">
        <v>575</v>
      </c>
    </row>
    <row r="3422" spans="1:8" ht="47.25" hidden="1" x14ac:dyDescent="0.25">
      <c r="A3422" s="26" t="s">
        <v>3473</v>
      </c>
      <c r="B3422" s="27" t="s">
        <v>3500</v>
      </c>
      <c r="C3422" s="27" t="s">
        <v>3500</v>
      </c>
      <c r="D3422" s="28">
        <v>8916</v>
      </c>
      <c r="E3422" s="27" t="s">
        <v>3590</v>
      </c>
      <c r="F3422" s="26" t="s">
        <v>15</v>
      </c>
      <c r="G3422" s="29">
        <v>304482</v>
      </c>
      <c r="H3422" s="30" t="s">
        <v>575</v>
      </c>
    </row>
    <row r="3423" spans="1:8" ht="63" hidden="1" x14ac:dyDescent="0.25">
      <c r="A3423" s="26" t="s">
        <v>3473</v>
      </c>
      <c r="B3423" s="27" t="s">
        <v>3500</v>
      </c>
      <c r="C3423" s="27" t="s">
        <v>3500</v>
      </c>
      <c r="D3423" s="28">
        <v>8917</v>
      </c>
      <c r="E3423" s="27" t="s">
        <v>3591</v>
      </c>
      <c r="F3423" s="26" t="s">
        <v>15</v>
      </c>
      <c r="G3423" s="29">
        <v>497309</v>
      </c>
      <c r="H3423" s="30" t="s">
        <v>575</v>
      </c>
    </row>
    <row r="3424" spans="1:8" ht="63" hidden="1" x14ac:dyDescent="0.25">
      <c r="A3424" s="26" t="s">
        <v>3473</v>
      </c>
      <c r="B3424" s="27" t="s">
        <v>3500</v>
      </c>
      <c r="C3424" s="27" t="s">
        <v>3500</v>
      </c>
      <c r="D3424" s="28">
        <v>8918</v>
      </c>
      <c r="E3424" s="27" t="s">
        <v>3592</v>
      </c>
      <c r="F3424" s="26" t="s">
        <v>14</v>
      </c>
      <c r="G3424" s="29">
        <v>575280</v>
      </c>
      <c r="H3424" s="30" t="s">
        <v>575</v>
      </c>
    </row>
    <row r="3425" spans="1:8" ht="63" hidden="1" x14ac:dyDescent="0.25">
      <c r="A3425" s="26" t="s">
        <v>3473</v>
      </c>
      <c r="B3425" s="27" t="s">
        <v>3500</v>
      </c>
      <c r="C3425" s="27" t="s">
        <v>3500</v>
      </c>
      <c r="D3425" s="28">
        <v>8919</v>
      </c>
      <c r="E3425" s="27" t="s">
        <v>3593</v>
      </c>
      <c r="F3425" s="26" t="s">
        <v>15</v>
      </c>
      <c r="G3425" s="29">
        <v>1648349</v>
      </c>
      <c r="H3425" s="30" t="s">
        <v>575</v>
      </c>
    </row>
    <row r="3426" spans="1:8" ht="31.5" hidden="1" x14ac:dyDescent="0.25">
      <c r="A3426" s="26" t="s">
        <v>2903</v>
      </c>
      <c r="B3426" s="27" t="s">
        <v>594</v>
      </c>
      <c r="C3426" s="27" t="s">
        <v>595</v>
      </c>
      <c r="D3426" s="28">
        <v>8920</v>
      </c>
      <c r="E3426" s="27" t="s">
        <v>3594</v>
      </c>
      <c r="F3426" s="26" t="s">
        <v>16</v>
      </c>
      <c r="G3426" s="29">
        <v>1606000</v>
      </c>
      <c r="H3426" s="30" t="s">
        <v>575</v>
      </c>
    </row>
    <row r="3427" spans="1:8" ht="94.5" hidden="1" x14ac:dyDescent="0.25">
      <c r="A3427" s="26" t="s">
        <v>3473</v>
      </c>
      <c r="B3427" s="27" t="s">
        <v>3500</v>
      </c>
      <c r="C3427" s="27" t="s">
        <v>3500</v>
      </c>
      <c r="D3427" s="28">
        <v>8921</v>
      </c>
      <c r="E3427" s="27" t="s">
        <v>3595</v>
      </c>
      <c r="F3427" s="26" t="s">
        <v>16</v>
      </c>
      <c r="G3427" s="29">
        <v>11154072</v>
      </c>
      <c r="H3427" s="30" t="s">
        <v>575</v>
      </c>
    </row>
    <row r="3428" spans="1:8" ht="63" hidden="1" x14ac:dyDescent="0.25">
      <c r="A3428" s="26" t="s">
        <v>3473</v>
      </c>
      <c r="B3428" s="27" t="s">
        <v>3500</v>
      </c>
      <c r="C3428" s="27" t="s">
        <v>3500</v>
      </c>
      <c r="D3428" s="28">
        <v>8922</v>
      </c>
      <c r="E3428" s="27" t="s">
        <v>3596</v>
      </c>
      <c r="F3428" s="26" t="s">
        <v>15</v>
      </c>
      <c r="G3428" s="29">
        <v>122511</v>
      </c>
      <c r="H3428" s="30" t="s">
        <v>575</v>
      </c>
    </row>
    <row r="3429" spans="1:8" ht="78.75" hidden="1" x14ac:dyDescent="0.25">
      <c r="A3429" s="26" t="s">
        <v>3473</v>
      </c>
      <c r="B3429" s="27" t="s">
        <v>3500</v>
      </c>
      <c r="C3429" s="27" t="s">
        <v>3500</v>
      </c>
      <c r="D3429" s="28">
        <v>8923</v>
      </c>
      <c r="E3429" s="27" t="s">
        <v>3597</v>
      </c>
      <c r="F3429" s="26" t="s">
        <v>16</v>
      </c>
      <c r="G3429" s="29">
        <v>11975602</v>
      </c>
      <c r="H3429" s="30" t="s">
        <v>575</v>
      </c>
    </row>
    <row r="3430" spans="1:8" ht="78.75" hidden="1" x14ac:dyDescent="0.25">
      <c r="A3430" s="26" t="s">
        <v>3473</v>
      </c>
      <c r="B3430" s="27" t="s">
        <v>3500</v>
      </c>
      <c r="C3430" s="27" t="s">
        <v>3500</v>
      </c>
      <c r="D3430" s="28">
        <v>8924</v>
      </c>
      <c r="E3430" s="27" t="s">
        <v>3598</v>
      </c>
      <c r="F3430" s="26" t="s">
        <v>15</v>
      </c>
      <c r="G3430" s="29">
        <v>242125</v>
      </c>
      <c r="H3430" s="30" t="s">
        <v>575</v>
      </c>
    </row>
    <row r="3431" spans="1:8" ht="47.25" hidden="1" x14ac:dyDescent="0.25">
      <c r="A3431" s="26" t="s">
        <v>3473</v>
      </c>
      <c r="B3431" s="27" t="s">
        <v>3500</v>
      </c>
      <c r="C3431" s="27" t="s">
        <v>3500</v>
      </c>
      <c r="D3431" s="28">
        <v>8925</v>
      </c>
      <c r="E3431" s="27" t="s">
        <v>3599</v>
      </c>
      <c r="F3431" s="26" t="s">
        <v>16</v>
      </c>
      <c r="G3431" s="29">
        <v>4651037</v>
      </c>
      <c r="H3431" s="30" t="s">
        <v>575</v>
      </c>
    </row>
    <row r="3432" spans="1:8" ht="31.5" hidden="1" x14ac:dyDescent="0.25">
      <c r="A3432" s="26" t="s">
        <v>2903</v>
      </c>
      <c r="B3432" s="27" t="s">
        <v>594</v>
      </c>
      <c r="C3432" s="27" t="s">
        <v>595</v>
      </c>
      <c r="D3432" s="28">
        <v>8926</v>
      </c>
      <c r="E3432" s="27" t="s">
        <v>3600</v>
      </c>
      <c r="F3432" s="26" t="s">
        <v>16</v>
      </c>
      <c r="G3432" s="29">
        <v>484733</v>
      </c>
      <c r="H3432" s="30" t="s">
        <v>575</v>
      </c>
    </row>
    <row r="3433" spans="1:8" ht="63" hidden="1" x14ac:dyDescent="0.25">
      <c r="A3433" s="26" t="s">
        <v>3473</v>
      </c>
      <c r="B3433" s="27" t="s">
        <v>3500</v>
      </c>
      <c r="C3433" s="27" t="s">
        <v>3500</v>
      </c>
      <c r="D3433" s="28">
        <v>8927</v>
      </c>
      <c r="E3433" s="27" t="s">
        <v>3601</v>
      </c>
      <c r="F3433" s="26" t="s">
        <v>16</v>
      </c>
      <c r="G3433" s="29">
        <v>767070</v>
      </c>
      <c r="H3433" s="30" t="s">
        <v>575</v>
      </c>
    </row>
    <row r="3434" spans="1:8" ht="78.75" hidden="1" x14ac:dyDescent="0.25">
      <c r="A3434" s="26" t="s">
        <v>3473</v>
      </c>
      <c r="B3434" s="27" t="s">
        <v>3500</v>
      </c>
      <c r="C3434" s="27" t="s">
        <v>3500</v>
      </c>
      <c r="D3434" s="28">
        <v>8928</v>
      </c>
      <c r="E3434" s="27" t="s">
        <v>3602</v>
      </c>
      <c r="F3434" s="26" t="s">
        <v>16</v>
      </c>
      <c r="G3434" s="29">
        <v>909728</v>
      </c>
      <c r="H3434" s="30" t="s">
        <v>575</v>
      </c>
    </row>
    <row r="3435" spans="1:8" ht="63" hidden="1" x14ac:dyDescent="0.25">
      <c r="A3435" s="26" t="s">
        <v>3473</v>
      </c>
      <c r="B3435" s="27" t="s">
        <v>3500</v>
      </c>
      <c r="C3435" s="27" t="s">
        <v>3500</v>
      </c>
      <c r="D3435" s="28">
        <v>8929</v>
      </c>
      <c r="E3435" s="27" t="s">
        <v>3603</v>
      </c>
      <c r="F3435" s="26" t="s">
        <v>15</v>
      </c>
      <c r="G3435" s="29">
        <v>2328414</v>
      </c>
      <c r="H3435" s="30" t="s">
        <v>575</v>
      </c>
    </row>
    <row r="3436" spans="1:8" ht="63" hidden="1" x14ac:dyDescent="0.25">
      <c r="A3436" s="26" t="s">
        <v>3473</v>
      </c>
      <c r="B3436" s="27" t="s">
        <v>3500</v>
      </c>
      <c r="C3436" s="27" t="s">
        <v>3500</v>
      </c>
      <c r="D3436" s="28">
        <v>8930</v>
      </c>
      <c r="E3436" s="27" t="s">
        <v>3604</v>
      </c>
      <c r="F3436" s="26" t="s">
        <v>16</v>
      </c>
      <c r="G3436" s="29">
        <v>1376588</v>
      </c>
      <c r="H3436" s="30" t="s">
        <v>575</v>
      </c>
    </row>
    <row r="3437" spans="1:8" ht="63" hidden="1" x14ac:dyDescent="0.25">
      <c r="A3437" s="26" t="s">
        <v>3473</v>
      </c>
      <c r="B3437" s="27" t="s">
        <v>3500</v>
      </c>
      <c r="C3437" s="27" t="s">
        <v>3500</v>
      </c>
      <c r="D3437" s="28">
        <v>8931</v>
      </c>
      <c r="E3437" s="27" t="s">
        <v>3605</v>
      </c>
      <c r="F3437" s="26" t="s">
        <v>16</v>
      </c>
      <c r="G3437" s="29">
        <v>1912623</v>
      </c>
      <c r="H3437" s="30" t="s">
        <v>575</v>
      </c>
    </row>
    <row r="3438" spans="1:8" ht="63" hidden="1" x14ac:dyDescent="0.25">
      <c r="A3438" s="26" t="s">
        <v>3473</v>
      </c>
      <c r="B3438" s="27" t="s">
        <v>3500</v>
      </c>
      <c r="C3438" s="27" t="s">
        <v>3500</v>
      </c>
      <c r="D3438" s="28">
        <v>8932</v>
      </c>
      <c r="E3438" s="27" t="s">
        <v>3606</v>
      </c>
      <c r="F3438" s="26" t="s">
        <v>15</v>
      </c>
      <c r="G3438" s="29">
        <v>1186902</v>
      </c>
      <c r="H3438" s="30" t="s">
        <v>575</v>
      </c>
    </row>
    <row r="3439" spans="1:8" ht="63" hidden="1" x14ac:dyDescent="0.25">
      <c r="A3439" s="26" t="s">
        <v>3473</v>
      </c>
      <c r="B3439" s="27" t="s">
        <v>3500</v>
      </c>
      <c r="C3439" s="27" t="s">
        <v>3500</v>
      </c>
      <c r="D3439" s="28">
        <v>8933</v>
      </c>
      <c r="E3439" s="27" t="s">
        <v>3607</v>
      </c>
      <c r="F3439" s="26" t="s">
        <v>15</v>
      </c>
      <c r="G3439" s="29">
        <v>1227363</v>
      </c>
      <c r="H3439" s="30" t="s">
        <v>575</v>
      </c>
    </row>
    <row r="3440" spans="1:8" ht="63" hidden="1" x14ac:dyDescent="0.25">
      <c r="A3440" s="26" t="s">
        <v>3473</v>
      </c>
      <c r="B3440" s="27" t="s">
        <v>3500</v>
      </c>
      <c r="C3440" s="27" t="s">
        <v>3500</v>
      </c>
      <c r="D3440" s="28">
        <v>8934</v>
      </c>
      <c r="E3440" s="27" t="s">
        <v>3608</v>
      </c>
      <c r="F3440" s="26" t="s">
        <v>15</v>
      </c>
      <c r="G3440" s="29">
        <v>66243</v>
      </c>
      <c r="H3440" s="30" t="s">
        <v>575</v>
      </c>
    </row>
    <row r="3441" spans="1:8" ht="63" hidden="1" x14ac:dyDescent="0.25">
      <c r="A3441" s="26" t="s">
        <v>3473</v>
      </c>
      <c r="B3441" s="27" t="s">
        <v>3500</v>
      </c>
      <c r="C3441" s="27" t="s">
        <v>3500</v>
      </c>
      <c r="D3441" s="28">
        <v>8935</v>
      </c>
      <c r="E3441" s="27" t="s">
        <v>3609</v>
      </c>
      <c r="F3441" s="26" t="s">
        <v>15</v>
      </c>
      <c r="G3441" s="29">
        <v>242125</v>
      </c>
      <c r="H3441" s="30" t="s">
        <v>575</v>
      </c>
    </row>
    <row r="3442" spans="1:8" ht="63" hidden="1" x14ac:dyDescent="0.25">
      <c r="A3442" s="26" t="s">
        <v>3473</v>
      </c>
      <c r="B3442" s="27" t="s">
        <v>3500</v>
      </c>
      <c r="C3442" s="27" t="s">
        <v>3500</v>
      </c>
      <c r="D3442" s="28">
        <v>8936</v>
      </c>
      <c r="E3442" s="27" t="s">
        <v>3610</v>
      </c>
      <c r="F3442" s="26" t="s">
        <v>15</v>
      </c>
      <c r="G3442" s="29">
        <v>348547</v>
      </c>
      <c r="H3442" s="30" t="s">
        <v>575</v>
      </c>
    </row>
    <row r="3443" spans="1:8" ht="47.25" hidden="1" x14ac:dyDescent="0.25">
      <c r="A3443" s="26" t="s">
        <v>3473</v>
      </c>
      <c r="B3443" s="27" t="s">
        <v>2736</v>
      </c>
      <c r="C3443" s="27" t="s">
        <v>3580</v>
      </c>
      <c r="D3443" s="28">
        <v>8937</v>
      </c>
      <c r="E3443" s="27" t="s">
        <v>3611</v>
      </c>
      <c r="F3443" s="26" t="s">
        <v>16</v>
      </c>
      <c r="G3443" s="29">
        <v>7113623</v>
      </c>
      <c r="H3443" s="30" t="s">
        <v>575</v>
      </c>
    </row>
    <row r="3444" spans="1:8" ht="63" hidden="1" x14ac:dyDescent="0.25">
      <c r="A3444" s="26" t="s">
        <v>3473</v>
      </c>
      <c r="B3444" s="27" t="s">
        <v>2736</v>
      </c>
      <c r="C3444" s="27" t="s">
        <v>3580</v>
      </c>
      <c r="D3444" s="28">
        <v>8938</v>
      </c>
      <c r="E3444" s="27" t="s">
        <v>3612</v>
      </c>
      <c r="F3444" s="26" t="s">
        <v>15</v>
      </c>
      <c r="G3444" s="29">
        <v>193847</v>
      </c>
      <c r="H3444" s="30" t="s">
        <v>575</v>
      </c>
    </row>
    <row r="3445" spans="1:8" ht="78.75" hidden="1" x14ac:dyDescent="0.25">
      <c r="A3445" s="26" t="s">
        <v>3473</v>
      </c>
      <c r="B3445" s="27" t="s">
        <v>3500</v>
      </c>
      <c r="C3445" s="27" t="s">
        <v>3500</v>
      </c>
      <c r="D3445" s="28">
        <v>8939</v>
      </c>
      <c r="E3445" s="27" t="s">
        <v>3613</v>
      </c>
      <c r="F3445" s="26" t="s">
        <v>16</v>
      </c>
      <c r="G3445" s="29">
        <v>11159278</v>
      </c>
      <c r="H3445" s="30" t="s">
        <v>575</v>
      </c>
    </row>
    <row r="3446" spans="1:8" ht="63" hidden="1" x14ac:dyDescent="0.25">
      <c r="A3446" s="26" t="s">
        <v>3473</v>
      </c>
      <c r="B3446" s="27" t="s">
        <v>3500</v>
      </c>
      <c r="C3446" s="27" t="s">
        <v>3500</v>
      </c>
      <c r="D3446" s="28">
        <v>8940</v>
      </c>
      <c r="E3446" s="27" t="s">
        <v>3614</v>
      </c>
      <c r="F3446" s="26" t="s">
        <v>15</v>
      </c>
      <c r="G3446" s="29">
        <v>193847</v>
      </c>
      <c r="H3446" s="30" t="s">
        <v>575</v>
      </c>
    </row>
    <row r="3447" spans="1:8" ht="47.25" hidden="1" x14ac:dyDescent="0.25">
      <c r="A3447" s="26" t="s">
        <v>3473</v>
      </c>
      <c r="B3447" s="27" t="s">
        <v>3500</v>
      </c>
      <c r="C3447" s="27" t="s">
        <v>3500</v>
      </c>
      <c r="D3447" s="28">
        <v>8941</v>
      </c>
      <c r="E3447" s="27" t="s">
        <v>3615</v>
      </c>
      <c r="F3447" s="26" t="s">
        <v>15</v>
      </c>
      <c r="G3447" s="29">
        <v>117389</v>
      </c>
      <c r="H3447" s="30" t="s">
        <v>575</v>
      </c>
    </row>
    <row r="3448" spans="1:8" ht="47.25" hidden="1" x14ac:dyDescent="0.25">
      <c r="A3448" s="26" t="s">
        <v>3473</v>
      </c>
      <c r="B3448" s="27" t="s">
        <v>3500</v>
      </c>
      <c r="C3448" s="27" t="s">
        <v>3500</v>
      </c>
      <c r="D3448" s="28">
        <v>8942</v>
      </c>
      <c r="E3448" s="27" t="s">
        <v>3616</v>
      </c>
      <c r="F3448" s="26" t="s">
        <v>15</v>
      </c>
      <c r="G3448" s="29">
        <v>191072</v>
      </c>
      <c r="H3448" s="30" t="s">
        <v>575</v>
      </c>
    </row>
    <row r="3449" spans="1:8" ht="63" hidden="1" x14ac:dyDescent="0.25">
      <c r="A3449" s="26" t="s">
        <v>3473</v>
      </c>
      <c r="B3449" s="27" t="s">
        <v>3500</v>
      </c>
      <c r="C3449" s="27" t="s">
        <v>3500</v>
      </c>
      <c r="D3449" s="28">
        <v>8943</v>
      </c>
      <c r="E3449" s="27" t="s">
        <v>3617</v>
      </c>
      <c r="F3449" s="26" t="s">
        <v>15</v>
      </c>
      <c r="G3449" s="29">
        <v>3532636</v>
      </c>
      <c r="H3449" s="30" t="s">
        <v>575</v>
      </c>
    </row>
    <row r="3450" spans="1:8" ht="63" hidden="1" x14ac:dyDescent="0.25">
      <c r="A3450" s="26" t="s">
        <v>3473</v>
      </c>
      <c r="B3450" s="27" t="s">
        <v>3500</v>
      </c>
      <c r="C3450" s="27" t="s">
        <v>3500</v>
      </c>
      <c r="D3450" s="28">
        <v>8944</v>
      </c>
      <c r="E3450" s="27" t="s">
        <v>3618</v>
      </c>
      <c r="F3450" s="26" t="s">
        <v>15</v>
      </c>
      <c r="G3450" s="29">
        <v>2960799</v>
      </c>
      <c r="H3450" s="30" t="s">
        <v>575</v>
      </c>
    </row>
    <row r="3451" spans="1:8" ht="63" hidden="1" x14ac:dyDescent="0.25">
      <c r="A3451" s="26" t="s">
        <v>3473</v>
      </c>
      <c r="B3451" s="27" t="s">
        <v>3500</v>
      </c>
      <c r="C3451" s="27" t="s">
        <v>3500</v>
      </c>
      <c r="D3451" s="28">
        <v>8945</v>
      </c>
      <c r="E3451" s="27" t="s">
        <v>3619</v>
      </c>
      <c r="F3451" s="26" t="s">
        <v>15</v>
      </c>
      <c r="G3451" s="29">
        <v>3333845</v>
      </c>
      <c r="H3451" s="30" t="s">
        <v>575</v>
      </c>
    </row>
    <row r="3452" spans="1:8" ht="31.5" hidden="1" x14ac:dyDescent="0.25">
      <c r="A3452" s="26" t="s">
        <v>2903</v>
      </c>
      <c r="B3452" s="27" t="s">
        <v>594</v>
      </c>
      <c r="C3452" s="27" t="s">
        <v>595</v>
      </c>
      <c r="D3452" s="28">
        <v>8946</v>
      </c>
      <c r="E3452" s="27" t="s">
        <v>3620</v>
      </c>
      <c r="F3452" s="26" t="s">
        <v>16</v>
      </c>
      <c r="G3452" s="29">
        <v>407258</v>
      </c>
      <c r="H3452" s="30" t="s">
        <v>575</v>
      </c>
    </row>
    <row r="3453" spans="1:8" ht="63" hidden="1" x14ac:dyDescent="0.25">
      <c r="A3453" s="26" t="s">
        <v>3473</v>
      </c>
      <c r="B3453" s="27" t="s">
        <v>3500</v>
      </c>
      <c r="C3453" s="27" t="s">
        <v>3500</v>
      </c>
      <c r="D3453" s="28">
        <v>8947</v>
      </c>
      <c r="E3453" s="27" t="s">
        <v>3621</v>
      </c>
      <c r="F3453" s="26" t="s">
        <v>15</v>
      </c>
      <c r="G3453" s="29">
        <v>692778</v>
      </c>
      <c r="H3453" s="30" t="s">
        <v>575</v>
      </c>
    </row>
    <row r="3454" spans="1:8" ht="63" hidden="1" x14ac:dyDescent="0.25">
      <c r="A3454" s="26" t="s">
        <v>3473</v>
      </c>
      <c r="B3454" s="27" t="s">
        <v>3500</v>
      </c>
      <c r="C3454" s="27" t="s">
        <v>3500</v>
      </c>
      <c r="D3454" s="28">
        <v>8948</v>
      </c>
      <c r="E3454" s="27" t="s">
        <v>3622</v>
      </c>
      <c r="F3454" s="26" t="s">
        <v>15</v>
      </c>
      <c r="G3454" s="29">
        <v>2977858</v>
      </c>
      <c r="H3454" s="30" t="s">
        <v>575</v>
      </c>
    </row>
    <row r="3455" spans="1:8" ht="63" hidden="1" x14ac:dyDescent="0.25">
      <c r="A3455" s="26" t="s">
        <v>3473</v>
      </c>
      <c r="B3455" s="27" t="s">
        <v>3500</v>
      </c>
      <c r="C3455" s="27" t="s">
        <v>3500</v>
      </c>
      <c r="D3455" s="28">
        <v>8949</v>
      </c>
      <c r="E3455" s="27" t="s">
        <v>3623</v>
      </c>
      <c r="F3455" s="26" t="s">
        <v>15</v>
      </c>
      <c r="G3455" s="29">
        <v>2374610</v>
      </c>
      <c r="H3455" s="30" t="s">
        <v>575</v>
      </c>
    </row>
    <row r="3456" spans="1:8" ht="63" hidden="1" x14ac:dyDescent="0.25">
      <c r="A3456" s="26" t="s">
        <v>3473</v>
      </c>
      <c r="B3456" s="27" t="s">
        <v>3500</v>
      </c>
      <c r="C3456" s="27" t="s">
        <v>3500</v>
      </c>
      <c r="D3456" s="28">
        <v>8950</v>
      </c>
      <c r="E3456" s="27" t="s">
        <v>3624</v>
      </c>
      <c r="F3456" s="26" t="s">
        <v>15</v>
      </c>
      <c r="G3456" s="29">
        <v>83462</v>
      </c>
      <c r="H3456" s="30" t="s">
        <v>575</v>
      </c>
    </row>
    <row r="3457" spans="1:8" ht="31.5" hidden="1" x14ac:dyDescent="0.25">
      <c r="A3457" s="26" t="s">
        <v>2903</v>
      </c>
      <c r="B3457" s="27" t="s">
        <v>594</v>
      </c>
      <c r="C3457" s="27" t="s">
        <v>595</v>
      </c>
      <c r="D3457" s="28">
        <v>8951</v>
      </c>
      <c r="E3457" s="27" t="s">
        <v>3625</v>
      </c>
      <c r="F3457" s="26" t="s">
        <v>16</v>
      </c>
      <c r="G3457" s="29">
        <v>428082</v>
      </c>
      <c r="H3457" s="30" t="s">
        <v>575</v>
      </c>
    </row>
    <row r="3458" spans="1:8" ht="63" hidden="1" x14ac:dyDescent="0.25">
      <c r="A3458" s="26" t="s">
        <v>3473</v>
      </c>
      <c r="B3458" s="27" t="s">
        <v>3500</v>
      </c>
      <c r="C3458" s="27" t="s">
        <v>3500</v>
      </c>
      <c r="D3458" s="28">
        <v>8952</v>
      </c>
      <c r="E3458" s="27" t="s">
        <v>3626</v>
      </c>
      <c r="F3458" s="26" t="s">
        <v>15</v>
      </c>
      <c r="G3458" s="29">
        <v>123720</v>
      </c>
      <c r="H3458" s="30" t="s">
        <v>575</v>
      </c>
    </row>
    <row r="3459" spans="1:8" ht="63" hidden="1" x14ac:dyDescent="0.25">
      <c r="A3459" s="26" t="s">
        <v>2903</v>
      </c>
      <c r="B3459" s="27" t="s">
        <v>646</v>
      </c>
      <c r="C3459" s="27" t="s">
        <v>1705</v>
      </c>
      <c r="D3459" s="28">
        <v>8953</v>
      </c>
      <c r="E3459" s="27" t="s">
        <v>3627</v>
      </c>
      <c r="F3459" s="26" t="s">
        <v>15</v>
      </c>
      <c r="G3459" s="29">
        <v>263312</v>
      </c>
      <c r="H3459" s="30" t="s">
        <v>575</v>
      </c>
    </row>
    <row r="3460" spans="1:8" ht="236.25" hidden="1" x14ac:dyDescent="0.25">
      <c r="A3460" s="26" t="s">
        <v>3473</v>
      </c>
      <c r="B3460" s="27" t="s">
        <v>3500</v>
      </c>
      <c r="C3460" s="27" t="s">
        <v>3500</v>
      </c>
      <c r="D3460" s="28">
        <v>8954</v>
      </c>
      <c r="E3460" s="27" t="s">
        <v>3628</v>
      </c>
      <c r="F3460" s="26" t="s">
        <v>489</v>
      </c>
      <c r="G3460" s="29">
        <v>273929525</v>
      </c>
      <c r="H3460" s="30" t="s">
        <v>575</v>
      </c>
    </row>
    <row r="3461" spans="1:8" ht="47.25" hidden="1" x14ac:dyDescent="0.25">
      <c r="A3461" s="26" t="s">
        <v>2903</v>
      </c>
      <c r="B3461" s="27" t="s">
        <v>646</v>
      </c>
      <c r="C3461" s="27" t="s">
        <v>1705</v>
      </c>
      <c r="D3461" s="28">
        <v>8955</v>
      </c>
      <c r="E3461" s="27" t="s">
        <v>3629</v>
      </c>
      <c r="F3461" s="26" t="s">
        <v>15</v>
      </c>
      <c r="G3461" s="29">
        <v>236971</v>
      </c>
      <c r="H3461" s="30" t="s">
        <v>575</v>
      </c>
    </row>
    <row r="3462" spans="1:8" ht="63" hidden="1" x14ac:dyDescent="0.25">
      <c r="A3462" s="26" t="s">
        <v>3473</v>
      </c>
      <c r="B3462" s="27" t="s">
        <v>3500</v>
      </c>
      <c r="C3462" s="27" t="s">
        <v>3500</v>
      </c>
      <c r="D3462" s="28">
        <v>8956</v>
      </c>
      <c r="E3462" s="27" t="s">
        <v>3630</v>
      </c>
      <c r="F3462" s="26" t="s">
        <v>13</v>
      </c>
      <c r="G3462" s="29">
        <v>58668</v>
      </c>
      <c r="H3462" s="30" t="s">
        <v>575</v>
      </c>
    </row>
    <row r="3463" spans="1:8" ht="236.25" hidden="1" x14ac:dyDescent="0.25">
      <c r="A3463" s="26" t="s">
        <v>3473</v>
      </c>
      <c r="B3463" s="27" t="s">
        <v>3500</v>
      </c>
      <c r="C3463" s="27" t="s">
        <v>3500</v>
      </c>
      <c r="D3463" s="28">
        <v>8957</v>
      </c>
      <c r="E3463" s="27" t="s">
        <v>3631</v>
      </c>
      <c r="F3463" s="26" t="s">
        <v>489</v>
      </c>
      <c r="G3463" s="29">
        <v>183372107</v>
      </c>
      <c r="H3463" s="30" t="s">
        <v>575</v>
      </c>
    </row>
    <row r="3464" spans="1:8" ht="47.25" hidden="1" x14ac:dyDescent="0.25">
      <c r="A3464" s="26" t="s">
        <v>2903</v>
      </c>
      <c r="B3464" s="27" t="s">
        <v>594</v>
      </c>
      <c r="C3464" s="27" t="s">
        <v>615</v>
      </c>
      <c r="D3464" s="28">
        <v>8958</v>
      </c>
      <c r="E3464" s="27" t="s">
        <v>3632</v>
      </c>
      <c r="F3464" s="26" t="s">
        <v>13</v>
      </c>
      <c r="G3464" s="29">
        <v>66490</v>
      </c>
      <c r="H3464" s="30" t="s">
        <v>575</v>
      </c>
    </row>
  </sheetData>
  <autoFilter ref="A9:G3464" xr:uid="{00000000-0009-0000-0000-000002000000}">
    <filterColumn colId="2">
      <filters>
        <filter val="REDES ALCANTARILLADO / DRENAJE"/>
      </filters>
    </filterColumn>
    <filterColumn colId="5">
      <filters>
        <filter val="UN"/>
      </filters>
    </filterColumn>
  </autoFilter>
  <mergeCells count="1">
    <mergeCell ref="A1:G1"/>
  </mergeCells>
  <pageMargins left="0.7" right="0.7" top="0.75" bottom="0.75" header="0.3" footer="0.3"/>
  <pageSetup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Cantidades </vt:lpstr>
      <vt:lpstr>ALCAN </vt:lpstr>
      <vt:lpstr>Colectores</vt:lpstr>
      <vt:lpstr>Sumideros</vt:lpstr>
      <vt:lpstr>Drenaje Est+Pil</vt:lpstr>
      <vt:lpstr>SUDS</vt:lpstr>
      <vt:lpstr>Ítems IDU</vt:lpstr>
      <vt:lpstr>'ALCAN '!Área_de_impresión</vt:lpstr>
      <vt:lpstr>'Cantidades '!Área_de_impresión</vt:lpstr>
      <vt:lpstr>'ALCAN '!Títulos_a_imprimir</vt:lpstr>
      <vt:lpstr>'Cantidades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Maryary Suned Quinche Sanchez</dc:creator>
  <cp:lastModifiedBy>Abelino García Guacaneme</cp:lastModifiedBy>
  <cp:lastPrinted>2018-06-29T21:20:17Z</cp:lastPrinted>
  <dcterms:created xsi:type="dcterms:W3CDTF">2018-06-18T21:48:50Z</dcterms:created>
  <dcterms:modified xsi:type="dcterms:W3CDTF">2022-02-07T15:05:07Z</dcterms:modified>
</cp:coreProperties>
</file>