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8.xml" ContentType="application/vnd.openxmlformats-officedocument.drawing+xml"/>
  <Override PartName="/xl/charts/chart5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mc:AlternateContent xmlns:mc="http://schemas.openxmlformats.org/markup-compatibility/2006">
    <mc:Choice Requires="x15">
      <x15ac:absPath xmlns:x15ac="http://schemas.microsoft.com/office/spreadsheetml/2010/11/ac" url="https://cymsc-my.sharepoint.com/personal/sst-sc_calymayor_com_mx/Documents/SGSST E&amp;D CABLE AEREO SAN CRISTOBAL/ANEXO 23 - INDICADORES SISTEMA DE GESTION SST/"/>
    </mc:Choice>
  </mc:AlternateContent>
  <xr:revisionPtr revIDLastSave="0" documentId="11_F8085B255091F572A66330781AA5EB03656C36C2" xr6:coauthVersionLast="47" xr6:coauthVersionMax="47" xr10:uidLastSave="{00000000-0000-0000-0000-000000000000}"/>
  <bookViews>
    <workbookView xWindow="-120" yWindow="-120" windowWidth="20730" windowHeight="11160" tabRatio="1000" firstSheet="6" activeTab="14" xr2:uid="{00000000-000D-0000-FFFF-FFFF00000000}"/>
  </bookViews>
  <sheets>
    <sheet name="OBJETIVOS Y METAS " sheetId="40" r:id="rId1"/>
    <sheet name="Estructura del SG-SST" sheetId="50" r:id="rId2"/>
    <sheet name="Autoevaluacion del SG-SST" sheetId="51" r:id="rId3"/>
    <sheet name="Condiciones de salud Ing" sheetId="52" r:id="rId4"/>
    <sheet name="Condiciones de salud Per" sheetId="53" r:id="rId5"/>
    <sheet name="Recomendaciones Med" sheetId="54" r:id="rId6"/>
    <sheet name="Investigaciones " sheetId="55" r:id="rId7"/>
    <sheet name="Estadisticas" sheetId="56" r:id="rId8"/>
    <sheet name="Simulacros" sheetId="57" r:id="rId9"/>
    <sheet name="Gestion Simulacros" sheetId="58" r:id="rId10"/>
    <sheet name="Control de documentos" sheetId="59" r:id="rId11"/>
    <sheet name="Requisitos Legales" sheetId="60" r:id="rId12"/>
    <sheet name="Cumplimiento objetivos" sheetId="61" r:id="rId13"/>
    <sheet name="Gestion NC" sheetId="62" r:id="rId14"/>
    <sheet name="PG Rehabilitacion" sheetId="63" r:id="rId15"/>
    <sheet name="Frecuencia Accidentalidad" sheetId="64" r:id="rId16"/>
    <sheet name="Severidad Accidentalidad" sheetId="65" r:id="rId17"/>
    <sheet name="Ausentismo" sheetId="66" r:id="rId18"/>
    <sheet name="Prevalencia EL" sheetId="67" r:id="rId19"/>
    <sheet name="Incidencia EL" sheetId="68" r:id="rId20"/>
    <sheet name="Mortalidad" sheetId="69" r:id="rId21"/>
    <sheet name="Intervencion Pel" sheetId="70" r:id="rId22"/>
    <sheet name="Plan de trabajo" sheetId="71" r:id="rId23"/>
    <sheet name="Plan de capacitacion" sheetId="72" r:id="rId24"/>
    <sheet name="Acciones" sheetId="73" r:id="rId25"/>
    <sheet name="Mediciones Ambientales" sheetId="74" r:id="rId26"/>
    <sheet name="Desarrollo PVE" sheetId="75" r:id="rId27"/>
    <sheet name="Plan de Trab- Anual" sheetId="30" state="hidden" r:id="rId28"/>
  </sheets>
  <externalReferences>
    <externalReference r:id="rId29"/>
  </externalReferences>
  <definedNames>
    <definedName name="_xlnm._FilterDatabase" localSheetId="0" hidden="1">'OBJETIVOS Y METAS '!$B$18:$S$54</definedName>
    <definedName name="_xlnm.Print_Area" localSheetId="0">'OBJETIVOS Y METAS '!$B$1:$P$59</definedName>
    <definedName name="_xlnm.Print_Titles" localSheetId="0">'OBJETIVOS Y METAS '!$1:$18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7" i="54" l="1"/>
  <c r="I17" i="71"/>
  <c r="K52" i="68" l="1"/>
  <c r="J52" i="68"/>
  <c r="I52" i="68"/>
  <c r="G52" i="68"/>
  <c r="D52" i="68"/>
  <c r="C41" i="68"/>
  <c r="K52" i="67"/>
  <c r="J52" i="67"/>
  <c r="I52" i="67"/>
  <c r="G52" i="67"/>
  <c r="D52" i="67"/>
  <c r="K23" i="67"/>
  <c r="G15" i="67"/>
  <c r="J23" i="67"/>
  <c r="H35" i="66"/>
  <c r="J35" i="66" s="1"/>
  <c r="G38" i="66" s="1"/>
  <c r="E15" i="58"/>
  <c r="H35" i="65"/>
  <c r="J35" i="65" s="1"/>
  <c r="G38" i="65" s="1"/>
  <c r="H35" i="64"/>
  <c r="J35" i="64" s="1"/>
  <c r="G38" i="64" s="1"/>
  <c r="F19" i="75"/>
  <c r="C19" i="75"/>
  <c r="I17" i="75"/>
  <c r="F17" i="75"/>
  <c r="C17" i="75"/>
  <c r="G15" i="75"/>
  <c r="J29" i="75" s="1"/>
  <c r="E15" i="75"/>
  <c r="C15" i="75"/>
  <c r="I11" i="75"/>
  <c r="F11" i="75"/>
  <c r="C13" i="75"/>
  <c r="C51" i="75"/>
  <c r="C50" i="75"/>
  <c r="C49" i="75"/>
  <c r="C48" i="75"/>
  <c r="C47" i="75"/>
  <c r="C41" i="75"/>
  <c r="I35" i="75"/>
  <c r="H35" i="75"/>
  <c r="J35" i="75" s="1"/>
  <c r="G38" i="75" s="1"/>
  <c r="K29" i="75"/>
  <c r="K23" i="75"/>
  <c r="J23" i="75"/>
  <c r="C12" i="75"/>
  <c r="C11" i="75"/>
  <c r="F19" i="74"/>
  <c r="C19" i="74"/>
  <c r="I17" i="74"/>
  <c r="F17" i="74"/>
  <c r="C17" i="74"/>
  <c r="G15" i="74"/>
  <c r="J23" i="74" s="1"/>
  <c r="E15" i="74"/>
  <c r="C15" i="74"/>
  <c r="I11" i="74"/>
  <c r="F11" i="74"/>
  <c r="C11" i="74"/>
  <c r="C12" i="74"/>
  <c r="C51" i="74"/>
  <c r="C50" i="74"/>
  <c r="C49" i="74"/>
  <c r="C48" i="74"/>
  <c r="C47" i="74"/>
  <c r="C41" i="74"/>
  <c r="I35" i="74"/>
  <c r="H35" i="74"/>
  <c r="J35" i="74" s="1"/>
  <c r="G38" i="74" s="1"/>
  <c r="K29" i="74"/>
  <c r="K23" i="74"/>
  <c r="F19" i="73"/>
  <c r="C19" i="73"/>
  <c r="I17" i="73"/>
  <c r="F17" i="73"/>
  <c r="C17" i="73"/>
  <c r="G15" i="73"/>
  <c r="J29" i="73" s="1"/>
  <c r="E15" i="73"/>
  <c r="C15" i="73"/>
  <c r="I11" i="73"/>
  <c r="F11" i="73"/>
  <c r="C12" i="73"/>
  <c r="C11" i="73"/>
  <c r="C51" i="73"/>
  <c r="C50" i="73"/>
  <c r="C49" i="73"/>
  <c r="C48" i="73"/>
  <c r="C47" i="73"/>
  <c r="C41" i="73"/>
  <c r="I35" i="73"/>
  <c r="H35" i="73"/>
  <c r="K29" i="73"/>
  <c r="K23" i="73"/>
  <c r="K32" i="72"/>
  <c r="K29" i="72"/>
  <c r="K26" i="72"/>
  <c r="K23" i="72"/>
  <c r="K26" i="71"/>
  <c r="K29" i="71"/>
  <c r="K32" i="71"/>
  <c r="K23" i="71"/>
  <c r="I35" i="71"/>
  <c r="H35" i="71"/>
  <c r="H35" i="72"/>
  <c r="I35" i="72"/>
  <c r="F19" i="72"/>
  <c r="C19" i="72"/>
  <c r="I17" i="72"/>
  <c r="F17" i="72"/>
  <c r="C17" i="72"/>
  <c r="G15" i="72"/>
  <c r="J29" i="72" s="1"/>
  <c r="E15" i="72"/>
  <c r="C15" i="72"/>
  <c r="I11" i="72"/>
  <c r="F11" i="72"/>
  <c r="C51" i="72"/>
  <c r="C50" i="72"/>
  <c r="C49" i="72"/>
  <c r="C48" i="72"/>
  <c r="C47" i="72"/>
  <c r="C46" i="72"/>
  <c r="C45" i="72"/>
  <c r="C44" i="72"/>
  <c r="C41" i="72"/>
  <c r="C11" i="72"/>
  <c r="F19" i="71"/>
  <c r="C19" i="71"/>
  <c r="F17" i="71"/>
  <c r="C17" i="71"/>
  <c r="G15" i="71"/>
  <c r="J23" i="71"/>
  <c r="E15" i="71"/>
  <c r="C15" i="71"/>
  <c r="I11" i="71"/>
  <c r="F11" i="71"/>
  <c r="C13" i="71"/>
  <c r="C12" i="71"/>
  <c r="C11" i="71"/>
  <c r="C51" i="71"/>
  <c r="C50" i="71"/>
  <c r="C49" i="71"/>
  <c r="C48" i="71"/>
  <c r="C47" i="71"/>
  <c r="C46" i="71"/>
  <c r="C45" i="71"/>
  <c r="C44" i="71"/>
  <c r="C41" i="71"/>
  <c r="K26" i="70"/>
  <c r="K29" i="70"/>
  <c r="K32" i="70"/>
  <c r="I35" i="70"/>
  <c r="K23" i="70"/>
  <c r="F19" i="70"/>
  <c r="C19" i="70"/>
  <c r="I17" i="70"/>
  <c r="F17" i="70"/>
  <c r="C17" i="70"/>
  <c r="G15" i="70"/>
  <c r="J32" i="70" s="1"/>
  <c r="E15" i="70"/>
  <c r="C15" i="70"/>
  <c r="I11" i="70"/>
  <c r="F11" i="70"/>
  <c r="C11" i="70"/>
  <c r="C51" i="70"/>
  <c r="C50" i="70"/>
  <c r="C49" i="70"/>
  <c r="C48" i="70"/>
  <c r="C47" i="70"/>
  <c r="C46" i="70"/>
  <c r="C45" i="70"/>
  <c r="C44" i="70"/>
  <c r="C41" i="70"/>
  <c r="H35" i="70"/>
  <c r="J35" i="69"/>
  <c r="I35" i="69"/>
  <c r="H35" i="69"/>
  <c r="K23" i="69"/>
  <c r="F19" i="69"/>
  <c r="C19" i="69"/>
  <c r="I17" i="69"/>
  <c r="F17" i="69"/>
  <c r="C17" i="69"/>
  <c r="G15" i="69"/>
  <c r="J23" i="69"/>
  <c r="E15" i="69"/>
  <c r="C15" i="69"/>
  <c r="I11" i="69"/>
  <c r="F11" i="69"/>
  <c r="C13" i="69"/>
  <c r="C12" i="69"/>
  <c r="C11" i="69"/>
  <c r="K53" i="69"/>
  <c r="J53" i="69"/>
  <c r="I53" i="69"/>
  <c r="G53" i="69"/>
  <c r="D53" i="69"/>
  <c r="C41" i="69"/>
  <c r="F19" i="68"/>
  <c r="C19" i="68"/>
  <c r="I17" i="68"/>
  <c r="F17" i="68"/>
  <c r="C17" i="68"/>
  <c r="G15" i="68"/>
  <c r="J29" i="68" s="1"/>
  <c r="E15" i="68"/>
  <c r="C15" i="68"/>
  <c r="I11" i="68"/>
  <c r="F11" i="68"/>
  <c r="I35" i="68"/>
  <c r="H35" i="68"/>
  <c r="J35" i="68" s="1"/>
  <c r="G38" i="68" s="1"/>
  <c r="K32" i="68"/>
  <c r="K29" i="68"/>
  <c r="K26" i="68"/>
  <c r="K23" i="68"/>
  <c r="C13" i="68"/>
  <c r="C12" i="68"/>
  <c r="C11" i="68"/>
  <c r="I35" i="67"/>
  <c r="F19" i="67"/>
  <c r="C19" i="67"/>
  <c r="I17" i="67"/>
  <c r="F17" i="67"/>
  <c r="C17" i="67"/>
  <c r="E15" i="67"/>
  <c r="C15" i="67"/>
  <c r="I11" i="67"/>
  <c r="F11" i="67"/>
  <c r="C13" i="67"/>
  <c r="C12" i="67"/>
  <c r="C11" i="67"/>
  <c r="C41" i="67"/>
  <c r="H35" i="67"/>
  <c r="K24" i="66"/>
  <c r="K25" i="66"/>
  <c r="K26" i="66"/>
  <c r="K27" i="66"/>
  <c r="K28" i="66"/>
  <c r="K29" i="66"/>
  <c r="K30" i="66"/>
  <c r="K31" i="66"/>
  <c r="K32" i="66"/>
  <c r="K33" i="66"/>
  <c r="K34" i="66"/>
  <c r="K23" i="66"/>
  <c r="F19" i="66"/>
  <c r="C19" i="66"/>
  <c r="I17" i="66"/>
  <c r="F17" i="66"/>
  <c r="C17" i="66"/>
  <c r="J34" i="66"/>
  <c r="E15" i="66"/>
  <c r="C15" i="66"/>
  <c r="I11" i="66"/>
  <c r="F11" i="66"/>
  <c r="C52" i="66"/>
  <c r="C51" i="66"/>
  <c r="C50" i="66"/>
  <c r="C49" i="66"/>
  <c r="C48" i="66"/>
  <c r="C47" i="66"/>
  <c r="C46" i="66"/>
  <c r="C45" i="66"/>
  <c r="C44" i="66"/>
  <c r="C43" i="66"/>
  <c r="C42" i="66"/>
  <c r="C41" i="66"/>
  <c r="I35" i="66"/>
  <c r="J31" i="66"/>
  <c r="J25" i="66"/>
  <c r="C13" i="66"/>
  <c r="C12" i="66"/>
  <c r="C11" i="66"/>
  <c r="F19" i="65"/>
  <c r="C19" i="65"/>
  <c r="I17" i="65"/>
  <c r="F17" i="65"/>
  <c r="C17" i="65"/>
  <c r="G15" i="65"/>
  <c r="J31" i="65" s="1"/>
  <c r="E15" i="65"/>
  <c r="C15" i="65"/>
  <c r="I11" i="65"/>
  <c r="F11" i="65"/>
  <c r="C13" i="65"/>
  <c r="C12" i="65"/>
  <c r="C11" i="65"/>
  <c r="C13" i="64"/>
  <c r="C12" i="64"/>
  <c r="C52" i="65"/>
  <c r="C51" i="65"/>
  <c r="C50" i="65"/>
  <c r="C49" i="65"/>
  <c r="C48" i="65"/>
  <c r="C47" i="65"/>
  <c r="C46" i="65"/>
  <c r="C45" i="65"/>
  <c r="C44" i="65"/>
  <c r="C43" i="65"/>
  <c r="C42" i="65"/>
  <c r="C41" i="65"/>
  <c r="I35" i="65"/>
  <c r="K34" i="65"/>
  <c r="K33" i="65"/>
  <c r="K32" i="65"/>
  <c r="K31" i="65"/>
  <c r="K30" i="65"/>
  <c r="K29" i="65"/>
  <c r="K28" i="65"/>
  <c r="K27" i="65"/>
  <c r="K26" i="65"/>
  <c r="K25" i="65"/>
  <c r="K24" i="65"/>
  <c r="K23" i="65"/>
  <c r="I35" i="64"/>
  <c r="K34" i="64"/>
  <c r="K33" i="64"/>
  <c r="K32" i="64"/>
  <c r="K31" i="64"/>
  <c r="K30" i="64"/>
  <c r="K29" i="64"/>
  <c r="K28" i="64"/>
  <c r="K27" i="64"/>
  <c r="K26" i="64"/>
  <c r="K25" i="64"/>
  <c r="K24" i="64"/>
  <c r="K23" i="64"/>
  <c r="C42" i="64"/>
  <c r="C43" i="64"/>
  <c r="C44" i="64"/>
  <c r="C45" i="64"/>
  <c r="C46" i="64"/>
  <c r="C47" i="64"/>
  <c r="C48" i="64"/>
  <c r="C49" i="64"/>
  <c r="C50" i="64"/>
  <c r="C51" i="64"/>
  <c r="C52" i="64"/>
  <c r="C41" i="64"/>
  <c r="F19" i="64"/>
  <c r="C19" i="64"/>
  <c r="I17" i="64"/>
  <c r="F17" i="64"/>
  <c r="C17" i="64"/>
  <c r="G15" i="64"/>
  <c r="J32" i="64" s="1"/>
  <c r="E15" i="64"/>
  <c r="C15" i="64"/>
  <c r="I11" i="64"/>
  <c r="F11" i="64"/>
  <c r="C11" i="64"/>
  <c r="F19" i="63"/>
  <c r="C19" i="63"/>
  <c r="I17" i="63"/>
  <c r="F17" i="63"/>
  <c r="C17" i="62"/>
  <c r="C17" i="63"/>
  <c r="G15" i="63"/>
  <c r="J23" i="63"/>
  <c r="E15" i="63"/>
  <c r="C15" i="63"/>
  <c r="I11" i="63"/>
  <c r="F11" i="63"/>
  <c r="C11" i="63"/>
  <c r="K53" i="63"/>
  <c r="J53" i="63"/>
  <c r="I53" i="63"/>
  <c r="G53" i="63"/>
  <c r="D53" i="63"/>
  <c r="C41" i="63"/>
  <c r="I35" i="63"/>
  <c r="H35" i="63"/>
  <c r="K23" i="63"/>
  <c r="F19" i="62"/>
  <c r="C19" i="62"/>
  <c r="I17" i="62"/>
  <c r="F17" i="62"/>
  <c r="G15" i="62"/>
  <c r="J23" i="62" s="1"/>
  <c r="E15" i="62"/>
  <c r="C15" i="62"/>
  <c r="I11" i="62"/>
  <c r="F11" i="62"/>
  <c r="C11" i="62"/>
  <c r="K53" i="62"/>
  <c r="J53" i="62"/>
  <c r="I53" i="62"/>
  <c r="G53" i="62"/>
  <c r="D53" i="62"/>
  <c r="C41" i="62"/>
  <c r="I35" i="62"/>
  <c r="J35" i="62" s="1"/>
  <c r="G38" i="62" s="1"/>
  <c r="H35" i="62"/>
  <c r="K23" i="62"/>
  <c r="F19" i="61"/>
  <c r="C19" i="61"/>
  <c r="I17" i="61"/>
  <c r="F17" i="61"/>
  <c r="C17" i="61"/>
  <c r="G15" i="61"/>
  <c r="J23" i="61" s="1"/>
  <c r="E15" i="61"/>
  <c r="C15" i="61"/>
  <c r="I11" i="61"/>
  <c r="F11" i="61"/>
  <c r="C11" i="61"/>
  <c r="K53" i="61"/>
  <c r="J53" i="61"/>
  <c r="I53" i="61"/>
  <c r="G53" i="61"/>
  <c r="D53" i="61"/>
  <c r="C41" i="61"/>
  <c r="I35" i="61"/>
  <c r="H35" i="61"/>
  <c r="K23" i="61"/>
  <c r="F19" i="60"/>
  <c r="C19" i="60"/>
  <c r="I17" i="60"/>
  <c r="F17" i="60"/>
  <c r="C17" i="60"/>
  <c r="G15" i="60"/>
  <c r="J23" i="60" s="1"/>
  <c r="E15" i="60"/>
  <c r="C15" i="60"/>
  <c r="I11" i="60"/>
  <c r="C12" i="60"/>
  <c r="G15" i="58"/>
  <c r="J23" i="58" s="1"/>
  <c r="C15" i="58"/>
  <c r="I11" i="58"/>
  <c r="F11" i="58"/>
  <c r="F11" i="60"/>
  <c r="K53" i="60"/>
  <c r="J53" i="60"/>
  <c r="I53" i="60"/>
  <c r="G53" i="60"/>
  <c r="D53" i="60"/>
  <c r="C41" i="60"/>
  <c r="I35" i="60"/>
  <c r="H35" i="60"/>
  <c r="K23" i="60"/>
  <c r="C11" i="60"/>
  <c r="F19" i="59"/>
  <c r="C19" i="59"/>
  <c r="I17" i="59"/>
  <c r="F17" i="59"/>
  <c r="C17" i="59"/>
  <c r="G15" i="59"/>
  <c r="J29" i="59" s="1"/>
  <c r="E15" i="59"/>
  <c r="C15" i="59"/>
  <c r="I11" i="59"/>
  <c r="F11" i="59"/>
  <c r="C11" i="59"/>
  <c r="C51" i="59"/>
  <c r="C50" i="59"/>
  <c r="C49" i="59"/>
  <c r="C48" i="59"/>
  <c r="C47" i="59"/>
  <c r="C41" i="59"/>
  <c r="I35" i="59"/>
  <c r="H35" i="59"/>
  <c r="K29" i="59"/>
  <c r="K23" i="59"/>
  <c r="F19" i="58"/>
  <c r="C19" i="58"/>
  <c r="I17" i="58"/>
  <c r="F17" i="58"/>
  <c r="C17" i="58"/>
  <c r="C51" i="58"/>
  <c r="C50" i="58"/>
  <c r="C49" i="58"/>
  <c r="C48" i="58"/>
  <c r="C47" i="58"/>
  <c r="C46" i="58"/>
  <c r="C45" i="58"/>
  <c r="C44" i="58"/>
  <c r="C41" i="58"/>
  <c r="I35" i="58"/>
  <c r="H35" i="58"/>
  <c r="K32" i="58"/>
  <c r="K29" i="58"/>
  <c r="K26" i="58"/>
  <c r="K23" i="58"/>
  <c r="C11" i="58"/>
  <c r="F19" i="57"/>
  <c r="C19" i="57"/>
  <c r="I17" i="57"/>
  <c r="F17" i="57"/>
  <c r="C17" i="57"/>
  <c r="G15" i="57"/>
  <c r="J29" i="57" s="1"/>
  <c r="E15" i="57"/>
  <c r="C15" i="57"/>
  <c r="I11" i="57"/>
  <c r="F11" i="57"/>
  <c r="C51" i="57"/>
  <c r="C50" i="57"/>
  <c r="C49" i="57"/>
  <c r="C48" i="57"/>
  <c r="C47" i="57"/>
  <c r="C46" i="57"/>
  <c r="C45" i="57"/>
  <c r="C44" i="57"/>
  <c r="C41" i="57"/>
  <c r="I35" i="57"/>
  <c r="H35" i="57"/>
  <c r="K32" i="57"/>
  <c r="K29" i="57"/>
  <c r="K26" i="57"/>
  <c r="K23" i="57"/>
  <c r="C11" i="57"/>
  <c r="F19" i="56"/>
  <c r="C19" i="56"/>
  <c r="I17" i="56"/>
  <c r="F17" i="56"/>
  <c r="C17" i="56"/>
  <c r="G15" i="56"/>
  <c r="J23" i="56" s="1"/>
  <c r="E15" i="56"/>
  <c r="I11" i="55"/>
  <c r="C15" i="56"/>
  <c r="I11" i="56"/>
  <c r="F11" i="56"/>
  <c r="C11" i="55"/>
  <c r="C11" i="56"/>
  <c r="C51" i="56"/>
  <c r="C50" i="56"/>
  <c r="C49" i="56"/>
  <c r="C48" i="56"/>
  <c r="C47" i="56"/>
  <c r="C46" i="56"/>
  <c r="C45" i="56"/>
  <c r="C44" i="56"/>
  <c r="C41" i="56"/>
  <c r="I35" i="56"/>
  <c r="H35" i="56"/>
  <c r="K32" i="56"/>
  <c r="K29" i="56"/>
  <c r="K26" i="56"/>
  <c r="K23" i="56"/>
  <c r="F19" i="55"/>
  <c r="C19" i="55"/>
  <c r="I17" i="55"/>
  <c r="F17" i="55"/>
  <c r="C17" i="55"/>
  <c r="G15" i="55"/>
  <c r="J29" i="55" s="1"/>
  <c r="E15" i="55"/>
  <c r="C15" i="55"/>
  <c r="F11" i="55"/>
  <c r="C51" i="55"/>
  <c r="C50" i="55"/>
  <c r="C49" i="55"/>
  <c r="C48" i="55"/>
  <c r="C47" i="55"/>
  <c r="C46" i="55"/>
  <c r="C45" i="55"/>
  <c r="C44" i="55"/>
  <c r="C41" i="55"/>
  <c r="I35" i="55"/>
  <c r="H35" i="55"/>
  <c r="K32" i="55"/>
  <c r="K29" i="55"/>
  <c r="K26" i="55"/>
  <c r="K23" i="55"/>
  <c r="K29" i="54"/>
  <c r="K23" i="54"/>
  <c r="F17" i="54"/>
  <c r="C17" i="54"/>
  <c r="G15" i="54"/>
  <c r="J29" i="54" s="1"/>
  <c r="E15" i="54"/>
  <c r="C15" i="54"/>
  <c r="I11" i="54"/>
  <c r="F11" i="54"/>
  <c r="C51" i="54"/>
  <c r="C50" i="54"/>
  <c r="C49" i="54"/>
  <c r="C48" i="54"/>
  <c r="C47" i="54"/>
  <c r="C41" i="54"/>
  <c r="I35" i="54"/>
  <c r="H35" i="54"/>
  <c r="J35" i="54" s="1"/>
  <c r="F19" i="54"/>
  <c r="C19" i="54"/>
  <c r="C11" i="54"/>
  <c r="F19" i="53"/>
  <c r="C19" i="53"/>
  <c r="I17" i="53"/>
  <c r="F17" i="53"/>
  <c r="C17" i="53"/>
  <c r="G15" i="53"/>
  <c r="J23" i="53" s="1"/>
  <c r="E15" i="53"/>
  <c r="C15" i="53"/>
  <c r="I11" i="53"/>
  <c r="F11" i="53"/>
  <c r="C51" i="53"/>
  <c r="C50" i="53"/>
  <c r="C49" i="53"/>
  <c r="C48" i="53"/>
  <c r="C47" i="53"/>
  <c r="C46" i="53"/>
  <c r="C45" i="53"/>
  <c r="C44" i="53"/>
  <c r="C41" i="53"/>
  <c r="I35" i="53"/>
  <c r="H35" i="53"/>
  <c r="J35" i="53" s="1"/>
  <c r="K32" i="53"/>
  <c r="K29" i="53"/>
  <c r="K26" i="53"/>
  <c r="K23" i="53"/>
  <c r="C11" i="53"/>
  <c r="C44" i="52"/>
  <c r="C45" i="52"/>
  <c r="C46" i="52"/>
  <c r="C47" i="52"/>
  <c r="C48" i="52"/>
  <c r="C49" i="52"/>
  <c r="C50" i="52"/>
  <c r="C51" i="52"/>
  <c r="C41" i="52"/>
  <c r="I35" i="51"/>
  <c r="H35" i="51"/>
  <c r="J35" i="51" s="1"/>
  <c r="G38" i="51" s="1"/>
  <c r="H35" i="52"/>
  <c r="I35" i="52"/>
  <c r="K32" i="52"/>
  <c r="K29" i="52"/>
  <c r="K26" i="52"/>
  <c r="K23" i="52"/>
  <c r="G15" i="52"/>
  <c r="J23" i="52"/>
  <c r="F19" i="52"/>
  <c r="C19" i="52"/>
  <c r="I17" i="52"/>
  <c r="F17" i="52"/>
  <c r="C17" i="52"/>
  <c r="J29" i="52"/>
  <c r="E15" i="52"/>
  <c r="C15" i="52"/>
  <c r="I11" i="52"/>
  <c r="F11" i="52"/>
  <c r="C11" i="52"/>
  <c r="J53" i="51"/>
  <c r="K53" i="51"/>
  <c r="I53" i="51"/>
  <c r="G53" i="51"/>
  <c r="D53" i="51"/>
  <c r="C41" i="51"/>
  <c r="K23" i="51"/>
  <c r="F19" i="51"/>
  <c r="C19" i="51"/>
  <c r="I17" i="51"/>
  <c r="F17" i="51"/>
  <c r="C17" i="51"/>
  <c r="G15" i="51"/>
  <c r="J23" i="51" s="1"/>
  <c r="E15" i="51"/>
  <c r="E15" i="50"/>
  <c r="C15" i="51"/>
  <c r="F11" i="51"/>
  <c r="I11" i="51"/>
  <c r="C11" i="51"/>
  <c r="F19" i="50"/>
  <c r="C19" i="50"/>
  <c r="I17" i="50"/>
  <c r="F17" i="50"/>
  <c r="C17" i="50"/>
  <c r="G15" i="50"/>
  <c r="J24" i="50" s="1"/>
  <c r="C15" i="50"/>
  <c r="I11" i="50"/>
  <c r="F11" i="50"/>
  <c r="C11" i="50"/>
  <c r="C50" i="50"/>
  <c r="C49" i="50"/>
  <c r="C48" i="50"/>
  <c r="C47" i="50"/>
  <c r="C46" i="50"/>
  <c r="C45" i="50"/>
  <c r="C44" i="50"/>
  <c r="C43" i="50"/>
  <c r="C42" i="50"/>
  <c r="C41" i="50"/>
  <c r="C40" i="50"/>
  <c r="I34" i="50"/>
  <c r="H34" i="50"/>
  <c r="J34" i="50" s="1"/>
  <c r="G37" i="50" s="1"/>
  <c r="K33" i="50"/>
  <c r="K32" i="50"/>
  <c r="K31" i="50"/>
  <c r="K30" i="50"/>
  <c r="K29" i="50"/>
  <c r="K28" i="50"/>
  <c r="K27" i="50"/>
  <c r="K26" i="50"/>
  <c r="K25" i="50"/>
  <c r="K24" i="50"/>
  <c r="K23" i="50"/>
  <c r="J35" i="67"/>
  <c r="G38" i="67" s="1"/>
  <c r="J32" i="50"/>
  <c r="J30" i="64"/>
  <c r="J32" i="52"/>
  <c r="J29" i="64"/>
  <c r="J33" i="64"/>
  <c r="J23" i="73"/>
  <c r="J29" i="74"/>
  <c r="J26" i="52"/>
  <c r="J25" i="64"/>
  <c r="J26" i="72"/>
  <c r="J32" i="72"/>
  <c r="J23" i="72"/>
  <c r="J32" i="71"/>
  <c r="J26" i="71"/>
  <c r="J29" i="71"/>
  <c r="J29" i="70"/>
  <c r="J26" i="70"/>
  <c r="G38" i="69"/>
  <c r="J26" i="68"/>
  <c r="J27" i="66"/>
  <c r="J33" i="66"/>
  <c r="J23" i="66"/>
  <c r="J29" i="66"/>
  <c r="J24" i="66"/>
  <c r="J28" i="66"/>
  <c r="J32" i="66"/>
  <c r="J26" i="66"/>
  <c r="J30" i="66"/>
  <c r="J23" i="65"/>
  <c r="J29" i="65"/>
  <c r="J33" i="65"/>
  <c r="J28" i="65"/>
  <c r="J25" i="65"/>
  <c r="J26" i="65"/>
  <c r="J30" i="65"/>
  <c r="J34" i="65"/>
  <c r="J24" i="65"/>
  <c r="J32" i="65"/>
  <c r="J26" i="64"/>
  <c r="J31" i="64"/>
  <c r="J27" i="64"/>
  <c r="J23" i="64"/>
  <c r="J24" i="64"/>
  <c r="J28" i="64"/>
  <c r="J35" i="60"/>
  <c r="G38" i="60" s="1"/>
  <c r="J23" i="54"/>
  <c r="J35" i="59"/>
  <c r="G38" i="59" s="1"/>
  <c r="J26" i="58"/>
  <c r="J29" i="58"/>
  <c r="J32" i="58"/>
  <c r="J23" i="57"/>
  <c r="J26" i="56"/>
  <c r="J29" i="56"/>
  <c r="J32" i="56"/>
  <c r="J26" i="55"/>
  <c r="J26" i="53"/>
  <c r="J29" i="53"/>
  <c r="J32" i="53"/>
  <c r="J28" i="50"/>
  <c r="C57" i="40"/>
  <c r="J41" i="30"/>
  <c r="J40" i="30"/>
  <c r="J39" i="30"/>
  <c r="J38" i="30"/>
  <c r="J37" i="30"/>
  <c r="J36" i="30"/>
  <c r="J35" i="30"/>
  <c r="J34" i="30"/>
  <c r="J33" i="30"/>
  <c r="J32" i="30"/>
  <c r="J31" i="30"/>
  <c r="J30" i="30"/>
  <c r="J29" i="30"/>
  <c r="J32" i="68" l="1"/>
  <c r="J23" i="68"/>
  <c r="J35" i="58"/>
  <c r="J26" i="50"/>
  <c r="J33" i="50"/>
  <c r="J30" i="50"/>
  <c r="J35" i="63"/>
  <c r="G38" i="63" s="1"/>
  <c r="J26" i="57"/>
  <c r="J27" i="50"/>
  <c r="J29" i="50"/>
  <c r="J34" i="64"/>
  <c r="J27" i="65"/>
  <c r="J23" i="55"/>
  <c r="J35" i="70"/>
  <c r="G38" i="70" s="1"/>
  <c r="J35" i="73"/>
  <c r="G38" i="73" s="1"/>
  <c r="J23" i="50"/>
  <c r="J25" i="50"/>
  <c r="J31" i="50"/>
  <c r="J32" i="57"/>
  <c r="J35" i="52"/>
  <c r="J32" i="55"/>
  <c r="J35" i="56"/>
  <c r="J23" i="59"/>
  <c r="J35" i="61"/>
  <c r="G38" i="61" s="1"/>
  <c r="J23" i="70"/>
  <c r="J35" i="72"/>
  <c r="G38" i="72" s="1"/>
  <c r="J35" i="55"/>
  <c r="J35" i="57"/>
  <c r="J35" i="71"/>
  <c r="G38" i="71" s="1"/>
</calcChain>
</file>

<file path=xl/sharedStrings.xml><?xml version="1.0" encoding="utf-8"?>
<sst xmlns="http://schemas.openxmlformats.org/spreadsheetml/2006/main" count="1815" uniqueCount="408">
  <si>
    <t>MEYAN S.A.</t>
  </si>
  <si>
    <t>FICHA TÉCNICA INDICADORES DE GESTIÓN</t>
  </si>
  <si>
    <t>PAGINA: 1 de 2</t>
  </si>
  <si>
    <t xml:space="preserve">NOMBRE DEL INDICADOR:  </t>
  </si>
  <si>
    <t xml:space="preserve">OBJETIVO DEL INDICADOR:  </t>
  </si>
  <si>
    <t>CÁLCULO</t>
  </si>
  <si>
    <t>UNIDAD</t>
  </si>
  <si>
    <t>%</t>
  </si>
  <si>
    <t>PROCESO AL QUE PERTENECE</t>
  </si>
  <si>
    <t>INTERPRETACIÓN</t>
  </si>
  <si>
    <t>RESPONSABLE</t>
  </si>
  <si>
    <t>FRECUENCIA</t>
  </si>
  <si>
    <t>X</t>
  </si>
  <si>
    <t>TIPO DE INDICADOR DE GESTIÓN</t>
  </si>
  <si>
    <t>EFICIENCIA</t>
  </si>
  <si>
    <t>EFICACIA</t>
  </si>
  <si>
    <t>EFECTIVIDAD</t>
  </si>
  <si>
    <t>RANGO DE GESTIÓN (si aplica)</t>
  </si>
  <si>
    <t>TENDENCIA:</t>
  </si>
  <si>
    <t>DESCENDENTE</t>
  </si>
  <si>
    <t>REVISIÓN: 2</t>
  </si>
  <si>
    <t>FECHA: 12/12/2016</t>
  </si>
  <si>
    <t>META</t>
  </si>
  <si>
    <t>RESULTADO ANUAL</t>
  </si>
  <si>
    <t xml:space="preserve">Gestión Integral HSEQ </t>
  </si>
  <si>
    <t xml:space="preserve">RESPONSABLE  DE RECOGER LA INFORMACIÓN </t>
  </si>
  <si>
    <t>Director HSEQ</t>
  </si>
  <si>
    <t xml:space="preserve">FUENTE DE INFORMACIÓN </t>
  </si>
  <si>
    <t xml:space="preserve">PERSONAS QUE DEBEN CONOCER EL RESULTADO </t>
  </si>
  <si>
    <t>Se ha definido un plan de capacitación de acuerdo a las necesidades identificadas.</t>
  </si>
  <si>
    <t xml:space="preserve">ESTRUCTURA </t>
  </si>
  <si>
    <t xml:space="preserve">PROCESO </t>
  </si>
  <si>
    <t xml:space="preserve">CUMPLIMIENTO </t>
  </si>
  <si>
    <t xml:space="preserve">FECHA PROPUESTA </t>
  </si>
  <si>
    <t xml:space="preserve">FECHA DE CIERRE </t>
  </si>
  <si>
    <t xml:space="preserve">PLAN DE ACCIÓN </t>
  </si>
  <si>
    <t>CÓDIGO: FOR-DE-10</t>
  </si>
  <si>
    <t xml:space="preserve">DEFINICIÓN </t>
  </si>
  <si>
    <t xml:space="preserve">RESPONSABLE DE LA DECISIÓN </t>
  </si>
  <si>
    <t xml:space="preserve">ANÁLISIS  DE LA INFORMACIÓN </t>
  </si>
  <si>
    <t>El comité paritario de seguridad y salud en el trabajo esta conformado. El comité paritario de seguridad y salud en el trabajo tiene u correcto funcionamiento.</t>
  </si>
  <si>
    <t xml:space="preserve">MÍNIMO </t>
  </si>
  <si>
    <t xml:space="preserve">SATISFACTORIO </t>
  </si>
  <si>
    <t xml:space="preserve">ANÁLISIS DE DATOS </t>
  </si>
  <si>
    <t xml:space="preserve">ANÁLISIS  HISTÓRICO </t>
  </si>
  <si>
    <t>ANÁLISIS FRECUENCIA INDICADOR</t>
  </si>
  <si>
    <t>ACCIÓN</t>
  </si>
  <si>
    <t>Enero</t>
  </si>
  <si>
    <t>Febrero</t>
  </si>
  <si>
    <t>Marzo</t>
  </si>
  <si>
    <t>Abril</t>
  </si>
  <si>
    <t>Mayo</t>
  </si>
  <si>
    <t>Junio</t>
  </si>
  <si>
    <t>Julio</t>
  </si>
  <si>
    <t>Agosto</t>
  </si>
  <si>
    <t>Septiembre</t>
  </si>
  <si>
    <t>Octubre</t>
  </si>
  <si>
    <t>Noviembre</t>
  </si>
  <si>
    <t>Diciembre</t>
  </si>
  <si>
    <t xml:space="preserve">RESULTADO </t>
  </si>
  <si>
    <t xml:space="preserve">Profesional en salud ocupacional, COPASST,coordinador HSEQ, Residente HSEQ, Director Tencnico,Director Administrativo, Gerente, Representante Legal , Profesionales HSEQ, </t>
  </si>
  <si>
    <t xml:space="preserve">Matrices de peligros y programas de riesgos prioritarios </t>
  </si>
  <si>
    <t>% DE CUMPLIMIENTO</t>
  </si>
  <si>
    <t xml:space="preserve">META </t>
  </si>
  <si>
    <t xml:space="preserve">Programa de acciones correctivas y preventivas </t>
  </si>
  <si>
    <t xml:space="preserve">ASCENDENTE </t>
  </si>
  <si>
    <t>Residente HSEQ</t>
  </si>
  <si>
    <t xml:space="preserve">Plan de trabajo anual y de obra, informe de simulacro </t>
  </si>
  <si>
    <t>Cumplimiento de los requisitos normativos aplicables</t>
  </si>
  <si>
    <t xml:space="preserve">Matriz de requisitos legales </t>
  </si>
  <si>
    <t>ANÁLISIS POR GRAFICO</t>
  </si>
  <si>
    <t xml:space="preserve">Resultado </t>
  </si>
  <si>
    <t xml:space="preserve">Anual </t>
  </si>
  <si>
    <t xml:space="preserve">Año </t>
  </si>
  <si>
    <t>Cumplimiento de los objetivos del SG-SST</t>
  </si>
  <si>
    <t xml:space="preserve">Objetivos  del SST </t>
  </si>
  <si>
    <t xml:space="preserve">Cumplimiento del  Plan de Trabajo  Anual  </t>
  </si>
  <si>
    <t xml:space="preserve"># Total   de actividades planeadas en el plan de trabajo anual </t>
  </si>
  <si>
    <t>Plan de  trabajo anual  HSE</t>
  </si>
  <si>
    <t xml:space="preserve">% de cumplimiento  del plan de trabajo anual </t>
  </si>
  <si>
    <t>Verificar que el    90% de los objetivos   de SST  se cumplan</t>
  </si>
  <si>
    <t xml:space="preserve"># Total   de actividades  ejecutadas del plan de trabajo anual </t>
  </si>
  <si>
    <t>Evaluación de las no conformidades detectadas</t>
  </si>
  <si>
    <t xml:space="preserve">#   Actividades Planeadas </t>
  </si>
  <si>
    <t xml:space="preserve">#  Actividades ejecutadas </t>
  </si>
  <si>
    <t>Estrategia de conservación de documentos</t>
  </si>
  <si>
    <t>PAGINA: 2 de 2</t>
  </si>
  <si>
    <t>Certificados Medicos (I,P,S)  ,FOR-GI-102.</t>
  </si>
  <si>
    <t xml:space="preserve">Recomendaciones Medicas </t>
  </si>
  <si>
    <t>Programa de medicina preventiva e informes de mediciones</t>
  </si>
  <si>
    <t>Resultado</t>
  </si>
  <si>
    <t>TIPO DE INDICADOR</t>
  </si>
  <si>
    <t>No.</t>
  </si>
  <si>
    <t>OBJETIVOS SG-SST</t>
  </si>
  <si>
    <t>PARAMETRO DECRETO 1072</t>
  </si>
  <si>
    <t>DEFINICIÓN DEL  INDICADOR</t>
  </si>
  <si>
    <t>CLASE DE INDICADOR</t>
  </si>
  <si>
    <t>MÉTODO DE CALCULO</t>
  </si>
  <si>
    <t>FUENTE DE INFORMACIÓN</t>
  </si>
  <si>
    <t>FRECUENCIA DE MEDICION</t>
  </si>
  <si>
    <t>INTERPRETACIÓN DEL INDICADOR</t>
  </si>
  <si>
    <t>RESPONSABLE DE LA MEDICIÓN</t>
  </si>
  <si>
    <t>PERSONAS QUE DEBEN CONOCER EL RESULTADO</t>
  </si>
  <si>
    <t>1. La política de seguridad y salud en el trabajo y que esté comunicada</t>
  </si>
  <si>
    <t>Estructura</t>
  </si>
  <si>
    <t>Cuantitativo</t>
  </si>
  <si>
    <t>Anual</t>
  </si>
  <si>
    <t>2. Los objetivos y metas de seguridad y salud en el trabajo</t>
  </si>
  <si>
    <t>3. El plan de trabajo anual en seguridad y salud en el trabajo y su cronograma</t>
  </si>
  <si>
    <t>Plan de Trabajo Anual SG-SST</t>
  </si>
  <si>
    <t>4. La asignación de responsabilidades de los distintos niveles de la empresa frente al desarrollo del Sistema de Gestión de la Seguridad y Salud en el Trabajo.</t>
  </si>
  <si>
    <t>5. La asignación de recursos humanos, físicos y financieros y de otra índole requeridos para la implementación del Sistema de Gestión de la Seguridad y Salud en el Trabajo; para evaluar y calificar los riesgos, en el que se incluye un instrumento para que los trabajadores reporten las condiciones de trabajo peligrosas.</t>
  </si>
  <si>
    <t>6. La definición del método para identificar los peligros, para evaluar y calificar los riesgos,
en el que se incluye un instrumento para que los trabajadores reporten las condiciones de 
trabajo peligrosas.</t>
  </si>
  <si>
    <t>7. La conformación y funcionamiento del Comité Paritario o Vigía de seguridad y salud en el trabajo.</t>
  </si>
  <si>
    <t>8. Los documentos que soportan el Sistema de Gestión de la Seguridad y Salud en el Trabajo SG-SST.</t>
  </si>
  <si>
    <t>9. La existencia de un procedimiento para efectuar el diagnóstico de las condiciones de salud de los trabajadores para la definición de las prioridades de control e intervención.</t>
  </si>
  <si>
    <t>10. La existencia de un plan para prevención y atención de emergencias en la organización.</t>
  </si>
  <si>
    <t>11. La definición de un plan de capacitación en seguridad y salud en el trabajo.</t>
  </si>
  <si>
    <t>Matriz de capacitación y entrenamiento</t>
  </si>
  <si>
    <t>1. Evaluación inicial (línea base).</t>
  </si>
  <si>
    <t>Proceso</t>
  </si>
  <si>
    <t>∑ de variables que cumplen totalmente</t>
  </si>
  <si>
    <t>Evaluación inicial del SGSST</t>
  </si>
  <si>
    <t>3. Ejecución del Plan de Capacitación en Seguridad y Salud en el Trabajo.</t>
  </si>
  <si>
    <t>(#  de capacitaciones ejecutadas en el período / #  de capacitacionesplaneadas en el período) *100</t>
  </si>
  <si>
    <t>Semestral</t>
  </si>
  <si>
    <t>Intervención de peligros y riesgos</t>
  </si>
  <si>
    <t>(# de peligros intervenidos y controlados /#  total de peligros identificados) *100</t>
  </si>
  <si>
    <t>5. Evaluación de las condiciones de salud y de trabajo de los trabajadores de la empresa realizada en el último año.</t>
  </si>
  <si>
    <t>9. Cumplimiento de los procesos de reporte e investigación de los incidentes, accidentes de trabajo y enfermedades laborales.</t>
  </si>
  <si>
    <t>10. Registro estadístico de enfermedades laborales, incidentes, accidentes de trabajo y ausentismo laboral por enfermedad.</t>
  </si>
  <si>
    <t>11. Ejecución del plan para la prevención y atención de emergencias</t>
  </si>
  <si>
    <t>12. La estrategia de conservación de los documentos.</t>
  </si>
  <si>
    <t>1. Cumplimiento de los requisitos normativos aplicables.</t>
  </si>
  <si>
    <t>2. Cumplimiento de los objetivos en seguridad y salud en el trabajo - SST.</t>
  </si>
  <si>
    <t>4. Evaluación de las no conformidades detectadas en el seguimiento al plan de trabajo anual en seguridad y salud en el trabajo.</t>
  </si>
  <si>
    <t>7. La evaluación de los resultados de los programas de rehabilitación de la salud de los trabajadores.</t>
  </si>
  <si>
    <t xml:space="preserve">Efectividad de los programas de rehabilitación en salud </t>
  </si>
  <si>
    <t>(# de personas rehabilitadas o reubicadas eficazmente / # de personas cubiertas por el programa de rehabilitación) *100</t>
  </si>
  <si>
    <t>8. Análisis de los registros de enfermedades laborales, incidentes, accidentes de trabajo y ausentismo laboral por enfermedad.</t>
  </si>
  <si>
    <t>Matriz de estadísticas de accidentalidad y salud</t>
  </si>
  <si>
    <t>FECHA DE ACTUALIZACIÓN</t>
  </si>
  <si>
    <t>RESPONSABLE DEL SG-SST</t>
  </si>
  <si>
    <t>REPRESENTANTE LEGAL</t>
  </si>
  <si>
    <t>PAGINA:      1 de 2</t>
  </si>
  <si>
    <t>CÓDIGO:     FOR-DE-10</t>
  </si>
  <si>
    <t>FICHA TÉCNICA DE INDICADORES DE GESTIÓN</t>
  </si>
  <si>
    <t xml:space="preserve"> Informe de simulacro, Plan de Acción</t>
  </si>
  <si>
    <t>Se han ejecutado el X% de las recomendaciones generadas en los simulacros</t>
  </si>
  <si>
    <t>Informes de ARL, reporte de casos, programa de vigilancia epidemiológico, Record Accidentalidad</t>
  </si>
  <si>
    <t xml:space="preserve">Programa de Vigilancia Epidemiológico, Informe  trimestral Record de AT </t>
  </si>
  <si>
    <t xml:space="preserve"> El X % de casos presentados han sido registrados.</t>
  </si>
  <si>
    <t>( % De requerimientos de estructura del  SST cumpliendo /# De requerimientos de estructura del  SST a evaluar) * 100</t>
  </si>
  <si>
    <t>Plan de trabajo Anual; Presupuesto; Política; Acta de conformación COPASST; Manual de funciones; Procedimiento y matriz de identificación de peligros y valoración de riesgos; Diagnóstico de condidciones de slaud; Plan de emergencias; Programa de capcitación</t>
  </si>
  <si>
    <t>Se cumple con el XX % de los requisitos mínimos  del Sistema de Gestión  de Seguridad y Salud  en el Trabajo  (SST)</t>
  </si>
  <si>
    <t>(#  de actividades ejecutadas del plan de trabajo anual / #  de actividades programadas del plan de trabajo anual) *100</t>
  </si>
  <si>
    <t>Trimestral</t>
  </si>
  <si>
    <t>Cumplimiento de los requerimientos básicos del  SG-SST</t>
  </si>
  <si>
    <t>Evaluación de las condiciones de salud
(Períodicos)</t>
  </si>
  <si>
    <t>Evaluación de las condiciones de salud
(Ingreso)</t>
  </si>
  <si>
    <r>
      <t xml:space="preserve">( # Exámenes de ingreso realizado  en el periodo  / # de ingresos en el periodo ) *100 </t>
    </r>
    <r>
      <rPr>
        <b/>
        <i/>
        <sz val="10"/>
        <rFont val="Helvetica"/>
        <family val="2"/>
      </rPr>
      <t/>
    </r>
  </si>
  <si>
    <r>
      <t xml:space="preserve">(  # Exámenes médicos  periódicos  realizado  en el periodo  / # De exámenes periódicos  programados  en el periodo  ) *100 </t>
    </r>
    <r>
      <rPr>
        <b/>
        <i/>
        <sz val="10"/>
        <rFont val="Helvetica"/>
        <family val="2"/>
      </rPr>
      <t/>
    </r>
  </si>
  <si>
    <t>El XX % de las personas que ingresaron a laborar durante el año cuentan con exámenes de Ingreso.</t>
  </si>
  <si>
    <t>El XX % de los trabajadores que fueron programados para exámen periodico se lo realizaron.</t>
  </si>
  <si>
    <r>
      <t xml:space="preserve">(   # Recomendaciones  Medicas  Implementadas   /# Total Recomendaciones Generadas ) *100 </t>
    </r>
    <r>
      <rPr>
        <b/>
        <i/>
        <sz val="10"/>
        <rFont val="Helvetica"/>
        <family val="2"/>
      </rPr>
      <t/>
    </r>
  </si>
  <si>
    <t>(# Acciones P, C, M,  gestionadas en el periodo / # Acciones P, C, M, generadas en el periodo o) *100</t>
  </si>
  <si>
    <t xml:space="preserve">El XX % de acciones , correctiva, preventivas y de mejora han sido ejecutas en el periodo </t>
  </si>
  <si>
    <t>Se ha implementado el  XX %  de Programas de Vigilancia Epidemiológica</t>
  </si>
  <si>
    <t xml:space="preserve">Informe de accidentalidad , reporte de incidentes </t>
  </si>
  <si>
    <t xml:space="preserve">Programas de vigilancia epidemiológica, informes de condiciones de salud  de los trabajadores </t>
  </si>
  <si>
    <t xml:space="preserve">Registro estadístico de enfermedades laborales, incidentes, accidentes de trabajo.  </t>
  </si>
  <si>
    <t>(# de simulacros realizados /# de simulacros  programados ) *100</t>
  </si>
  <si>
    <t>Se han conservado el XX % de los registros generados en proyectos de acuerdo al procedimiento</t>
  </si>
  <si>
    <t>(# Requisitos legales que se le dan cumplimiento / # Total de requisitos legales aplicables  identificados ) * 100</t>
  </si>
  <si>
    <t>(# De  proyectos  con registros conservados de acuerdo  al procedimiento / # Total de proyectos  ) * 100</t>
  </si>
  <si>
    <t xml:space="preserve">Se cumple el XX % de   los requisitos legales aplicables  identificados </t>
  </si>
  <si>
    <t>(# Total  de objetivos que cumplen con la meta  establecida  / # Total de objetivos planteados para el SG-SST ) *100</t>
  </si>
  <si>
    <t xml:space="preserve">El XX % de los objetivos del SG-SST cumplen su meta </t>
  </si>
  <si>
    <t>(# Total de no conformidades con cierre  efectivo  / # Total   de no conformidades halladas T) *100</t>
  </si>
  <si>
    <t>Planes de acción  y programas  de acciones correctivas, preventivas y de mejora, revisiones de la dirección ,actas de seguimiento y auditorias .</t>
  </si>
  <si>
    <t>Se ha cerrado el XX % de las no conformidades halladas.</t>
  </si>
  <si>
    <t>Gestión de recomendaciones resultantes de simulacros</t>
  </si>
  <si>
    <t>(#  Recomendación  de simulacros  realizadas  / Total  de recomendaciones generadas de los simulacros  ) *100</t>
  </si>
  <si>
    <t>Procedimiento de control de registros  generados en las diferentes obras, Listado maestro de documentos, Listado maestro de registros</t>
  </si>
  <si>
    <t>Programa de rehabilitación de la empresa</t>
  </si>
  <si>
    <t>El  XX % de las personas han sido rehabilitadas o reubicadas eficazmente.</t>
  </si>
  <si>
    <t>La organización cumple con el XX % de implementación del SG-SST</t>
  </si>
  <si>
    <t>Evaluación inicial del SG-SST</t>
  </si>
  <si>
    <t xml:space="preserve"> Análisis de los resultados en la implementación de las medidas de control en los peligros identificados y los riesgos priorizados.</t>
  </si>
  <si>
    <t xml:space="preserve">Evaluación de las condiciones de salud y de trabajo de los trabajadores que ingresan a al  empresa </t>
  </si>
  <si>
    <t xml:space="preserve">Evaluación de las condiciones de salud y de trabajo de los trabajadores de la empresa realizada en el último año </t>
  </si>
  <si>
    <t>Número de veces que ocurre un accidente de trabajo al mes</t>
  </si>
  <si>
    <t>Número de días perdidos por accidente de trabajo en el mes</t>
  </si>
  <si>
    <t>No asistencia al trabajo por incapacidad médica</t>
  </si>
  <si>
    <t>Número de casos de enfermedad laboral presentes en una población en un período de tiempo.</t>
  </si>
  <si>
    <t>Número de casos nuevos de enfermedad laboral presentes en una población en un período de tiempo.</t>
  </si>
  <si>
    <t>Número de accidentes de trabajo mortales en el año</t>
  </si>
  <si>
    <t>NOMBRE DEL INDICADOR</t>
  </si>
  <si>
    <t>(# de accidentes de trabajo que se presentaron en el mes / # de trabajadores en el mes) * 100</t>
  </si>
  <si>
    <t>Mensual</t>
  </si>
  <si>
    <t>Por cada 100 Trabajadores que laboraron en el mes se presentaron X accidentes de trabajo</t>
  </si>
  <si>
    <t>(# de días de incapacidad por accidente de trabajo en el mes + # de días cargados en el mes / # de trabajadores en el mes) * 100</t>
  </si>
  <si>
    <t>Por cada 100 Trabajadores que laboraron en el mes se perdieron X días por accidentes de trabajo</t>
  </si>
  <si>
    <t>(# de días de ausencia por incapacidad laboral o común en el mes / # de días de trabajo programados en el mes) * 100</t>
  </si>
  <si>
    <t>En el mes se perdió X% de días programados de trabajo por incapacidad médica</t>
  </si>
  <si>
    <t>(# de casos nuevos y antiguos de enfermedad laboral en el periodo "z" / Promedio de trabajadores en el periodo "z") * 100.000</t>
  </si>
  <si>
    <t xml:space="preserve">Por cada 100.000 trabajadores existen X casos de enfermedad laboral en el período </t>
  </si>
  <si>
    <t>(# de casos nuevos  de enfermedad laboral en el periodo "z" / Promedio de trabajadores en el periodo "z") * 100.000</t>
  </si>
  <si>
    <t xml:space="preserve">Por cada 100.000 trabajadores existen X casos nuevos de enfermedad laboral en el período </t>
  </si>
  <si>
    <t>(# de accidentes de trabajo mortales que se presentaron en el año / # total de accidentes de trabajo que se presentaron en el año) * 100</t>
  </si>
  <si>
    <t>En el año, el X% de accidentes de trabajo fueron mortales.</t>
  </si>
  <si>
    <t>Actualización de las estadísticas de accidentalidad</t>
  </si>
  <si>
    <t xml:space="preserve">Acciones preventivas, correctivas y de mejora </t>
  </si>
  <si>
    <t>Ejecución de los simulacros planificados</t>
  </si>
  <si>
    <t>Gestión de  simulacros</t>
  </si>
  <si>
    <t>Control de documentos</t>
  </si>
  <si>
    <t>Requisitos Legales</t>
  </si>
  <si>
    <t>Objetivos del SG-SST</t>
  </si>
  <si>
    <t>Plan de trabajo anual SST</t>
  </si>
  <si>
    <t xml:space="preserve">Programas de rehabilitación en salud </t>
  </si>
  <si>
    <t>Proceso y Resultado</t>
  </si>
  <si>
    <t>2. Ejecución del plan de trabajo anual en seguridad y salud en el trabajo y su cronograma.
3. El cumplimiento del plan de trabajo anual en seguridad y salud en el trabajo y su cronograma.</t>
  </si>
  <si>
    <t>Ejecución y cumplimiento del plan de trabajo anual</t>
  </si>
  <si>
    <t>Ejecución y cumplimiento del plan de capcitación</t>
  </si>
  <si>
    <t>Plan de capacitación en SST</t>
  </si>
  <si>
    <t>Simulacros</t>
  </si>
  <si>
    <t>7. Ejecución del cronograma de las mediciones ambientales ocupacionales y sus
resultados.
10. Evaluación del cumplimiento del cronograma de las mediciones ambientales ocupacionales y sus resultados si aplica.</t>
  </si>
  <si>
    <t>Autoevaluación  del SG-SST</t>
  </si>
  <si>
    <t>5. La evaluación de las acciones preventivas, correctivas y de mejora, incluidas las acciones generadas en las investigaciones de los incidentes, accidentes de trabajo y enfermedades laborales, así como de las acciones generadas en las inspecciones de seguridad.
6. Ejecución de las diferentes acciones preventivas, correctivas y de mejora, incluidas las acciones generadas en las investigaciones de los incidentes, accidentes y enfermedades laborales, así como de las acciones generadas en las inspecciones de seguridad.</t>
  </si>
  <si>
    <t xml:space="preserve">Ejecución y evaluación   de  acciones preventivas, correctivas y de mejora </t>
  </si>
  <si>
    <t>6. El cumplimiento de los programas de vigilancia epidemiológica de la salud de los trabajadores, acorde con las características, peligros y riesgos de la empresa.
8. Desarrollo de los programas de vigilancia epidemiológica de acuerdo con el análisis de las condiciones de salud y de trabajo y a los riesgos priorizados.</t>
  </si>
  <si>
    <t>Proceso y resultado</t>
  </si>
  <si>
    <t>Desarrollo y cumplimiento  de los programas de vigilancia epidemiologica (PVE)</t>
  </si>
  <si>
    <t>Programas de vigilancia epidemiológica (PVE)</t>
  </si>
  <si>
    <t>Gestión de No Conformidades de SST</t>
  </si>
  <si>
    <t>DIRECTRIZ DE LA POLITICA DEL SG-SST</t>
  </si>
  <si>
    <t>1 y 2</t>
  </si>
  <si>
    <t>1 ,2  y 3</t>
  </si>
  <si>
    <t>4. Intervención de los peligros identificados y los riesgos priorizados.
9. Análisis de los resultados en la implementación de las medidas de control en los peligros identificados y los riesgos priorizados.</t>
  </si>
  <si>
    <t>2, 3</t>
  </si>
  <si>
    <t>Mediciones ambientales ocupacionales</t>
  </si>
  <si>
    <t>Ejecución y cumplimiento de mediciones ambientales ocupacionales</t>
  </si>
  <si>
    <t>1, 2 y 3</t>
  </si>
  <si>
    <t>OBJETIVOS  DEL SG-SST</t>
  </si>
  <si>
    <t>Proporción de accidentes de trabajo mortales</t>
  </si>
  <si>
    <t>Ausentismo por causa médica</t>
  </si>
  <si>
    <t>Frecuencia de Accidentalidad</t>
  </si>
  <si>
    <t>Severidad de Accidentalidad</t>
  </si>
  <si>
    <t>Incidencia de la enfemedad laboral</t>
  </si>
  <si>
    <t>Prevalencia de la  enfermedad laboral</t>
  </si>
  <si>
    <t>AÑO DE MEDICIÓN</t>
  </si>
  <si>
    <t>INDICADORES DEL SG-SST</t>
  </si>
  <si>
    <t>OBJETIVO ESPECIFICO DEL SG-SST</t>
  </si>
  <si>
    <t>DEFINICIÓN DEL INDICADOR</t>
  </si>
  <si>
    <t>COMO SE MIDE</t>
  </si>
  <si>
    <t>FUENTE DE LA INFORMACIÓN</t>
  </si>
  <si>
    <t>RESPONSABLE DE MEDICIÓN</t>
  </si>
  <si>
    <t>RESULTADOS DEL INDICADOR</t>
  </si>
  <si>
    <t>GRAFICA</t>
  </si>
  <si>
    <t>RESULTADO DE MEDICIÓN</t>
  </si>
  <si>
    <t>PARAMETRO/ PERIODO</t>
  </si>
  <si>
    <t>SI CUMPLE</t>
  </si>
  <si>
    <t>NO CUMPLE</t>
  </si>
  <si>
    <t>RESULTADO</t>
  </si>
  <si>
    <t>Se ha definido la política y esta ha sido divulgada.</t>
  </si>
  <si>
    <t>Se han planteado los objetivos y metas del SG-SST.</t>
  </si>
  <si>
    <t>Se definió el plan de trabajo anual del SG-SST.</t>
  </si>
  <si>
    <t>Se han definido y asignado las responsabilidades frente al SG-SST en los diferentes niveles de la organización.</t>
  </si>
  <si>
    <t>Se han asignado recursos humanos, físicos, financieros y de otra índole para la implementación del SG-SST.</t>
  </si>
  <si>
    <t>Se tiene definida una metodología para la identificación de peligros y evaluación de riesgos. Se cuenta con un sistema para el reporte de condiciones de trabajo inseguras.</t>
  </si>
  <si>
    <t>El SG-SST cuenta con las documentación soporte de la gestión realizada.</t>
  </si>
  <si>
    <t>Se ha definido un procedimiento para determinar las condiciones de salud de los trabajadores y así establecer medidas de intervención.</t>
  </si>
  <si>
    <t>La organización cuenta con un plan para la prevención y atención de emergencias.</t>
  </si>
  <si>
    <t>Total año</t>
  </si>
  <si>
    <t>HISTORICO ANUAL</t>
  </si>
  <si>
    <t>Año 2018</t>
  </si>
  <si>
    <t>Año 2019</t>
  </si>
  <si>
    <t>Año 2020</t>
  </si>
  <si>
    <t>Año 2021</t>
  </si>
  <si>
    <t>Año 2022</t>
  </si>
  <si>
    <t>Año 2023</t>
  </si>
  <si>
    <t>ANALISIS DE RESULTADOS DEL INDICADOR</t>
  </si>
  <si>
    <t>PARAMETRO /PERIODO</t>
  </si>
  <si>
    <t>ANÁLISIS DE LOS DATOS OBTENIDOS EN EL PERIODO</t>
  </si>
  <si>
    <t>PLAZO DE EJECUCION</t>
  </si>
  <si>
    <t>FECHA DE CUMPLIMIENTO</t>
  </si>
  <si>
    <t>Cierre Año</t>
  </si>
  <si>
    <t>REVISIÓN:   3</t>
  </si>
  <si>
    <t>➡</t>
  </si>
  <si>
    <t>1. Cumplir la legislación vigente en aspectos  de seguridad y salud en el trabajo y otras aplicables a la empresa.</t>
  </si>
  <si>
    <t>2.  Identificar los peligros, evaluar y valorar  los riesgos, determinar los controles, en busca de prevenir la ocurrencia de accidentes y enfermedades laborales que puedan causar daño a las personas  y a la propiedad.</t>
  </si>
  <si>
    <t>3. Cumplir  los objetivos y metas de cada uno de los programas, verificando el desempeño y eficacia de los programas.</t>
  </si>
  <si>
    <t>Estructura del SG-SST</t>
  </si>
  <si>
    <t>RANGO DE GESTIÓN</t>
  </si>
  <si>
    <t>TENDENCIA</t>
  </si>
  <si>
    <t xml:space="preserve">
Ascendente
</t>
  </si>
  <si>
    <t xml:space="preserve">
Descendente
</t>
  </si>
  <si>
    <t xml:space="preserve">
Mínimo
90%</t>
  </si>
  <si>
    <t xml:space="preserve">
Satisfactorio
100%</t>
  </si>
  <si>
    <t xml:space="preserve">
Ascendente
X</t>
  </si>
  <si>
    <t xml:space="preserve">
Mínimo
61%</t>
  </si>
  <si>
    <t xml:space="preserve">
Satisfactorio
80%</t>
  </si>
  <si>
    <t xml:space="preserve">
Satisfactorio
85%</t>
  </si>
  <si>
    <t>Año</t>
  </si>
  <si>
    <t>∑ DE VARIABLES QUE CUMPLEN TOTALMENTE</t>
  </si>
  <si>
    <t>∑  DE VARIABLES EVALUADAS</t>
  </si>
  <si>
    <t xml:space="preserve">
Mínimo
N/A</t>
  </si>
  <si>
    <t>Primer Semestre</t>
  </si>
  <si>
    <t>Primer Trimestre</t>
  </si>
  <si>
    <t>Segundo Trimestre</t>
  </si>
  <si>
    <t>Tercer Trimestre</t>
  </si>
  <si>
    <t>Cuarto Trimestre</t>
  </si>
  <si>
    <t>EXAMENES DE INGRESO REALIZADOS</t>
  </si>
  <si>
    <t>INGRESOS DEL PERIODO</t>
  </si>
  <si>
    <t xml:space="preserve">
Satisfactorio
70%</t>
  </si>
  <si>
    <t xml:space="preserve">
Mínimo
65%</t>
  </si>
  <si>
    <t>Segundo  Semestre</t>
  </si>
  <si>
    <t>RECOMENDACIONES MEDICAS IMPLEMENTADAS</t>
  </si>
  <si>
    <t>RECOMENDACIONES MEDICAS GENERADAS</t>
  </si>
  <si>
    <t>Procesos de reporte e investigación de incidentes, accidentes de trabajo y enfermedades laborales</t>
  </si>
  <si>
    <t>Cumplimiento de los procesos de reporte e investigación de los incidentes, accidentes de trabajo y enfermedades laborales</t>
  </si>
  <si>
    <t>( #  Eventos Registrados (Incidente, Accidente y enfermedad  laboral)  / Total  de Eventos Presentados) *100</t>
  </si>
  <si>
    <t xml:space="preserve">
Satisfactorio
90%</t>
  </si>
  <si>
    <t xml:space="preserve">
Mínimo
85%</t>
  </si>
  <si>
    <t>SIMULACROS REALIZADOS</t>
  </si>
  <si>
    <t>SIMULACROS PROGRAMADOS</t>
  </si>
  <si>
    <t xml:space="preserve">
Mínimo
70%</t>
  </si>
  <si>
    <t>RECOMENDACIONES DE SIMULACROS REALIZADAS</t>
  </si>
  <si>
    <t>RECOMENDACIONES DE SIMULACROS GENERADAS</t>
  </si>
  <si>
    <t>EVENTOS REGISTRADOS</t>
  </si>
  <si>
    <t>EVENTOS PRESENTADOS</t>
  </si>
  <si>
    <t>EVENTOS INVESTIGADOS</t>
  </si>
  <si>
    <t>PROYECTOS CON REGISTROS CONSERVADOS</t>
  </si>
  <si>
    <t>TOTAL DE PROYECTOS</t>
  </si>
  <si>
    <t># DE REQUISITOS LEGALES CUMPLIDOS</t>
  </si>
  <si>
    <t># REQUISITOS LEGALES IDENTIFICADOS</t>
  </si>
  <si>
    <t># DE OBJETIVOS DEL SG-SST CUMPLIDOS</t>
  </si>
  <si>
    <t># TOTAL DE OBJETIVOS DEL SG-SST</t>
  </si>
  <si>
    <t xml:space="preserve">
Mínimo
80%</t>
  </si>
  <si>
    <t># NC CON CIERRE EFECTIVO</t>
  </si>
  <si>
    <t># TOTAL DE NC REPORTADAS</t>
  </si>
  <si>
    <t xml:space="preserve">
Mínimo
95%</t>
  </si>
  <si>
    <t># PERSONAS REHABILITADAS O REUBICADAS</t>
  </si>
  <si>
    <t># TOTAL DE PERSONAS CUBIERTAS POR EL PROGRAMA</t>
  </si>
  <si>
    <t xml:space="preserve">
Satisfactorio
3,3</t>
  </si>
  <si>
    <t xml:space="preserve">
Descendente
X</t>
  </si>
  <si>
    <t># DE AT EN EL MES</t>
  </si>
  <si>
    <t># DE TRABAJDORES DEL MES</t>
  </si>
  <si>
    <t xml:space="preserve">
Satisfactorio
45</t>
  </si>
  <si>
    <t># DE DIAS DE INCAPACIDAD POR AT + # DE DIAS CARGADOS</t>
  </si>
  <si>
    <t># DE DIAS DE AUSENCIA POR INCAPACIDAD LABORAL O COMUN</t>
  </si>
  <si>
    <t># DE DIAS DE TRABAJO PROGRAMADOS</t>
  </si>
  <si>
    <t># DE  CASOS NUEVOS Y ANTIGUOS DE EL</t>
  </si>
  <si>
    <t xml:space="preserve">
Satisfactorio
87,72</t>
  </si>
  <si>
    <t xml:space="preserve">
Satisfactorio
0,0</t>
  </si>
  <si>
    <t># DE  CASOS NUEVOS DE EL</t>
  </si>
  <si>
    <t xml:space="preserve">
Satisfactorio
0%</t>
  </si>
  <si>
    <t># DE AT MORTALES</t>
  </si>
  <si>
    <t># DE AT DEL AÑO</t>
  </si>
  <si>
    <t># DE MEDIDAS DE INTERVENCIÓN IMPLEMENTADAS</t>
  </si>
  <si>
    <t># DE MEDIDAS DE INTERVENCIÓN IDENTIFICADAS</t>
  </si>
  <si>
    <t>ACTIVIDADES EJECUTADAS</t>
  </si>
  <si>
    <t>ACTIVIDADES PROGRAMADAS</t>
  </si>
  <si>
    <t>CAPACITACIONES EJECUTADAS</t>
  </si>
  <si>
    <t>CAPACITACIONES PROGRAMADAS</t>
  </si>
  <si>
    <t># DE ACCIONES GESTIONADAS</t>
  </si>
  <si>
    <t># DE ACCIONES GENERADAS</t>
  </si>
  <si>
    <t># DE ESTUDIOS HIGIENICOS REALIZADOS</t>
  </si>
  <si>
    <t># DE ESTUDIOS HIGIENICOS PROGRAMADOS</t>
  </si>
  <si>
    <t>( # estudios higiénicos  realizados / # De estudios higiénicos programados ) *100</t>
  </si>
  <si>
    <t># DE PVE DESARROLLADOS</t>
  </si>
  <si>
    <t># DE PVE DEFINIDOS</t>
  </si>
  <si>
    <t>( #  Eventos Investigados (Incidente, Accidente y enfermedad  laboral)  / Total  de Eventos Presentados) *100</t>
  </si>
  <si>
    <t xml:space="preserve">Durante el Año, se ha investigado el XX % de incidentes, accidentes de trabajo  y enfermedades laborales.  </t>
  </si>
  <si>
    <t>( # Programas de vigilancia epidemiológico  desarrollados  / # de PVE definidos) *100</t>
  </si>
  <si>
    <t>EXAMENES PERIODICOS REALIZADOS</t>
  </si>
  <si>
    <t>EXAMENES PERIODICOS  PROGRAMADOS</t>
  </si>
  <si>
    <t># PROMEDIO DE TRABAJADORES</t>
  </si>
  <si>
    <t xml:space="preserve">
Satisfactorio
120</t>
  </si>
  <si>
    <t xml:space="preserve">2. Cumplimiento del cronograma de capacitación </t>
  </si>
  <si>
    <t>Durante el año se implementó el XX % de recomendaciones médicas a todo el personal de CONSORCIO AVENIDA MUTIS.</t>
  </si>
  <si>
    <t xml:space="preserve">CONSORCIO AVENIDA MUTIS. ha intervenido el XX % de los peligros y los riesgos identificados en las matrices durante el Año en todos los Proyectos ejecutados. </t>
  </si>
  <si>
    <t>CONSORCIO AVENIDA MUTIS. ha ejecutado el X % del Plan de Trabajo Anual  del Sistema de Gestión  de Seguridad y Salud  en el Trabajo  (SST)</t>
  </si>
  <si>
    <t>CONSORCIO AVENIDA MUTIS., ha ejecutado el X% del Programa de Capacitación durante el año.</t>
  </si>
  <si>
    <t>CONSORCIO AVENIDA MUTIS., ejecutó el XX % de estudios de mediciones ambientales  programados para el Año.</t>
  </si>
  <si>
    <t>Director SST, Coordinador SST</t>
  </si>
  <si>
    <t xml:space="preserve">COPASST, Residente SST, Director Tecnico,Director Administrativo, Gerente, Representante Legal , Profesionales SST </t>
  </si>
  <si>
    <t xml:space="preserve">COPASST, Residente SST, Director Tecnico,Director Administrativo, Gerente, Representante Legal , Profesionales SST  </t>
  </si>
  <si>
    <t xml:space="preserve">Director SST, Profesional en Salud Ocupacional </t>
  </si>
  <si>
    <t>Director SST, Residente SST</t>
  </si>
  <si>
    <t>Director SST, Coordinador  SST</t>
  </si>
  <si>
    <t>Director SST, Residente de Calidad</t>
  </si>
  <si>
    <t>Año 2024</t>
  </si>
  <si>
    <t xml:space="preserve">CÓDIGO:    </t>
  </si>
  <si>
    <t xml:space="preserve">REVISIÓN:   </t>
  </si>
  <si>
    <t xml:space="preserve">CÓDIGO:     </t>
  </si>
  <si>
    <t xml:space="preserve">FECHA:       </t>
  </si>
  <si>
    <t xml:space="preserve">FECHA:      </t>
  </si>
  <si>
    <t xml:space="preserve">REVISIÓN:  </t>
  </si>
  <si>
    <t xml:space="preserve">CÓDIGO:   </t>
  </si>
  <si>
    <t xml:space="preserve">Informe  trimestral  de accidentalidad y ausentismo </t>
  </si>
  <si>
    <t xml:space="preserve">CÓDIGO: </t>
  </si>
  <si>
    <t xml:space="preserve">FECHA:    </t>
  </si>
  <si>
    <t xml:space="preserve">REVISIÓN: </t>
  </si>
  <si>
    <t>CONSORCIO CS</t>
  </si>
  <si>
    <t>FECHA:       24/10/2021</t>
  </si>
  <si>
    <t>• CONSORCIO CS., es una organización dedicada a la Construcción de obras de infraestructura vial, obras de protección geotécnica, puentes, edificaciones, redes de alcantarillado, y producción de agregados pétreos y mezclas asfálticas; para el desarrollo de sus actividades, sus acciones se orientan en la mejora continua de los procesos, teniendo en cuenta el cumplimiento de los requisitos de nuestros Clientes, la legislación vigente en aspectos ambientales, de seguridad y salud en el trabajo y otras aplicables a la empresa.
•  CONSORCIO CS., Brinda a nuestros grupos de interés (comunidades, trabajadores, proveedores, contratistas, clientes, visitantes y socios) el apoyo gerencial requerido con el fin de velar por la calidad de vida laboral, mediante la identificación de los peligros, evaluación, valoración  de los riesgos y la determinación de controles, en busca de prevenir la ocurrencia de accidentes y enfermedades laborales que puedan causar daño a las personas  y a la propiedad.
• Suministro de los recursos necesarios para la implementación y mantenimiento del Sistema de Gestión, cumpliendo los objetivos y metas de cada uno de los programas, verificando el desempeño y eficacia</t>
  </si>
  <si>
    <t>CONSORCIO 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</si>
</sst>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4"/>
      <name val="Arial"/>
      <family val="2"/>
    </font>
    <font>
      <sz val="8"/>
      <name val="Arial"/>
      <family val="2"/>
    </font>
    <font>
      <b/>
      <sz val="10"/>
      <name val="Arial"/>
      <family val="2"/>
    </font>
    <font>
      <sz val="10"/>
      <color theme="0"/>
      <name val="Arial"/>
      <family val="2"/>
    </font>
    <font>
      <b/>
      <sz val="10"/>
      <color theme="2" tint="-0.89999084444715716"/>
      <name val="Arial"/>
      <family val="2"/>
    </font>
    <font>
      <sz val="11"/>
      <name val="Calibri"/>
      <family val="2"/>
      <scheme val="minor"/>
    </font>
    <font>
      <b/>
      <sz val="8"/>
      <color theme="1"/>
      <name val="Calibri"/>
      <family val="2"/>
      <scheme val="minor"/>
    </font>
    <font>
      <b/>
      <i/>
      <sz val="10"/>
      <name val="Helvetica"/>
      <family val="2"/>
    </font>
    <font>
      <sz val="11"/>
      <color indexed="8"/>
      <name val="Calibri"/>
      <family val="2"/>
    </font>
    <font>
      <u/>
      <sz val="11"/>
      <color theme="10"/>
      <name val="Calibri"/>
      <family val="2"/>
      <scheme val="minor"/>
    </font>
    <font>
      <sz val="11"/>
      <color rgb="FFFF0000"/>
      <name val="Helvetica"/>
      <family val="2"/>
    </font>
    <font>
      <b/>
      <sz val="11"/>
      <color rgb="FF003300"/>
      <name val="Helvetica"/>
      <family val="2"/>
    </font>
    <font>
      <sz val="11"/>
      <color rgb="FF003300"/>
      <name val="Helvetica"/>
      <family val="2"/>
    </font>
    <font>
      <sz val="11"/>
      <name val="Helvetica"/>
      <family val="2"/>
    </font>
    <font>
      <b/>
      <sz val="14"/>
      <name val="Helvetica"/>
      <family val="2"/>
    </font>
    <font>
      <b/>
      <sz val="11"/>
      <name val="Helvetica"/>
      <family val="2"/>
    </font>
    <font>
      <b/>
      <sz val="10"/>
      <name val="Helvetica"/>
      <family val="2"/>
    </font>
    <font>
      <b/>
      <sz val="9"/>
      <name val="Helvetica"/>
      <family val="2"/>
    </font>
    <font>
      <sz val="9"/>
      <name val="Helvetica"/>
      <family val="2"/>
    </font>
    <font>
      <sz val="8"/>
      <name val="Helvetica"/>
      <family val="2"/>
    </font>
    <font>
      <sz val="12"/>
      <name val="Helvetica"/>
      <family val="2"/>
    </font>
    <font>
      <sz val="80"/>
      <name val="Helvetica"/>
      <family val="2"/>
    </font>
    <font>
      <sz val="14"/>
      <name val="Helvetica"/>
      <family val="2"/>
    </font>
    <font>
      <sz val="11"/>
      <name val="Verdana"/>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indexed="9"/>
      </patternFill>
    </fill>
    <fill>
      <patternFill patternType="solid">
        <fgColor rgb="FFFFFF66"/>
        <bgColor indexed="64"/>
      </patternFill>
    </fill>
  </fills>
  <borders count="1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top/>
      <bottom/>
      <diagonal/>
    </border>
  </borders>
  <cellStyleXfs count="9">
    <xf numFmtId="0" fontId="0" fillId="0" borderId="0"/>
    <xf numFmtId="9" fontId="1" fillId="0" borderId="0" applyFont="0" applyFill="0" applyBorder="0" applyAlignment="0" applyProtection="0"/>
    <xf numFmtId="0" fontId="3" fillId="0" borderId="0"/>
    <xf numFmtId="0" fontId="1" fillId="0" borderId="0"/>
    <xf numFmtId="0" fontId="3" fillId="0" borderId="0"/>
    <xf numFmtId="0" fontId="12" fillId="0" borderId="0"/>
    <xf numFmtId="9" fontId="3" fillId="0" borderId="0" applyFont="0" applyFill="0" applyBorder="0" applyAlignment="0" applyProtection="0"/>
    <xf numFmtId="0" fontId="13" fillId="0" borderId="0" applyNumberFormat="0" applyFill="0" applyBorder="0" applyAlignment="0" applyProtection="0"/>
    <xf numFmtId="0" fontId="3" fillId="0" borderId="0"/>
  </cellStyleXfs>
  <cellXfs count="406">
    <xf numFmtId="0" fontId="0" fillId="0" borderId="0" xfId="0"/>
    <xf numFmtId="0" fontId="0" fillId="0" borderId="0" xfId="0" applyBorder="1"/>
    <xf numFmtId="0" fontId="0" fillId="0" borderId="1" xfId="0" applyBorder="1"/>
    <xf numFmtId="0" fontId="0" fillId="0" borderId="2" xfId="0" applyBorder="1"/>
    <xf numFmtId="0" fontId="0" fillId="0" borderId="3"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8" xfId="0" applyBorder="1" applyAlignment="1">
      <alignment vertical="center" wrapText="1"/>
    </xf>
    <xf numFmtId="0" fontId="0" fillId="0" borderId="0" xfId="0" applyBorder="1" applyAlignment="1">
      <alignment vertical="center" wrapText="1"/>
    </xf>
    <xf numFmtId="0" fontId="0" fillId="0" borderId="9" xfId="0"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3" fillId="0" borderId="0" xfId="0" applyFont="1"/>
    <xf numFmtId="0" fontId="3" fillId="0" borderId="0" xfId="0" applyFont="1" applyBorder="1"/>
    <xf numFmtId="0" fontId="7" fillId="0" borderId="0" xfId="0" applyFont="1" applyBorder="1"/>
    <xf numFmtId="0" fontId="3" fillId="0" borderId="0" xfId="0" applyFont="1" applyBorder="1" applyAlignment="1">
      <alignment vertical="center" wrapText="1"/>
    </xf>
    <xf numFmtId="9" fontId="3" fillId="0" borderId="0" xfId="0" applyNumberFormat="1" applyFont="1" applyBorder="1" applyAlignment="1">
      <alignment vertical="center" wrapText="1"/>
    </xf>
    <xf numFmtId="0" fontId="3" fillId="0" borderId="0" xfId="0" applyFont="1" applyAlignment="1">
      <alignment horizontal="center" vertical="center"/>
    </xf>
    <xf numFmtId="0" fontId="0" fillId="0" borderId="4" xfId="0" applyBorder="1"/>
    <xf numFmtId="0" fontId="0" fillId="0" borderId="6" xfId="0" applyBorder="1"/>
    <xf numFmtId="0" fontId="2" fillId="0" borderId="1" xfId="0" applyFont="1" applyBorder="1" applyAlignment="1">
      <alignment vertical="center" wrapText="1"/>
    </xf>
    <xf numFmtId="0" fontId="0" fillId="0" borderId="8" xfId="0" applyBorder="1" applyAlignment="1">
      <alignment vertical="center"/>
    </xf>
    <xf numFmtId="0" fontId="2" fillId="0" borderId="1" xfId="0" applyFont="1" applyBorder="1" applyAlignment="1"/>
    <xf numFmtId="9" fontId="0" fillId="0" borderId="4" xfId="0" applyNumberFormat="1" applyBorder="1" applyAlignment="1"/>
    <xf numFmtId="9" fontId="0" fillId="0" borderId="4" xfId="1" applyFont="1" applyBorder="1" applyAlignment="1"/>
    <xf numFmtId="0" fontId="2" fillId="0" borderId="8" xfId="0" applyFont="1" applyBorder="1" applyAlignment="1"/>
    <xf numFmtId="0" fontId="10" fillId="0" borderId="2" xfId="0" applyFont="1" applyBorder="1" applyAlignment="1">
      <alignment horizontal="center" wrapText="1"/>
    </xf>
    <xf numFmtId="0" fontId="0" fillId="0" borderId="4" xfId="0" applyBorder="1" applyAlignment="1">
      <alignment horizontal="center"/>
    </xf>
    <xf numFmtId="0" fontId="0" fillId="0" borderId="0" xfId="0" applyBorder="1" applyAlignment="1">
      <alignment horizontal="center"/>
    </xf>
    <xf numFmtId="0" fontId="0" fillId="0" borderId="11" xfId="0" applyBorder="1" applyAlignment="1">
      <alignment horizontal="center" vertical="center" wrapText="1"/>
    </xf>
    <xf numFmtId="0" fontId="0" fillId="0" borderId="0" xfId="0" applyAlignment="1">
      <alignment horizontal="center" vertical="center"/>
    </xf>
    <xf numFmtId="0" fontId="10" fillId="0" borderId="4"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xf numFmtId="0" fontId="15" fillId="0" borderId="0" xfId="0" applyFont="1" applyFill="1" applyBorder="1" applyAlignment="1">
      <alignment horizontal="center" vertical="center" wrapText="1"/>
    </xf>
    <xf numFmtId="0" fontId="14" fillId="0" borderId="0" xfId="0" applyFont="1" applyBorder="1" applyAlignment="1">
      <alignment horizontal="center" vertical="center" wrapText="1"/>
    </xf>
    <xf numFmtId="0" fontId="16"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16" fillId="0" borderId="0" xfId="0" applyFont="1"/>
    <xf numFmtId="0" fontId="16" fillId="0" borderId="0" xfId="0" applyFont="1" applyBorder="1" applyAlignment="1">
      <alignment vertical="center"/>
    </xf>
    <xf numFmtId="0" fontId="14" fillId="0" borderId="0" xfId="0" applyFont="1" applyAlignment="1" applyProtection="1">
      <alignment horizontal="center" vertical="center" wrapText="1"/>
    </xf>
    <xf numFmtId="0" fontId="14" fillId="0" borderId="0" xfId="0" applyFont="1"/>
    <xf numFmtId="0" fontId="14" fillId="0" borderId="0" xfId="0" applyFont="1" applyAlignment="1">
      <alignment vertical="center"/>
    </xf>
    <xf numFmtId="0" fontId="14" fillId="0" borderId="16" xfId="0" applyFont="1" applyBorder="1" applyAlignment="1" applyProtection="1">
      <alignment horizontal="center" wrapText="1"/>
    </xf>
    <xf numFmtId="0" fontId="14" fillId="0" borderId="0" xfId="0" applyFont="1" applyAlignment="1" applyProtection="1">
      <alignment wrapText="1"/>
    </xf>
    <xf numFmtId="0" fontId="14" fillId="0" borderId="0" xfId="0" applyFont="1" applyBorder="1" applyAlignment="1" applyProtection="1">
      <alignment horizontal="center" wrapText="1"/>
    </xf>
    <xf numFmtId="0" fontId="14" fillId="0" borderId="0" xfId="0" applyFont="1" applyFill="1" applyBorder="1" applyAlignment="1" applyProtection="1">
      <alignment horizontal="center" wrapText="1"/>
    </xf>
    <xf numFmtId="0" fontId="14" fillId="0" borderId="0" xfId="0" applyFont="1" applyFill="1" applyAlignment="1" applyProtection="1">
      <alignment wrapText="1"/>
    </xf>
    <xf numFmtId="0" fontId="14" fillId="0" borderId="0" xfId="0" applyFont="1" applyFill="1"/>
    <xf numFmtId="0" fontId="14" fillId="0" borderId="0" xfId="0" applyFont="1" applyAlignment="1" applyProtection="1">
      <alignment vertical="center" wrapText="1"/>
    </xf>
    <xf numFmtId="0" fontId="14" fillId="0" borderId="0" xfId="0" applyFont="1" applyAlignment="1">
      <alignment horizontal="center" vertical="center"/>
    </xf>
    <xf numFmtId="0" fontId="17" fillId="0" borderId="0" xfId="0" applyFont="1" applyAlignment="1" applyProtection="1">
      <alignment wrapText="1"/>
    </xf>
    <xf numFmtId="0" fontId="19" fillId="0" borderId="0" xfId="0" applyFont="1" applyFill="1" applyBorder="1" applyAlignment="1" applyProtection="1">
      <alignment horizontal="left" vertical="center" wrapText="1"/>
    </xf>
    <xf numFmtId="49" fontId="19" fillId="0" borderId="0" xfId="0" applyNumberFormat="1" applyFont="1" applyFill="1" applyBorder="1" applyAlignment="1" applyProtection="1">
      <alignment vertical="center" wrapText="1"/>
    </xf>
    <xf numFmtId="49" fontId="19" fillId="0" borderId="0" xfId="0" applyNumberFormat="1"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15" fontId="19" fillId="0" borderId="0" xfId="0" applyNumberFormat="1" applyFont="1" applyBorder="1" applyAlignment="1" applyProtection="1">
      <alignment horizontal="center" vertical="center" wrapText="1"/>
    </xf>
    <xf numFmtId="0" fontId="17" fillId="0" borderId="0" xfId="0" applyFont="1" applyFill="1" applyAlignment="1" applyProtection="1">
      <alignment wrapText="1"/>
    </xf>
    <xf numFmtId="0" fontId="19" fillId="0" borderId="6"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xf>
    <xf numFmtId="9" fontId="17" fillId="0" borderId="4" xfId="0" applyNumberFormat="1" applyFont="1" applyFill="1" applyBorder="1" applyAlignment="1" applyProtection="1">
      <alignment horizontal="center" vertical="center" wrapText="1"/>
    </xf>
    <xf numFmtId="9" fontId="17" fillId="0" borderId="4" xfId="0" applyNumberFormat="1" applyFont="1" applyBorder="1" applyAlignment="1" applyProtection="1">
      <alignment horizontal="center" vertical="top" wrapText="1"/>
    </xf>
    <xf numFmtId="0" fontId="20" fillId="5" borderId="4" xfId="0" applyFont="1" applyFill="1" applyBorder="1" applyAlignment="1" applyProtection="1">
      <alignment horizontal="center" vertical="center" wrapText="1"/>
    </xf>
    <xf numFmtId="0" fontId="22" fillId="0" borderId="5" xfId="0" applyFont="1" applyBorder="1" applyAlignment="1">
      <alignment horizontal="center" vertical="center" wrapText="1"/>
    </xf>
    <xf numFmtId="0" fontId="23" fillId="0" borderId="5" xfId="0" applyFont="1" applyBorder="1" applyAlignment="1">
      <alignment horizontal="center" vertical="center" wrapText="1"/>
    </xf>
    <xf numFmtId="0" fontId="17" fillId="0" borderId="4"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9" fontId="17" fillId="0" borderId="4" xfId="1" applyFont="1" applyBorder="1" applyAlignment="1" applyProtection="1">
      <alignment horizontal="center" vertical="center" wrapText="1"/>
    </xf>
    <xf numFmtId="9" fontId="17" fillId="0" borderId="4" xfId="1"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9" fontId="17" fillId="0" borderId="4" xfId="1" applyFont="1" applyBorder="1" applyAlignment="1" applyProtection="1">
      <alignment horizontal="center" vertical="center" wrapText="1"/>
      <protection locked="0"/>
    </xf>
    <xf numFmtId="0" fontId="20" fillId="5" borderId="5" xfId="0" applyFont="1" applyFill="1" applyBorder="1" applyAlignment="1" applyProtection="1">
      <alignment horizontal="center" vertical="center" wrapText="1"/>
    </xf>
    <xf numFmtId="0" fontId="17" fillId="0" borderId="4" xfId="0" quotePrefix="1"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protection locked="0"/>
    </xf>
    <xf numFmtId="0" fontId="17" fillId="0" borderId="4" xfId="0" applyFont="1" applyFill="1" applyBorder="1" applyAlignment="1" applyProtection="1">
      <alignment horizontal="center" vertical="center" wrapText="1"/>
      <protection locked="0"/>
    </xf>
    <xf numFmtId="14" fontId="17" fillId="0" borderId="4" xfId="0" applyNumberFormat="1" applyFont="1" applyFill="1" applyBorder="1" applyAlignment="1" applyProtection="1">
      <alignment horizontal="center" vertical="center" wrapText="1"/>
      <protection locked="0"/>
    </xf>
    <xf numFmtId="14" fontId="17" fillId="0" borderId="5" xfId="0" applyNumberFormat="1" applyFont="1" applyFill="1" applyBorder="1" applyAlignment="1" applyProtection="1">
      <alignment horizontal="center" vertical="center" wrapText="1"/>
      <protection locked="0"/>
    </xf>
    <xf numFmtId="0" fontId="19" fillId="3" borderId="4" xfId="0" quotePrefix="1" applyFont="1" applyFill="1" applyBorder="1" applyAlignment="1" applyProtection="1">
      <alignment horizontal="center" vertical="center" wrapText="1"/>
    </xf>
    <xf numFmtId="0" fontId="24" fillId="0" borderId="13" xfId="0" applyFont="1" applyBorder="1" applyAlignment="1">
      <alignment vertical="center"/>
    </xf>
    <xf numFmtId="0" fontId="24" fillId="0" borderId="14" xfId="0" applyFont="1" applyBorder="1" applyAlignment="1">
      <alignment vertical="center"/>
    </xf>
    <xf numFmtId="0" fontId="17" fillId="0" borderId="0" xfId="0" applyFont="1" applyBorder="1" applyAlignment="1">
      <alignment horizontal="center" vertical="center" wrapText="1"/>
    </xf>
    <xf numFmtId="0" fontId="17" fillId="0" borderId="0" xfId="0" applyFont="1" applyBorder="1" applyAlignment="1">
      <alignment vertical="center"/>
    </xf>
    <xf numFmtId="0" fontId="17" fillId="0" borderId="0" xfId="0" applyFont="1" applyBorder="1" applyAlignment="1"/>
    <xf numFmtId="0" fontId="17" fillId="0" borderId="0" xfId="0" applyFont="1" applyBorder="1" applyAlignment="1">
      <alignment horizontal="justify" vertical="center" wrapText="1"/>
    </xf>
    <xf numFmtId="0" fontId="17" fillId="0" borderId="4" xfId="0" applyFont="1" applyFill="1" applyBorder="1" applyAlignment="1">
      <alignment horizontal="center" vertical="center" wrapText="1"/>
    </xf>
    <xf numFmtId="0" fontId="17" fillId="0" borderId="13" xfId="0" applyFont="1" applyFill="1" applyBorder="1" applyAlignment="1">
      <alignment horizontal="center" vertical="center" wrapText="1"/>
    </xf>
    <xf numFmtId="1" fontId="17" fillId="0" borderId="4" xfId="1" applyNumberFormat="1" applyFont="1" applyFill="1" applyBorder="1" applyAlignment="1">
      <alignment horizontal="center" vertical="center" wrapText="1"/>
    </xf>
    <xf numFmtId="0" fontId="17" fillId="0" borderId="4" xfId="0" applyFont="1" applyBorder="1" applyAlignment="1">
      <alignment horizontal="center" vertical="center" wrapText="1"/>
    </xf>
    <xf numFmtId="9" fontId="17" fillId="0" borderId="4" xfId="0" applyNumberFormat="1" applyFont="1" applyFill="1" applyBorder="1" applyAlignment="1">
      <alignment horizontal="center" vertical="center" wrapText="1"/>
    </xf>
    <xf numFmtId="0" fontId="25" fillId="0" borderId="4" xfId="0" applyFont="1" applyFill="1" applyBorder="1" applyAlignment="1">
      <alignment horizontal="center" vertical="center" wrapText="1"/>
    </xf>
    <xf numFmtId="0" fontId="17" fillId="0" borderId="4" xfId="2" applyFont="1" applyFill="1" applyBorder="1" applyAlignment="1">
      <alignment horizontal="center" vertical="center" wrapText="1"/>
    </xf>
    <xf numFmtId="9" fontId="17" fillId="0" borderId="4" xfId="2" applyNumberFormat="1" applyFont="1" applyFill="1" applyBorder="1" applyAlignment="1">
      <alignment horizontal="center" vertical="center" wrapText="1"/>
    </xf>
    <xf numFmtId="0" fontId="17" fillId="0" borderId="4" xfId="7" applyFont="1" applyFill="1" applyBorder="1" applyAlignment="1">
      <alignment horizontal="center" vertical="center" wrapText="1"/>
    </xf>
    <xf numFmtId="0" fontId="26" fillId="0" borderId="0" xfId="0" applyFont="1" applyBorder="1" applyAlignment="1">
      <alignment horizontal="center" vertical="center" wrapText="1"/>
    </xf>
    <xf numFmtId="0" fontId="17" fillId="0" borderId="0" xfId="0" applyFont="1" applyAlignment="1" applyProtection="1">
      <alignment horizontal="center" vertical="center" wrapText="1"/>
    </xf>
    <xf numFmtId="0" fontId="17" fillId="0" borderId="0" xfId="0" applyFont="1"/>
    <xf numFmtId="0" fontId="17" fillId="0" borderId="0" xfId="0" applyFont="1" applyAlignment="1">
      <alignment vertical="center"/>
    </xf>
    <xf numFmtId="0" fontId="17" fillId="0" borderId="16"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0" xfId="0" applyFont="1" applyFill="1"/>
    <xf numFmtId="0" fontId="17" fillId="0" borderId="0" xfId="0" applyFont="1" applyAlignment="1" applyProtection="1">
      <alignment vertical="center" wrapText="1"/>
    </xf>
    <xf numFmtId="0" fontId="21" fillId="0" borderId="8"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17" fillId="0" borderId="0" xfId="0" applyFont="1" applyAlignment="1">
      <alignment horizontal="center" vertical="center"/>
    </xf>
    <xf numFmtId="164" fontId="17" fillId="0" borderId="4" xfId="1" applyNumberFormat="1" applyFont="1" applyBorder="1" applyAlignment="1" applyProtection="1">
      <alignment horizontal="center" vertical="center" wrapText="1"/>
    </xf>
    <xf numFmtId="164" fontId="27" fillId="0" borderId="4" xfId="1" applyNumberFormat="1" applyFont="1" applyFill="1" applyBorder="1" applyAlignment="1" applyProtection="1">
      <alignment horizontal="center" vertical="center" wrapText="1"/>
    </xf>
    <xf numFmtId="164" fontId="17" fillId="0" borderId="4" xfId="1" applyNumberFormat="1" applyFont="1" applyBorder="1" applyAlignment="1" applyProtection="1">
      <alignment horizontal="center" vertical="center" wrapText="1"/>
      <protection locked="0"/>
    </xf>
    <xf numFmtId="2" fontId="17" fillId="0" borderId="4" xfId="1" applyNumberFormat="1" applyFont="1" applyBorder="1" applyAlignment="1" applyProtection="1">
      <alignment horizontal="center" vertical="center" wrapText="1"/>
      <protection locked="0"/>
    </xf>
    <xf numFmtId="1" fontId="17" fillId="0" borderId="4" xfId="1" applyNumberFormat="1" applyFont="1" applyBorder="1" applyAlignment="1" applyProtection="1">
      <alignment horizontal="center" vertical="center" wrapText="1"/>
    </xf>
    <xf numFmtId="1" fontId="17" fillId="0" borderId="4" xfId="1" applyNumberFormat="1" applyFont="1" applyBorder="1" applyAlignment="1" applyProtection="1">
      <alignment horizontal="center" vertical="center" wrapText="1"/>
      <protection locked="0"/>
    </xf>
    <xf numFmtId="1" fontId="27" fillId="0" borderId="4" xfId="1" applyNumberFormat="1" applyFont="1" applyFill="1" applyBorder="1" applyAlignment="1" applyProtection="1">
      <alignment horizontal="center" vertical="center" wrapText="1"/>
    </xf>
    <xf numFmtId="2" fontId="17" fillId="0" borderId="4" xfId="0" applyNumberFormat="1" applyFont="1" applyFill="1" applyBorder="1" applyAlignment="1" applyProtection="1">
      <alignment horizontal="center" vertical="center" wrapText="1"/>
    </xf>
    <xf numFmtId="17" fontId="17" fillId="0" borderId="4" xfId="0" applyNumberFormat="1" applyFont="1" applyFill="1" applyBorder="1" applyAlignment="1" applyProtection="1">
      <alignment horizontal="center" vertical="center" wrapText="1"/>
      <protection locked="0"/>
    </xf>
    <xf numFmtId="9" fontId="17" fillId="3" borderId="4" xfId="1" applyFont="1" applyFill="1" applyBorder="1" applyAlignment="1" applyProtection="1">
      <alignment horizontal="center" vertical="center" wrapText="1"/>
    </xf>
    <xf numFmtId="1" fontId="17" fillId="0" borderId="4" xfId="0" applyNumberFormat="1" applyFont="1" applyFill="1" applyBorder="1" applyAlignment="1" applyProtection="1">
      <alignment horizontal="center" vertical="center" wrapText="1"/>
    </xf>
    <xf numFmtId="9" fontId="17" fillId="0" borderId="4" xfId="0" applyNumberFormat="1" applyFont="1" applyFill="1" applyBorder="1" applyAlignment="1" applyProtection="1">
      <alignment horizontal="center" vertical="top" wrapText="1"/>
    </xf>
    <xf numFmtId="1" fontId="19" fillId="5" borderId="6" xfId="0" applyNumberFormat="1" applyFont="1" applyFill="1" applyBorder="1" applyAlignment="1" applyProtection="1">
      <alignment horizontal="center" vertical="center" wrapText="1"/>
      <protection locked="0"/>
    </xf>
    <xf numFmtId="164" fontId="17" fillId="2" borderId="4" xfId="0" applyNumberFormat="1" applyFont="1" applyFill="1" applyBorder="1" applyAlignment="1" applyProtection="1">
      <alignment horizontal="center" vertical="center" wrapText="1"/>
    </xf>
    <xf numFmtId="9" fontId="17" fillId="2" borderId="4" xfId="0" applyNumberFormat="1" applyFont="1" applyFill="1" applyBorder="1" applyAlignment="1" applyProtection="1">
      <alignment horizontal="center" vertical="top" wrapText="1"/>
    </xf>
    <xf numFmtId="2" fontId="17" fillId="2" borderId="4" xfId="0" applyNumberFormat="1" applyFont="1" applyFill="1" applyBorder="1" applyAlignment="1" applyProtection="1">
      <alignment horizontal="center" vertical="center" wrapText="1"/>
    </xf>
    <xf numFmtId="1" fontId="17" fillId="2" borderId="4" xfId="1" applyNumberFormat="1" applyFont="1" applyFill="1" applyBorder="1" applyAlignment="1" applyProtection="1">
      <alignment horizontal="center" vertical="center" wrapText="1"/>
    </xf>
    <xf numFmtId="0" fontId="17" fillId="0" borderId="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2" xfId="0" applyFont="1" applyBorder="1" applyAlignment="1">
      <alignment horizontal="center" vertical="center" wrapText="1"/>
    </xf>
    <xf numFmtId="0" fontId="19" fillId="3" borderId="4"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4" fillId="0" borderId="1" xfId="0" applyFont="1" applyBorder="1" applyAlignment="1">
      <alignment horizontal="justify" vertical="center" wrapText="1"/>
    </xf>
    <xf numFmtId="0" fontId="24" fillId="0" borderId="2" xfId="0" applyFont="1" applyBorder="1" applyAlignment="1">
      <alignment horizontal="justify" vertical="center" wrapText="1"/>
    </xf>
    <xf numFmtId="0" fontId="24" fillId="0" borderId="3" xfId="0" applyFont="1" applyBorder="1" applyAlignment="1">
      <alignment horizontal="justify" vertical="center" wrapText="1"/>
    </xf>
    <xf numFmtId="0" fontId="24" fillId="0" borderId="10" xfId="0" applyFont="1" applyBorder="1" applyAlignment="1">
      <alignment horizontal="justify" vertical="center" wrapText="1"/>
    </xf>
    <xf numFmtId="0" fontId="24" fillId="0" borderId="11" xfId="0" applyFont="1" applyBorder="1" applyAlignment="1">
      <alignment horizontal="justify" vertical="center" wrapText="1"/>
    </xf>
    <xf numFmtId="0" fontId="24" fillId="0" borderId="12" xfId="0" applyFont="1" applyBorder="1" applyAlignment="1">
      <alignment horizontal="justify" vertical="center" wrapText="1"/>
    </xf>
    <xf numFmtId="0" fontId="24" fillId="0" borderId="4" xfId="0" applyFont="1" applyBorder="1" applyAlignment="1">
      <alignment horizontal="justify"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1" fontId="17" fillId="0" borderId="13" xfId="1" applyNumberFormat="1" applyFont="1" applyFill="1" applyBorder="1" applyAlignment="1">
      <alignment horizontal="center" vertical="center" wrapText="1"/>
    </xf>
    <xf numFmtId="1" fontId="17" fillId="0" borderId="15" xfId="1" applyNumberFormat="1" applyFont="1" applyFill="1" applyBorder="1" applyAlignment="1">
      <alignment horizontal="center" vertical="center" wrapText="1"/>
    </xf>
    <xf numFmtId="1" fontId="17" fillId="0" borderId="14" xfId="1" applyNumberFormat="1" applyFont="1" applyFill="1" applyBorder="1" applyAlignment="1">
      <alignment horizontal="center" vertical="center" wrapText="1"/>
    </xf>
    <xf numFmtId="14" fontId="26" fillId="0" borderId="4" xfId="0" applyNumberFormat="1" applyFont="1" applyBorder="1" applyAlignment="1">
      <alignment horizontal="center" vertical="center" wrapText="1"/>
    </xf>
    <xf numFmtId="0" fontId="26"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8" fillId="3"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25" fillId="0" borderId="13" xfId="7" applyFont="1" applyFill="1" applyBorder="1" applyAlignment="1">
      <alignment horizontal="center" vertical="center" wrapText="1"/>
    </xf>
    <xf numFmtId="0" fontId="25" fillId="0" borderId="15" xfId="7" applyFont="1" applyFill="1" applyBorder="1" applyAlignment="1">
      <alignment horizontal="center" vertical="center" wrapText="1"/>
    </xf>
    <xf numFmtId="0" fontId="25" fillId="0" borderId="14" xfId="7" applyFont="1" applyFill="1" applyBorder="1" applyAlignment="1">
      <alignment horizontal="center" vertical="center" wrapText="1"/>
    </xf>
    <xf numFmtId="9" fontId="17" fillId="0" borderId="13" xfId="0" applyNumberFormat="1" applyFont="1" applyFill="1" applyBorder="1" applyAlignment="1">
      <alignment horizontal="center" vertical="center" wrapText="1"/>
    </xf>
    <xf numFmtId="9" fontId="17" fillId="0" borderId="15" xfId="0" applyNumberFormat="1" applyFont="1" applyFill="1" applyBorder="1" applyAlignment="1">
      <alignment horizontal="center" vertical="center" wrapText="1"/>
    </xf>
    <xf numFmtId="9" fontId="17" fillId="0" borderId="14" xfId="0" applyNumberFormat="1" applyFont="1" applyFill="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Fill="1" applyBorder="1" applyAlignment="1" applyProtection="1">
      <alignment horizontal="justify" vertical="center" wrapText="1"/>
      <protection locked="0"/>
    </xf>
    <xf numFmtId="0" fontId="17" fillId="0" borderId="5" xfId="0" applyFont="1" applyFill="1" applyBorder="1" applyAlignment="1" applyProtection="1">
      <alignment horizontal="justify" vertical="center" wrapText="1"/>
      <protection locked="0"/>
    </xf>
    <xf numFmtId="0" fontId="17" fillId="0" borderId="7" xfId="0" applyFont="1" applyFill="1" applyBorder="1" applyAlignment="1" applyProtection="1">
      <alignment horizontal="justify" vertical="center" wrapText="1"/>
      <protection locked="0"/>
    </xf>
    <xf numFmtId="0" fontId="20" fillId="4" borderId="5" xfId="8" applyFont="1" applyFill="1" applyBorder="1" applyAlignment="1">
      <alignment horizontal="center" vertical="center"/>
    </xf>
    <xf numFmtId="0" fontId="20" fillId="4" borderId="6" xfId="8" applyFont="1" applyFill="1" applyBorder="1" applyAlignment="1">
      <alignment horizontal="center" vertical="center"/>
    </xf>
    <xf numFmtId="0" fontId="20" fillId="4" borderId="7" xfId="8" applyFont="1" applyFill="1" applyBorder="1" applyAlignment="1">
      <alignment horizontal="center" vertical="center"/>
    </xf>
    <xf numFmtId="0" fontId="19" fillId="3" borderId="4"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3" xfId="0" applyFont="1" applyFill="1" applyBorder="1" applyAlignment="1" applyProtection="1">
      <alignment horizontal="center" vertical="center" wrapText="1"/>
    </xf>
    <xf numFmtId="0" fontId="21" fillId="0" borderId="8"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9"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0" fillId="5" borderId="5" xfId="0" applyFont="1" applyFill="1" applyBorder="1" applyAlignment="1" applyProtection="1">
      <alignment horizontal="center" vertical="center" wrapText="1"/>
    </xf>
    <xf numFmtId="0" fontId="20" fillId="5" borderId="7" xfId="0" applyFont="1" applyFill="1" applyBorder="1" applyAlignment="1" applyProtection="1">
      <alignment horizontal="center" vertical="center" wrapText="1"/>
    </xf>
    <xf numFmtId="9" fontId="19" fillId="5" borderId="5" xfId="1" applyFont="1" applyFill="1" applyBorder="1" applyAlignment="1" applyProtection="1">
      <alignment horizontal="center" vertical="center" wrapText="1"/>
    </xf>
    <xf numFmtId="9" fontId="19" fillId="5" borderId="7" xfId="1" applyFont="1" applyFill="1" applyBorder="1" applyAlignment="1" applyProtection="1">
      <alignment horizontal="center" vertical="center" wrapText="1"/>
    </xf>
    <xf numFmtId="9" fontId="19" fillId="5" borderId="4" xfId="1" applyFont="1" applyFill="1" applyBorder="1" applyAlignment="1" applyProtection="1">
      <alignment horizontal="center" vertical="center" wrapText="1"/>
    </xf>
    <xf numFmtId="9" fontId="19" fillId="3" borderId="4" xfId="1" applyFont="1" applyFill="1" applyBorder="1" applyAlignment="1" applyProtection="1">
      <alignment horizontal="center" vertical="center" wrapText="1"/>
    </xf>
    <xf numFmtId="0" fontId="20" fillId="5" borderId="4" xfId="0" applyFont="1" applyFill="1" applyBorder="1" applyAlignment="1" applyProtection="1">
      <alignment horizontal="center" vertical="center" wrapText="1"/>
    </xf>
    <xf numFmtId="9" fontId="17" fillId="0" borderId="4" xfId="0" applyNumberFormat="1"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1" fontId="17" fillId="0" borderId="5" xfId="0" applyNumberFormat="1" applyFont="1" applyBorder="1" applyAlignment="1" applyProtection="1">
      <alignment horizontal="center" vertical="center" wrapText="1"/>
    </xf>
    <xf numFmtId="0" fontId="19" fillId="5" borderId="5"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19" fillId="5" borderId="7"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9" fontId="17" fillId="0" borderId="5" xfId="0" applyNumberFormat="1" applyFont="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1" fontId="17" fillId="0" borderId="4" xfId="0" applyNumberFormat="1" applyFont="1" applyBorder="1" applyAlignment="1" applyProtection="1">
      <alignment horizontal="center" vertical="center" wrapText="1"/>
    </xf>
    <xf numFmtId="0" fontId="19" fillId="3" borderId="5"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6"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0" fontId="17" fillId="0" borderId="13" xfId="0" applyFont="1" applyBorder="1" applyAlignment="1">
      <alignment horizontal="left" vertical="center"/>
    </xf>
    <xf numFmtId="0" fontId="17" fillId="0" borderId="14" xfId="0" applyFont="1" applyBorder="1" applyAlignment="1">
      <alignment horizontal="left" vertical="center"/>
    </xf>
    <xf numFmtId="0" fontId="17" fillId="0" borderId="13"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7" fillId="0" borderId="4" xfId="0" applyFont="1" applyBorder="1" applyAlignment="1">
      <alignment horizontal="center" vertical="center" wrapText="1"/>
    </xf>
    <xf numFmtId="0" fontId="27" fillId="0" borderId="13" xfId="0" applyFont="1" applyBorder="1" applyAlignment="1" applyProtection="1">
      <alignment horizontal="center" vertical="center" wrapText="1"/>
      <protection locked="0"/>
    </xf>
    <xf numFmtId="0" fontId="27" fillId="0" borderId="15"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1" fontId="27" fillId="0" borderId="13" xfId="0" applyNumberFormat="1" applyFont="1" applyBorder="1" applyAlignment="1" applyProtection="1">
      <alignment horizontal="center" vertical="center" wrapText="1"/>
      <protection locked="0"/>
    </xf>
    <xf numFmtId="1" fontId="27" fillId="0" borderId="15" xfId="0" applyNumberFormat="1" applyFont="1" applyBorder="1" applyAlignment="1" applyProtection="1">
      <alignment horizontal="center" vertical="center" wrapText="1"/>
      <protection locked="0"/>
    </xf>
    <xf numFmtId="9" fontId="27" fillId="0" borderId="13" xfId="1" applyFont="1" applyBorder="1" applyAlignment="1" applyProtection="1">
      <alignment horizontal="center" vertical="center" wrapText="1"/>
    </xf>
    <xf numFmtId="9" fontId="27" fillId="0" borderId="15" xfId="1" applyFont="1" applyBorder="1" applyAlignment="1" applyProtection="1">
      <alignment horizontal="center" vertical="center" wrapText="1"/>
    </xf>
    <xf numFmtId="9" fontId="27" fillId="0" borderId="14" xfId="1" applyFont="1" applyBorder="1" applyAlignment="1" applyProtection="1">
      <alignment horizontal="center" vertical="center" wrapText="1"/>
    </xf>
    <xf numFmtId="0" fontId="27" fillId="0" borderId="4" xfId="0" applyFont="1" applyFill="1" applyBorder="1" applyAlignment="1" applyProtection="1">
      <alignment horizontal="justify" vertical="center" wrapText="1"/>
      <protection locked="0"/>
    </xf>
    <xf numFmtId="0" fontId="27" fillId="0" borderId="4" xfId="0" applyFont="1" applyFill="1" applyBorder="1" applyAlignment="1" applyProtection="1">
      <alignment horizontal="center" vertical="center" wrapText="1"/>
      <protection locked="0"/>
    </xf>
    <xf numFmtId="0" fontId="27" fillId="0" borderId="4" xfId="0" applyFont="1" applyFill="1" applyBorder="1" applyAlignment="1" applyProtection="1">
      <alignment horizontal="center" vertical="center"/>
      <protection locked="0"/>
    </xf>
    <xf numFmtId="0" fontId="27" fillId="0" borderId="4" xfId="0" quotePrefix="1" applyFont="1" applyFill="1" applyBorder="1" applyAlignment="1" applyProtection="1">
      <alignment horizontal="center" vertical="center" wrapText="1"/>
    </xf>
    <xf numFmtId="9" fontId="27" fillId="0" borderId="4" xfId="1" applyFont="1" applyBorder="1" applyAlignment="1" applyProtection="1">
      <alignment horizontal="center" vertical="center" wrapText="1"/>
      <protection locked="0"/>
    </xf>
    <xf numFmtId="0" fontId="17" fillId="0" borderId="1" xfId="0" applyFont="1" applyFill="1" applyBorder="1" applyAlignment="1" applyProtection="1">
      <alignment horizontal="justify" vertical="center" wrapText="1"/>
      <protection locked="0"/>
    </xf>
    <xf numFmtId="0" fontId="17" fillId="0" borderId="2" xfId="0" applyFont="1" applyFill="1" applyBorder="1" applyAlignment="1" applyProtection="1">
      <alignment horizontal="justify" vertical="center" wrapText="1"/>
      <protection locked="0"/>
    </xf>
    <xf numFmtId="0" fontId="17" fillId="0" borderId="3" xfId="0" applyFont="1" applyFill="1" applyBorder="1" applyAlignment="1" applyProtection="1">
      <alignment horizontal="justify" vertical="center" wrapText="1"/>
      <protection locked="0"/>
    </xf>
    <xf numFmtId="0" fontId="17" fillId="0" borderId="8" xfId="0" applyFont="1" applyFill="1" applyBorder="1" applyAlignment="1" applyProtection="1">
      <alignment horizontal="justify" vertical="center" wrapText="1"/>
      <protection locked="0"/>
    </xf>
    <xf numFmtId="0" fontId="17" fillId="0" borderId="0" xfId="0" applyFont="1" applyFill="1" applyBorder="1" applyAlignment="1" applyProtection="1">
      <alignment horizontal="justify" vertical="center" wrapText="1"/>
      <protection locked="0"/>
    </xf>
    <xf numFmtId="0" fontId="17" fillId="0" borderId="9" xfId="0" applyFont="1" applyFill="1" applyBorder="1" applyAlignment="1" applyProtection="1">
      <alignment horizontal="justify" vertical="center" wrapText="1"/>
      <protection locked="0"/>
    </xf>
    <xf numFmtId="0" fontId="17" fillId="0" borderId="13" xfId="0" applyFont="1" applyFill="1" applyBorder="1" applyAlignment="1" applyProtection="1">
      <alignment horizontal="center" vertical="center" wrapText="1"/>
      <protection locked="0"/>
    </xf>
    <xf numFmtId="0" fontId="17" fillId="0" borderId="15"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17" fillId="0" borderId="12" xfId="0" applyFont="1" applyFill="1" applyBorder="1" applyAlignment="1" applyProtection="1">
      <alignment horizontal="justify" vertical="center" wrapText="1"/>
      <protection locked="0"/>
    </xf>
    <xf numFmtId="0" fontId="17" fillId="0" borderId="13" xfId="0" quotePrefix="1" applyFont="1" applyFill="1" applyBorder="1" applyAlignment="1" applyProtection="1">
      <alignment horizontal="center" vertical="center" wrapText="1"/>
    </xf>
    <xf numFmtId="0" fontId="17" fillId="0" borderId="15" xfId="0" quotePrefix="1" applyFont="1" applyFill="1" applyBorder="1" applyAlignment="1" applyProtection="1">
      <alignment horizontal="center" vertical="center" wrapText="1"/>
    </xf>
    <xf numFmtId="0" fontId="17" fillId="0" borderId="14" xfId="0" quotePrefix="1"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2" xfId="0" applyFont="1" applyBorder="1" applyAlignment="1">
      <alignment horizontal="center" vertical="center" wrapText="1"/>
    </xf>
    <xf numFmtId="0" fontId="17" fillId="0" borderId="13"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9" fontId="17" fillId="0" borderId="13" xfId="1" applyFont="1" applyBorder="1" applyAlignment="1" applyProtection="1">
      <alignment horizontal="center" vertical="center" wrapText="1"/>
    </xf>
    <xf numFmtId="9" fontId="17" fillId="0" borderId="15" xfId="1" applyFont="1" applyBorder="1" applyAlignment="1" applyProtection="1">
      <alignment horizontal="center" vertical="center" wrapText="1"/>
    </xf>
    <xf numFmtId="9" fontId="17" fillId="0" borderId="14" xfId="1" applyFont="1" applyBorder="1" applyAlignment="1" applyProtection="1">
      <alignment horizontal="center" vertical="center" wrapText="1"/>
    </xf>
    <xf numFmtId="9" fontId="17" fillId="0" borderId="13" xfId="1" applyFont="1" applyFill="1" applyBorder="1" applyAlignment="1" applyProtection="1">
      <alignment horizontal="center" vertical="center" wrapText="1"/>
    </xf>
    <xf numFmtId="9" fontId="17" fillId="0" borderId="15" xfId="1" applyFont="1" applyFill="1" applyBorder="1" applyAlignment="1" applyProtection="1">
      <alignment horizontal="center" vertical="center" wrapText="1"/>
    </xf>
    <xf numFmtId="9" fontId="17" fillId="0" borderId="14" xfId="1" applyFont="1" applyFill="1" applyBorder="1" applyAlignment="1" applyProtection="1">
      <alignment horizontal="center" vertical="center" wrapText="1"/>
    </xf>
    <xf numFmtId="17" fontId="17" fillId="0" borderId="13" xfId="0" applyNumberFormat="1" applyFont="1" applyFill="1" applyBorder="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1" fontId="27" fillId="0" borderId="14" xfId="0" applyNumberFormat="1" applyFont="1" applyBorder="1" applyAlignment="1" applyProtection="1">
      <alignment horizontal="center" vertical="center" wrapText="1"/>
      <protection locked="0"/>
    </xf>
    <xf numFmtId="14" fontId="17" fillId="0" borderId="13" xfId="0" applyNumberFormat="1" applyFont="1" applyFill="1" applyBorder="1" applyAlignment="1" applyProtection="1">
      <alignment horizontal="center" vertical="center" wrapText="1"/>
      <protection locked="0"/>
    </xf>
    <xf numFmtId="0" fontId="17" fillId="3" borderId="4" xfId="0" applyFont="1" applyFill="1" applyBorder="1" applyAlignment="1" applyProtection="1">
      <alignment horizontal="center" vertical="center" wrapText="1"/>
    </xf>
    <xf numFmtId="9" fontId="17" fillId="2" borderId="4" xfId="0" applyNumberFormat="1" applyFont="1" applyFill="1" applyBorder="1" applyAlignment="1" applyProtection="1">
      <alignment horizontal="center" vertical="center" wrapText="1"/>
    </xf>
    <xf numFmtId="16" fontId="17" fillId="0" borderId="13" xfId="0" applyNumberFormat="1" applyFont="1" applyFill="1" applyBorder="1" applyAlignment="1" applyProtection="1">
      <alignment horizontal="center" vertical="center" wrapText="1"/>
      <protection locked="0"/>
    </xf>
    <xf numFmtId="0" fontId="27" fillId="0" borderId="5" xfId="0" applyFont="1" applyBorder="1" applyAlignment="1">
      <alignment horizontal="left" vertical="center" wrapText="1" indent="1"/>
    </xf>
    <xf numFmtId="0" fontId="27" fillId="0" borderId="7" xfId="0" applyFont="1" applyBorder="1" applyAlignment="1">
      <alignment horizontal="left" vertical="center" wrapText="1" indent="1"/>
    </xf>
    <xf numFmtId="164" fontId="19" fillId="5" borderId="4" xfId="1" applyNumberFormat="1" applyFont="1" applyFill="1" applyBorder="1" applyAlignment="1" applyProtection="1">
      <alignment horizontal="center" vertical="center" wrapText="1"/>
    </xf>
    <xf numFmtId="9" fontId="17" fillId="0" borderId="4" xfId="0" applyNumberFormat="1" applyFont="1" applyFill="1" applyBorder="1" applyAlignment="1" applyProtection="1">
      <alignment horizontal="center" vertical="center" wrapText="1"/>
    </xf>
    <xf numFmtId="1" fontId="19" fillId="5"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17" fontId="17" fillId="0" borderId="15" xfId="0" applyNumberFormat="1" applyFont="1" applyFill="1" applyBorder="1" applyAlignment="1" applyProtection="1">
      <alignment horizontal="center" vertical="center" wrapText="1"/>
      <protection locked="0"/>
    </xf>
    <xf numFmtId="17" fontId="17" fillId="0" borderId="14" xfId="0" applyNumberFormat="1" applyFont="1" applyFill="1" applyBorder="1" applyAlignment="1" applyProtection="1">
      <alignment horizontal="center" vertical="center" wrapText="1"/>
      <protection locked="0"/>
    </xf>
    <xf numFmtId="1" fontId="19" fillId="5" borderId="5" xfId="1" applyNumberFormat="1" applyFont="1" applyFill="1" applyBorder="1" applyAlignment="1" applyProtection="1">
      <alignment horizontal="center" vertical="center" wrapText="1"/>
    </xf>
    <xf numFmtId="1" fontId="19" fillId="5" borderId="7" xfId="1" applyNumberFormat="1" applyFont="1" applyFill="1" applyBorder="1" applyAlignment="1" applyProtection="1">
      <alignment horizontal="center" vertical="center" wrapText="1"/>
    </xf>
    <xf numFmtId="164" fontId="27" fillId="0" borderId="13" xfId="1" applyNumberFormat="1" applyFont="1" applyBorder="1" applyAlignment="1" applyProtection="1">
      <alignment horizontal="center" vertical="center" wrapText="1"/>
    </xf>
    <xf numFmtId="164" fontId="27" fillId="0" borderId="15" xfId="1" applyNumberFormat="1" applyFont="1" applyBorder="1" applyAlignment="1" applyProtection="1">
      <alignment horizontal="center" vertical="center" wrapText="1"/>
    </xf>
    <xf numFmtId="164" fontId="27" fillId="0" borderId="14" xfId="1" applyNumberFormat="1" applyFont="1" applyBorder="1" applyAlignment="1" applyProtection="1">
      <alignment horizontal="center" vertical="center" wrapText="1"/>
    </xf>
    <xf numFmtId="1" fontId="17" fillId="0" borderId="4" xfId="0" applyNumberFormat="1"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10" xfId="0" applyFont="1"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0" fillId="0" borderId="4" xfId="0" applyBorder="1" applyAlignment="1">
      <alignment horizontal="center" vertical="center"/>
    </xf>
    <xf numFmtId="9" fontId="3" fillId="0" borderId="1"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9" fontId="3" fillId="0" borderId="3"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9" fontId="3" fillId="0" borderId="0"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10" xfId="0" applyNumberFormat="1" applyFont="1" applyBorder="1" applyAlignment="1">
      <alignment horizontal="center" vertical="center" wrapText="1"/>
    </xf>
    <xf numFmtId="9" fontId="3" fillId="0" borderId="11" xfId="0" applyNumberFormat="1" applyFont="1" applyBorder="1" applyAlignment="1">
      <alignment horizontal="center" vertical="center" wrapText="1"/>
    </xf>
    <xf numFmtId="9" fontId="3" fillId="0" borderId="12" xfId="0" applyNumberFormat="1" applyFont="1" applyBorder="1" applyAlignment="1">
      <alignment horizontal="center" vertical="center" wrapText="1"/>
    </xf>
    <xf numFmtId="0" fontId="9" fillId="0" borderId="11" xfId="0" applyFont="1" applyBorder="1" applyAlignment="1">
      <alignment horizontal="center" vertical="center" wrapText="1"/>
    </xf>
    <xf numFmtId="9"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6" fillId="0" borderId="4" xfId="0" applyFont="1" applyBorder="1" applyAlignment="1">
      <alignment horizontal="center" vertical="center"/>
    </xf>
    <xf numFmtId="0" fontId="0" fillId="0" borderId="4" xfId="0" applyBorder="1" applyAlignment="1">
      <alignment horizontal="center" vertical="top"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center" wrapText="1"/>
    </xf>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applyBorder="1" applyAlignment="1">
      <alignment horizontal="center"/>
    </xf>
    <xf numFmtId="0" fontId="2" fillId="0" borderId="9" xfId="0" applyFont="1" applyBorder="1"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2" fillId="0" borderId="4" xfId="0" applyFont="1" applyBorder="1" applyAlignment="1">
      <alignment horizontal="center" vertical="center" wrapText="1"/>
    </xf>
    <xf numFmtId="9" fontId="0" fillId="0" borderId="13" xfId="0" applyNumberFormat="1" applyBorder="1" applyAlignment="1">
      <alignment horizontal="center" vertical="center" wrapText="1"/>
    </xf>
    <xf numFmtId="9" fontId="0" fillId="0" borderId="1" xfId="0" applyNumberFormat="1" applyBorder="1" applyAlignment="1">
      <alignment horizontal="center" vertical="center"/>
    </xf>
    <xf numFmtId="9" fontId="0" fillId="0" borderId="2" xfId="0" applyNumberFormat="1" applyBorder="1" applyAlignment="1">
      <alignment horizontal="center" vertical="center"/>
    </xf>
    <xf numFmtId="9" fontId="0" fillId="0" borderId="3" xfId="0" applyNumberFormat="1" applyBorder="1" applyAlignment="1">
      <alignment horizontal="center" vertical="center"/>
    </xf>
    <xf numFmtId="9" fontId="0" fillId="0" borderId="13" xfId="1" applyNumberFormat="1" applyFont="1" applyBorder="1" applyAlignment="1">
      <alignment horizontal="center" vertical="center" wrapText="1"/>
    </xf>
    <xf numFmtId="0" fontId="0" fillId="0" borderId="13" xfId="1" applyNumberFormat="1" applyFont="1" applyBorder="1" applyAlignment="1">
      <alignment horizontal="center" vertical="center" wrapText="1"/>
    </xf>
    <xf numFmtId="0" fontId="6" fillId="0" borderId="4" xfId="0" applyFont="1" applyBorder="1" applyAlignment="1">
      <alignment horizontal="center" vertical="center" wrapText="1"/>
    </xf>
    <xf numFmtId="0" fontId="8" fillId="0" borderId="4" xfId="0" applyFont="1" applyBorder="1" applyAlignment="1">
      <alignment horizontal="center" vertical="center" wrapText="1"/>
    </xf>
    <xf numFmtId="9" fontId="3" fillId="0" borderId="5"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9" fontId="0" fillId="0" borderId="2" xfId="0" applyNumberFormat="1" applyBorder="1" applyAlignment="1">
      <alignment horizontal="center" vertical="center" wrapText="1"/>
    </xf>
    <xf numFmtId="9" fontId="0" fillId="0" borderId="3" xfId="0" applyNumberFormat="1" applyBorder="1" applyAlignment="1">
      <alignment horizontal="center" vertical="center" wrapText="1"/>
    </xf>
    <xf numFmtId="9" fontId="0" fillId="0" borderId="1" xfId="0" applyNumberFormat="1" applyBorder="1" applyAlignment="1">
      <alignment horizontal="center" vertical="center" wrapText="1"/>
    </xf>
    <xf numFmtId="9" fontId="0" fillId="0" borderId="10" xfId="0" applyNumberFormat="1" applyBorder="1" applyAlignment="1">
      <alignment horizontal="center" vertical="center" wrapText="1"/>
    </xf>
    <xf numFmtId="9" fontId="0" fillId="0" borderId="11" xfId="0" applyNumberFormat="1" applyBorder="1" applyAlignment="1">
      <alignment horizontal="center" vertical="center" wrapText="1"/>
    </xf>
    <xf numFmtId="9" fontId="0" fillId="0" borderId="12" xfId="0" applyNumberFormat="1" applyBorder="1" applyAlignment="1">
      <alignment horizontal="center" vertical="center" wrapText="1"/>
    </xf>
    <xf numFmtId="0" fontId="0" fillId="0" borderId="4" xfId="0"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0" fillId="0" borderId="1" xfId="0" applyBorder="1" applyAlignment="1">
      <alignment horizontal="center" vertical="top" wrapText="1"/>
    </xf>
    <xf numFmtId="0" fontId="0" fillId="0" borderId="2" xfId="0" applyBorder="1" applyAlignment="1">
      <alignment horizontal="center" vertical="top" wrapText="1"/>
    </xf>
    <xf numFmtId="0" fontId="0" fillId="0" borderId="8" xfId="0" applyBorder="1" applyAlignment="1">
      <alignment horizontal="center" vertical="top" wrapText="1"/>
    </xf>
    <xf numFmtId="0" fontId="0" fillId="0" borderId="0"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7" xfId="0" applyFont="1" applyBorder="1" applyAlignment="1">
      <alignment horizontal="center" vertical="top" wrapText="1"/>
    </xf>
  </cellXfs>
  <cellStyles count="9">
    <cellStyle name="Hipervínculo" xfId="7" builtinId="8"/>
    <cellStyle name="Normal" xfId="0" builtinId="0"/>
    <cellStyle name="Normal 2" xfId="2" xr:uid="{00000000-0005-0000-0000-000002000000}"/>
    <cellStyle name="Normal 2 2" xfId="3" xr:uid="{00000000-0005-0000-0000-000003000000}"/>
    <cellStyle name="Normal 2 2 2" xfId="8" xr:uid="{00000000-0005-0000-0000-000004000000}"/>
    <cellStyle name="Normal 3" xfId="4" xr:uid="{00000000-0005-0000-0000-000005000000}"/>
    <cellStyle name="Normal 7" xfId="5" xr:uid="{00000000-0005-0000-0000-000006000000}"/>
    <cellStyle name="Porcentaje" xfId="1" builtinId="5"/>
    <cellStyle name="Porcentual 2" xfId="6" xr:uid="{00000000-0005-0000-0000-000008000000}"/>
  </cellStyles>
  <dxfs count="93">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rgb="FFFFFF66"/>
      </font>
      <fill>
        <patternFill>
          <bgColor rgb="FFFFFF66"/>
        </patternFill>
      </fill>
    </dxf>
    <dxf>
      <font>
        <color theme="0"/>
      </font>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rgb="FFFFFF66"/>
      </font>
      <fill>
        <patternFill>
          <bgColor rgb="FFFFFF66"/>
        </patternFill>
      </fill>
    </dxf>
    <dxf>
      <font>
        <color theme="0"/>
      </font>
    </dxf>
    <dxf>
      <font>
        <color rgb="FF92D050"/>
      </font>
      <fill>
        <patternFill>
          <bgColor rgb="FF92D050"/>
        </patternFill>
      </fill>
    </dxf>
    <dxf>
      <fill>
        <patternFill>
          <bgColor rgb="FFFF0000"/>
        </patternFill>
      </fill>
    </dxf>
    <dxf>
      <fill>
        <patternFill>
          <bgColor rgb="FF009900"/>
        </patternFill>
      </fill>
    </dxf>
    <dxf>
      <font>
        <color theme="0"/>
      </font>
    </dxf>
    <dxf>
      <fill>
        <patternFill>
          <bgColor rgb="FFFF0000"/>
        </patternFill>
      </fill>
    </dxf>
    <dxf>
      <fill>
        <patternFill>
          <bgColor rgb="FF009900"/>
        </patternFill>
      </fill>
    </dxf>
    <dxf>
      <font>
        <color theme="0"/>
      </font>
    </dxf>
    <dxf>
      <font>
        <color theme="0"/>
      </font>
    </dxf>
    <dxf>
      <font>
        <color rgb="FF92D050"/>
      </font>
      <fill>
        <patternFill>
          <bgColor rgb="FF92D050"/>
        </patternFill>
      </fill>
    </dxf>
    <dxf>
      <fill>
        <patternFill>
          <bgColor rgb="FFFF0000"/>
        </patternFill>
      </fill>
    </dxf>
    <dxf>
      <fill>
        <patternFill>
          <bgColor rgb="FF009900"/>
        </patternFill>
      </fill>
    </dxf>
    <dxf>
      <font>
        <color theme="0"/>
      </font>
    </dxf>
    <dxf>
      <fill>
        <patternFill>
          <bgColor rgb="FFFF0000"/>
        </patternFill>
      </fill>
    </dxf>
    <dxf>
      <fill>
        <patternFill>
          <bgColor rgb="FF009900"/>
        </patternFill>
      </fill>
    </dxf>
    <dxf>
      <font>
        <color theme="0"/>
      </font>
    </dxf>
    <dxf>
      <font>
        <color theme="0"/>
      </font>
    </dxf>
    <dxf>
      <fill>
        <patternFill>
          <bgColor rgb="FFFF0000"/>
        </patternFill>
      </fill>
    </dxf>
    <dxf>
      <fill>
        <patternFill>
          <bgColor rgb="FF009900"/>
        </patternFill>
      </fill>
    </dxf>
    <dxf>
      <font>
        <color theme="0"/>
      </font>
    </dxf>
    <dxf>
      <font>
        <color theme="0"/>
      </font>
    </dxf>
    <dxf>
      <font>
        <color rgb="FF92D050"/>
      </font>
      <fill>
        <patternFill>
          <bgColor rgb="FF92D050"/>
        </patternFill>
      </fill>
    </dxf>
    <dxf>
      <fill>
        <patternFill>
          <bgColor rgb="FFFF0000"/>
        </patternFill>
      </fill>
    </dxf>
    <dxf>
      <fill>
        <patternFill>
          <bgColor rgb="FF009900"/>
        </patternFill>
      </fill>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theme="0"/>
      </font>
    </dxf>
    <dxf>
      <font>
        <color rgb="FFFFFF66"/>
      </font>
      <fill>
        <patternFill>
          <bgColor rgb="FFFFFF66"/>
        </patternFill>
      </fill>
    </dxf>
    <dxf>
      <font>
        <color theme="0"/>
      </font>
    </dxf>
    <dxf>
      <font>
        <color rgb="FFFFFF66"/>
      </font>
      <fill>
        <patternFill>
          <bgColor rgb="FFFFFF66"/>
        </patternFill>
      </fill>
    </dxf>
    <dxf>
      <font>
        <color theme="0"/>
      </font>
    </dxf>
    <dxf>
      <font>
        <color theme="0"/>
      </font>
    </dxf>
    <dxf>
      <font>
        <color theme="0"/>
      </font>
    </dxf>
    <dxf>
      <font>
        <color rgb="FF92D050"/>
      </font>
      <fill>
        <patternFill>
          <bgColor rgb="FF92D050"/>
        </patternFill>
      </fill>
    </dxf>
    <dxf>
      <fill>
        <patternFill>
          <bgColor rgb="FFFF0000"/>
        </patternFill>
      </fill>
    </dxf>
    <dxf>
      <fill>
        <patternFill>
          <bgColor rgb="FF009900"/>
        </patternFill>
      </fill>
    </dxf>
    <dxf>
      <font>
        <color theme="0"/>
      </font>
    </dxf>
  </dxfs>
  <tableStyles count="0" defaultTableStyle="TableStyleMedium2" defaultPivotStyle="PivotStyleLight16"/>
  <colors>
    <mruColors>
      <color rgb="FFFFFF66"/>
      <color rgb="FFFFFF99"/>
      <color rgb="FF003300"/>
      <color rgb="FFFF99FF"/>
      <color rgb="FFCCECFF"/>
      <color rgb="FFCC66FF"/>
      <color rgb="FFFFFF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'Estructura del SG-SST'!$J$22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'Estructura del SG-SST'!$F$23:$F$33</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'Estructura del SG-SST'!$J$23:$J$33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6725-4CF0-A02C-CAEB01F1AF64}"/>
            </c:ext>
          </c:extLst>
        </c:ser>
        <c:ser>
          <c:idx val="1"/>
          <c:order val="1"/>
          <c:tx>
            <c:strRef>
              <c:f>'Estructura del SG-SST'!$K$22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numRef>
              <c:f>'Estructura del SG-SST'!$F$23:$F$33</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'Estructura del SG-SST'!$K$23:$K$33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725-4CF0-A02C-CAEB01F1AF64}"/>
            </c:ext>
          </c:extLst>
        </c:ser>
        <c:dLbls>
          <c:showLegendKey val="0"/>
          <c:showVal val="1"/>
          <c:showCatName val="0"/>
          <c:showSerName val="0"/>
          <c:showPercent val="0"/>
          <c:showBubbleSize val="0"/>
        </c:dLbls>
        <c:gapWidth val="219"/>
        <c:overlap val="-27"/>
        <c:axId val="122924032"/>
        <c:axId val="123142912"/>
      </c:barChart>
      <c:catAx>
        <c:axId val="12292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3142912"/>
        <c:crosses val="autoZero"/>
        <c:auto val="1"/>
        <c:lblAlgn val="ctr"/>
        <c:lblOffset val="100"/>
        <c:noMultiLvlLbl val="0"/>
      </c:catAx>
      <c:valAx>
        <c:axId val="123142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292403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'Recomendaciones Med'!$F$37:$K$37</c:f>
              <c:strCache>
                <c:ptCount val="6"/>
                <c:pt idx="0">
                  <c:v>Año 2019</c:v>
                </c:pt>
                <c:pt idx="1">
                  <c:v>Año 2020</c:v>
                </c:pt>
                <c:pt idx="2">
                  <c:v>Año 2021</c:v>
                </c:pt>
                <c:pt idx="3">
                  <c:v>Año 2022</c:v>
                </c:pt>
                <c:pt idx="4">
                  <c:v>Año 2023</c:v>
                </c:pt>
                <c:pt idx="5">
                  <c:v>Año 2024</c:v>
                </c:pt>
              </c:strCache>
            </c:strRef>
          </c:cat>
          <c:val>
            <c:numRef>
              <c:f>'Recomendaciones Med'!$F$38:$K$38</c:f>
              <c:numCache>
                <c:formatCode>0%</c:formatCode>
                <c:ptCount val="6"/>
                <c:pt idx="0">
                  <c:v>1</c:v>
                </c:pt>
              </c:numCache>
            </c:numRef>
          </c:val>
          <c:smooth val="0"/>
          <c:extLst>
            <c:ext xmlns:c16="http://schemas.microsoft.com/office/drawing/2014/chart" uri="{C3380CC4-5D6E-409C-BE32-E72D297353CC}">
              <c16:uniqueId val="{00000000-6EC0-43AC-852B-8C1FFAF19F7B}"/>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4015744"/>
        <c:axId val="124017280"/>
      </c:lineChart>
      <c:catAx>
        <c:axId val="12401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017280"/>
        <c:crosses val="autoZero"/>
        <c:auto val="1"/>
        <c:lblAlgn val="ctr"/>
        <c:lblOffset val="100"/>
        <c:noMultiLvlLbl val="0"/>
      </c:catAx>
      <c:valAx>
        <c:axId val="1240172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01574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'Investigaciones '!$J$22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'Investigaciones '!$F$23:$F$34</c:f>
              <c:strCache>
                <c:ptCount val="10"/>
                <c:pt idx="0">
                  <c:v>Primer Trimestre</c:v>
                </c:pt>
                <c:pt idx="3">
                  <c:v>Segundo Trimestre</c:v>
                </c:pt>
                <c:pt idx="6">
                  <c:v>Tercer Trimestre</c:v>
                </c:pt>
                <c:pt idx="9">
                  <c:v>Cuarto Trimestre</c:v>
                </c:pt>
              </c:strCache>
            </c:strRef>
          </c:cat>
          <c:val>
            <c:numRef>
              <c:f>'Investigaciones '!$J$23:$J$34</c:f>
              <c:numCache>
                <c:formatCode>0%</c:formatCode>
                <c:ptCount val="12"/>
                <c:pt idx="0">
                  <c:v>1</c:v>
                </c:pt>
                <c:pt idx="3">
                  <c:v>1</c:v>
                </c:pt>
                <c:pt idx="6">
                  <c:v>1</c:v>
                </c:pt>
                <c:pt idx="9">
                  <c:v>1</c:v>
                </c:pt>
              </c:numCache>
            </c:numRef>
          </c:val>
          <c:extLst>
            <c:ext xmlns:c16="http://schemas.microsoft.com/office/drawing/2014/chart" uri="{C3380CC4-5D6E-409C-BE32-E72D297353CC}">
              <c16:uniqueId val="{00000000-9C95-48F0-87E6-B76CFDCE4931}"/>
            </c:ext>
          </c:extLst>
        </c:ser>
        <c:ser>
          <c:idx val="1"/>
          <c:order val="1"/>
          <c:tx>
            <c:strRef>
              <c:f>'Investigaciones '!$K$22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'Investigaciones '!$F$23:$F$34</c:f>
              <c:strCache>
                <c:ptCount val="10"/>
                <c:pt idx="0">
                  <c:v>Primer Trimestre</c:v>
                </c:pt>
                <c:pt idx="3">
                  <c:v>Segundo Trimestre</c:v>
                </c:pt>
                <c:pt idx="6">
                  <c:v>Tercer Trimestre</c:v>
                </c:pt>
                <c:pt idx="9">
                  <c:v>Cuarto Trimestre</c:v>
                </c:pt>
              </c:strCache>
            </c:strRef>
          </c:cat>
          <c:val>
            <c:numRef>
              <c:f>'Investigaciones '!$K$23:$K$34</c:f>
              <c:numCache>
                <c:formatCode>0%</c:formatCode>
                <c:ptCount val="12"/>
                <c:pt idx="0">
                  <c:v>1</c:v>
                </c:pt>
                <c:pt idx="3">
                  <c:v>0</c:v>
                </c:pt>
                <c:pt idx="6">
                  <c:v>0</c:v>
                </c:pt>
                <c:pt idx="9">
                  <c:v>0</c:v>
                </c:pt>
              </c:numCache>
            </c:numRef>
          </c:val>
          <c:extLst>
            <c:ext xmlns:c16="http://schemas.microsoft.com/office/drawing/2014/chart" uri="{C3380CC4-5D6E-409C-BE32-E72D297353CC}">
              <c16:uniqueId val="{00000001-9C95-48F0-87E6-B76CFDCE4931}"/>
            </c:ext>
          </c:extLst>
        </c:ser>
        <c:dLbls>
          <c:showLegendKey val="0"/>
          <c:showVal val="1"/>
          <c:showCatName val="0"/>
          <c:showSerName val="0"/>
          <c:showPercent val="0"/>
          <c:showBubbleSize val="0"/>
        </c:dLbls>
        <c:gapWidth val="219"/>
        <c:overlap val="-27"/>
        <c:axId val="124266368"/>
        <c:axId val="124267904"/>
      </c:barChart>
      <c:catAx>
        <c:axId val="12426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267904"/>
        <c:crosses val="autoZero"/>
        <c:auto val="1"/>
        <c:lblAlgn val="ctr"/>
        <c:lblOffset val="100"/>
        <c:noMultiLvlLbl val="0"/>
      </c:catAx>
      <c:valAx>
        <c:axId val="124267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266368"/>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'Investigaciones '!$F$37:$K$37</c:f>
              <c:strCache>
                <c:ptCount val="6"/>
                <c:pt idx="0">
                  <c:v>Año 2019</c:v>
                </c:pt>
                <c:pt idx="1">
                  <c:v>Año 2020</c:v>
                </c:pt>
                <c:pt idx="2">
                  <c:v>Año 2021</c:v>
                </c:pt>
                <c:pt idx="3">
                  <c:v>Año 2022</c:v>
                </c:pt>
                <c:pt idx="4">
                  <c:v>Año 2023</c:v>
                </c:pt>
                <c:pt idx="5">
                  <c:v>Año 2024</c:v>
                </c:pt>
              </c:strCache>
            </c:strRef>
          </c:cat>
          <c:val>
            <c:numRef>
              <c:f>'Investigaciones '!$F$38:$K$38</c:f>
              <c:numCache>
                <c:formatCode>0%</c:formatCode>
                <c:ptCount val="6"/>
                <c:pt idx="0">
                  <c:v>1</c:v>
                </c:pt>
              </c:numCache>
            </c:numRef>
          </c:val>
          <c:smooth val="0"/>
          <c:extLst>
            <c:ext xmlns:c16="http://schemas.microsoft.com/office/drawing/2014/chart" uri="{C3380CC4-5D6E-409C-BE32-E72D297353CC}">
              <c16:uniqueId val="{00000000-37C8-4D1F-8BA4-8C45292B68AC}"/>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4318848"/>
        <c:axId val="124320384"/>
      </c:lineChart>
      <c:catAx>
        <c:axId val="12431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320384"/>
        <c:crosses val="autoZero"/>
        <c:auto val="1"/>
        <c:lblAlgn val="ctr"/>
        <c:lblOffset val="100"/>
        <c:noMultiLvlLbl val="0"/>
      </c:catAx>
      <c:valAx>
        <c:axId val="12432038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31884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Estadisticas!$J$22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Estadisticas!$F$23:$F$34</c:f>
              <c:strCache>
                <c:ptCount val="10"/>
                <c:pt idx="0">
                  <c:v>Primer Trimestre</c:v>
                </c:pt>
                <c:pt idx="3">
                  <c:v>Segundo Trimestre</c:v>
                </c:pt>
                <c:pt idx="6">
                  <c:v>Tercer Trimestre</c:v>
                </c:pt>
                <c:pt idx="9">
                  <c:v>Cuarto Trimestre</c:v>
                </c:pt>
              </c:strCache>
            </c:strRef>
          </c:cat>
          <c:val>
            <c:numRef>
              <c:f>Estadisticas!$J$23:$J$34</c:f>
              <c:numCache>
                <c:formatCode>0%</c:formatCode>
                <c:ptCount val="12"/>
                <c:pt idx="0">
                  <c:v>1</c:v>
                </c:pt>
                <c:pt idx="3">
                  <c:v>1</c:v>
                </c:pt>
                <c:pt idx="6">
                  <c:v>1</c:v>
                </c:pt>
                <c:pt idx="9">
                  <c:v>1</c:v>
                </c:pt>
              </c:numCache>
            </c:numRef>
          </c:val>
          <c:extLst>
            <c:ext xmlns:c16="http://schemas.microsoft.com/office/drawing/2014/chart" uri="{C3380CC4-5D6E-409C-BE32-E72D297353CC}">
              <c16:uniqueId val="{00000000-72EF-447F-8ACD-B534FEE6603F}"/>
            </c:ext>
          </c:extLst>
        </c:ser>
        <c:ser>
          <c:idx val="1"/>
          <c:order val="1"/>
          <c:tx>
            <c:strRef>
              <c:f>Estadisticas!$K$22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Estadisticas!$F$23:$F$34</c:f>
              <c:strCache>
                <c:ptCount val="10"/>
                <c:pt idx="0">
                  <c:v>Primer Trimestre</c:v>
                </c:pt>
                <c:pt idx="3">
                  <c:v>Segundo Trimestre</c:v>
                </c:pt>
                <c:pt idx="6">
                  <c:v>Tercer Trimestre</c:v>
                </c:pt>
                <c:pt idx="9">
                  <c:v>Cuarto Trimestre</c:v>
                </c:pt>
              </c:strCache>
            </c:strRef>
          </c:cat>
          <c:val>
            <c:numRef>
              <c:f>Estadisticas!$K$23:$K$34</c:f>
              <c:numCache>
                <c:formatCode>0%</c:formatCode>
                <c:ptCount val="12"/>
                <c:pt idx="0">
                  <c:v>1</c:v>
                </c:pt>
                <c:pt idx="3">
                  <c:v>0</c:v>
                </c:pt>
                <c:pt idx="6">
                  <c:v>0</c:v>
                </c:pt>
                <c:pt idx="9">
                  <c:v>0</c:v>
                </c:pt>
              </c:numCache>
            </c:numRef>
          </c:val>
          <c:extLst>
            <c:ext xmlns:c16="http://schemas.microsoft.com/office/drawing/2014/chart" uri="{C3380CC4-5D6E-409C-BE32-E72D297353CC}">
              <c16:uniqueId val="{00000001-72EF-447F-8ACD-B534FEE6603F}"/>
            </c:ext>
          </c:extLst>
        </c:ser>
        <c:dLbls>
          <c:showLegendKey val="0"/>
          <c:showVal val="1"/>
          <c:showCatName val="0"/>
          <c:showSerName val="0"/>
          <c:showPercent val="0"/>
          <c:showBubbleSize val="0"/>
        </c:dLbls>
        <c:gapWidth val="219"/>
        <c:overlap val="-27"/>
        <c:axId val="124995456"/>
        <c:axId val="124996992"/>
      </c:barChart>
      <c:catAx>
        <c:axId val="124995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996992"/>
        <c:crosses val="autoZero"/>
        <c:auto val="1"/>
        <c:lblAlgn val="ctr"/>
        <c:lblOffset val="100"/>
        <c:noMultiLvlLbl val="0"/>
      </c:catAx>
      <c:valAx>
        <c:axId val="12499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995456"/>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Estadisticas!$F$37:$K$37</c:f>
              <c:strCache>
                <c:ptCount val="6"/>
                <c:pt idx="0">
                  <c:v>Año 2019</c:v>
                </c:pt>
                <c:pt idx="1">
                  <c:v>Año 2020</c:v>
                </c:pt>
                <c:pt idx="2">
                  <c:v>Año 2021</c:v>
                </c:pt>
                <c:pt idx="3">
                  <c:v>Año 2022</c:v>
                </c:pt>
                <c:pt idx="4">
                  <c:v>Año 2023</c:v>
                </c:pt>
                <c:pt idx="5">
                  <c:v>Año 2024</c:v>
                </c:pt>
              </c:strCache>
            </c:strRef>
          </c:cat>
          <c:val>
            <c:numRef>
              <c:f>Estadisticas!$F$38:$K$38</c:f>
              <c:numCache>
                <c:formatCode>0%</c:formatCode>
                <c:ptCount val="6"/>
                <c:pt idx="0">
                  <c:v>1</c:v>
                </c:pt>
              </c:numCache>
            </c:numRef>
          </c:val>
          <c:smooth val="0"/>
          <c:extLst>
            <c:ext xmlns:c16="http://schemas.microsoft.com/office/drawing/2014/chart" uri="{C3380CC4-5D6E-409C-BE32-E72D297353CC}">
              <c16:uniqueId val="{00000000-3BE3-4E76-9DA5-39540A6C82B4}"/>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039744"/>
        <c:axId val="125041280"/>
      </c:lineChart>
      <c:catAx>
        <c:axId val="12503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041280"/>
        <c:crosses val="autoZero"/>
        <c:auto val="1"/>
        <c:lblAlgn val="ctr"/>
        <c:lblOffset val="100"/>
        <c:noMultiLvlLbl val="0"/>
      </c:catAx>
      <c:valAx>
        <c:axId val="12504128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03974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Simulacros!$J$22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Simulacros!$F$23:$F$34</c:f>
              <c:strCache>
                <c:ptCount val="10"/>
                <c:pt idx="0">
                  <c:v>Primer Trimestre</c:v>
                </c:pt>
                <c:pt idx="3">
                  <c:v>Segundo Trimestre</c:v>
                </c:pt>
                <c:pt idx="6">
                  <c:v>Tercer Trimestre</c:v>
                </c:pt>
                <c:pt idx="9">
                  <c:v>Cuarto Trimestre</c:v>
                </c:pt>
              </c:strCache>
            </c:strRef>
          </c:cat>
          <c:val>
            <c:numRef>
              <c:f>Simulacros!$J$23:$J$34</c:f>
              <c:numCache>
                <c:formatCode>0%</c:formatCode>
                <c:ptCount val="12"/>
                <c:pt idx="0">
                  <c:v>0.9</c:v>
                </c:pt>
                <c:pt idx="3">
                  <c:v>0.9</c:v>
                </c:pt>
                <c:pt idx="6">
                  <c:v>0.9</c:v>
                </c:pt>
                <c:pt idx="9">
                  <c:v>0.9</c:v>
                </c:pt>
              </c:numCache>
            </c:numRef>
          </c:val>
          <c:extLst>
            <c:ext xmlns:c16="http://schemas.microsoft.com/office/drawing/2014/chart" uri="{C3380CC4-5D6E-409C-BE32-E72D297353CC}">
              <c16:uniqueId val="{00000000-732F-4077-8BCF-21EAFC30C67E}"/>
            </c:ext>
          </c:extLst>
        </c:ser>
        <c:ser>
          <c:idx val="1"/>
          <c:order val="1"/>
          <c:tx>
            <c:strRef>
              <c:f>Simulacros!$K$22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Simulacros!$F$23:$F$34</c:f>
              <c:strCache>
                <c:ptCount val="10"/>
                <c:pt idx="0">
                  <c:v>Primer Trimestre</c:v>
                </c:pt>
                <c:pt idx="3">
                  <c:v>Segundo Trimestre</c:v>
                </c:pt>
                <c:pt idx="6">
                  <c:v>Tercer Trimestre</c:v>
                </c:pt>
                <c:pt idx="9">
                  <c:v>Cuarto Trimestre</c:v>
                </c:pt>
              </c:strCache>
            </c:strRef>
          </c:cat>
          <c:val>
            <c:numRef>
              <c:f>Simulacros!$K$23:$K$34</c:f>
              <c:numCache>
                <c:formatCode>0%</c:formatCode>
                <c:ptCount val="12"/>
                <c:pt idx="0">
                  <c:v>1</c:v>
                </c:pt>
                <c:pt idx="3">
                  <c:v>0</c:v>
                </c:pt>
                <c:pt idx="6">
                  <c:v>0</c:v>
                </c:pt>
                <c:pt idx="9">
                  <c:v>0</c:v>
                </c:pt>
              </c:numCache>
            </c:numRef>
          </c:val>
          <c:extLst>
            <c:ext xmlns:c16="http://schemas.microsoft.com/office/drawing/2014/chart" uri="{C3380CC4-5D6E-409C-BE32-E72D297353CC}">
              <c16:uniqueId val="{00000001-732F-4077-8BCF-21EAFC30C67E}"/>
            </c:ext>
          </c:extLst>
        </c:ser>
        <c:dLbls>
          <c:showLegendKey val="0"/>
          <c:showVal val="1"/>
          <c:showCatName val="0"/>
          <c:showSerName val="0"/>
          <c:showPercent val="0"/>
          <c:showBubbleSize val="0"/>
        </c:dLbls>
        <c:gapWidth val="219"/>
        <c:overlap val="-27"/>
        <c:axId val="125282176"/>
        <c:axId val="125283712"/>
      </c:barChart>
      <c:catAx>
        <c:axId val="12528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5283712"/>
        <c:crosses val="autoZero"/>
        <c:auto val="1"/>
        <c:lblAlgn val="ctr"/>
        <c:lblOffset val="100"/>
        <c:noMultiLvlLbl val="0"/>
      </c:catAx>
      <c:valAx>
        <c:axId val="12528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5282176"/>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Simulacros!$F$37:$K$37</c:f>
              <c:strCache>
                <c:ptCount val="6"/>
                <c:pt idx="0">
                  <c:v>Año 2019</c:v>
                </c:pt>
                <c:pt idx="1">
                  <c:v>Año 2020</c:v>
                </c:pt>
                <c:pt idx="2">
                  <c:v>Año 2021</c:v>
                </c:pt>
                <c:pt idx="3">
                  <c:v>Año 2022</c:v>
                </c:pt>
                <c:pt idx="4">
                  <c:v>Año 2023</c:v>
                </c:pt>
                <c:pt idx="5">
                  <c:v>Año 2024</c:v>
                </c:pt>
              </c:strCache>
            </c:strRef>
          </c:cat>
          <c:val>
            <c:numRef>
              <c:f>Simulacros!$F$38:$K$38</c:f>
              <c:numCache>
                <c:formatCode>0%</c:formatCode>
                <c:ptCount val="6"/>
                <c:pt idx="0">
                  <c:v>1</c:v>
                </c:pt>
              </c:numCache>
            </c:numRef>
          </c:val>
          <c:smooth val="0"/>
          <c:extLst>
            <c:ext xmlns:c16="http://schemas.microsoft.com/office/drawing/2014/chart" uri="{C3380CC4-5D6E-409C-BE32-E72D297353CC}">
              <c16:uniqueId val="{00000000-B1C4-436D-A0AC-9609EA918077}"/>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195392"/>
        <c:axId val="125196928"/>
      </c:lineChart>
      <c:catAx>
        <c:axId val="12519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196928"/>
        <c:crosses val="autoZero"/>
        <c:auto val="1"/>
        <c:lblAlgn val="ctr"/>
        <c:lblOffset val="100"/>
        <c:noMultiLvlLbl val="0"/>
      </c:catAx>
      <c:valAx>
        <c:axId val="12519692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19539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'Gestion Simulacros'!$J$22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'Gestion Simulacros'!$F$23:$F$34</c:f>
              <c:strCache>
                <c:ptCount val="10"/>
                <c:pt idx="0">
                  <c:v>Primer Trimestre</c:v>
                </c:pt>
                <c:pt idx="3">
                  <c:v>Segundo Trimestre</c:v>
                </c:pt>
                <c:pt idx="6">
                  <c:v>Tercer Trimestre</c:v>
                </c:pt>
                <c:pt idx="9">
                  <c:v>Cuarto Trimestre</c:v>
                </c:pt>
              </c:strCache>
            </c:strRef>
          </c:cat>
          <c:val>
            <c:numRef>
              <c:f>'Gestion Simulacros'!$J$23:$J$34</c:f>
              <c:numCache>
                <c:formatCode>0%</c:formatCode>
                <c:ptCount val="12"/>
                <c:pt idx="0">
                  <c:v>0.8</c:v>
                </c:pt>
                <c:pt idx="3">
                  <c:v>0.8</c:v>
                </c:pt>
                <c:pt idx="6">
                  <c:v>0.8</c:v>
                </c:pt>
                <c:pt idx="9">
                  <c:v>0.8</c:v>
                </c:pt>
              </c:numCache>
            </c:numRef>
          </c:val>
          <c:extLst>
            <c:ext xmlns:c16="http://schemas.microsoft.com/office/drawing/2014/chart" uri="{C3380CC4-5D6E-409C-BE32-E72D297353CC}">
              <c16:uniqueId val="{00000000-ABFD-407F-8EFF-B4247B629580}"/>
            </c:ext>
          </c:extLst>
        </c:ser>
        <c:ser>
          <c:idx val="1"/>
          <c:order val="1"/>
          <c:tx>
            <c:strRef>
              <c:f>'Gestion Simulacros'!$K$22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'Gestion Simulacros'!$F$23:$F$34</c:f>
              <c:strCache>
                <c:ptCount val="10"/>
                <c:pt idx="0">
                  <c:v>Primer Trimestre</c:v>
                </c:pt>
                <c:pt idx="3">
                  <c:v>Segundo Trimestre</c:v>
                </c:pt>
                <c:pt idx="6">
                  <c:v>Tercer Trimestre</c:v>
                </c:pt>
                <c:pt idx="9">
                  <c:v>Cuarto Trimestre</c:v>
                </c:pt>
              </c:strCache>
            </c:strRef>
          </c:cat>
          <c:val>
            <c:numRef>
              <c:f>'Gestion Simulacros'!$K$23:$K$34</c:f>
              <c:numCache>
                <c:formatCode>0%</c:formatCode>
                <c:ptCount val="12"/>
                <c:pt idx="0">
                  <c:v>1</c:v>
                </c:pt>
                <c:pt idx="3">
                  <c:v>1</c:v>
                </c:pt>
                <c:pt idx="6">
                  <c:v>0</c:v>
                </c:pt>
                <c:pt idx="9">
                  <c:v>0</c:v>
                </c:pt>
              </c:numCache>
            </c:numRef>
          </c:val>
          <c:extLst>
            <c:ext xmlns:c16="http://schemas.microsoft.com/office/drawing/2014/chart" uri="{C3380CC4-5D6E-409C-BE32-E72D297353CC}">
              <c16:uniqueId val="{00000001-ABFD-407F-8EFF-B4247B629580}"/>
            </c:ext>
          </c:extLst>
        </c:ser>
        <c:dLbls>
          <c:showLegendKey val="0"/>
          <c:showVal val="1"/>
          <c:showCatName val="0"/>
          <c:showSerName val="0"/>
          <c:showPercent val="0"/>
          <c:showBubbleSize val="0"/>
        </c:dLbls>
        <c:gapWidth val="219"/>
        <c:overlap val="-27"/>
        <c:axId val="120711424"/>
        <c:axId val="123809792"/>
      </c:barChart>
      <c:catAx>
        <c:axId val="1207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3809792"/>
        <c:crosses val="autoZero"/>
        <c:auto val="1"/>
        <c:lblAlgn val="ctr"/>
        <c:lblOffset val="100"/>
        <c:noMultiLvlLbl val="0"/>
      </c:catAx>
      <c:valAx>
        <c:axId val="12380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0711424"/>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'Gestion Simulacros'!$F$37:$K$37</c:f>
              <c:strCache>
                <c:ptCount val="6"/>
                <c:pt idx="0">
                  <c:v>Año 2019</c:v>
                </c:pt>
                <c:pt idx="1">
                  <c:v>Año 2020</c:v>
                </c:pt>
                <c:pt idx="2">
                  <c:v>Año 2021</c:v>
                </c:pt>
                <c:pt idx="3">
                  <c:v>Año 2022</c:v>
                </c:pt>
                <c:pt idx="4">
                  <c:v>Año 2023</c:v>
                </c:pt>
                <c:pt idx="5">
                  <c:v>Año 2024</c:v>
                </c:pt>
              </c:strCache>
            </c:strRef>
          </c:cat>
          <c:val>
            <c:numRef>
              <c:f>'Gestion Simulacros'!$F$38:$K$38</c:f>
              <c:numCache>
                <c:formatCode>0%</c:formatCode>
                <c:ptCount val="6"/>
                <c:pt idx="0">
                  <c:v>1</c:v>
                </c:pt>
              </c:numCache>
            </c:numRef>
          </c:val>
          <c:smooth val="0"/>
          <c:extLst>
            <c:ext xmlns:c16="http://schemas.microsoft.com/office/drawing/2014/chart" uri="{C3380CC4-5D6E-409C-BE32-E72D297353CC}">
              <c16:uniqueId val="{00000000-A30A-4ECB-8048-599C31230E3A}"/>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3831808"/>
        <c:axId val="123833344"/>
      </c:lineChart>
      <c:catAx>
        <c:axId val="12383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833344"/>
        <c:crosses val="autoZero"/>
        <c:auto val="1"/>
        <c:lblAlgn val="ctr"/>
        <c:lblOffset val="100"/>
        <c:noMultiLvlLbl val="0"/>
      </c:catAx>
      <c:valAx>
        <c:axId val="12383334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83180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'Control de documentos'!$J$22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'Control de documentos'!$F$23:$F$34</c:f>
              <c:strCache>
                <c:ptCount val="7"/>
                <c:pt idx="0">
                  <c:v>Primer Semestre</c:v>
                </c:pt>
                <c:pt idx="6">
                  <c:v>Segundo  Semestre</c:v>
                </c:pt>
              </c:strCache>
            </c:strRef>
          </c:cat>
          <c:val>
            <c:numRef>
              <c:f>'Control de documentos'!$J$23:$J$34</c:f>
              <c:numCache>
                <c:formatCode>0%</c:formatCode>
                <c:ptCount val="12"/>
                <c:pt idx="0">
                  <c:v>0.7</c:v>
                </c:pt>
                <c:pt idx="6">
                  <c:v>0.7</c:v>
                </c:pt>
              </c:numCache>
            </c:numRef>
          </c:val>
          <c:extLst>
            <c:ext xmlns:c16="http://schemas.microsoft.com/office/drawing/2014/chart" uri="{C3380CC4-5D6E-409C-BE32-E72D297353CC}">
              <c16:uniqueId val="{00000000-EC70-44F0-ABB1-FEE12E057898}"/>
            </c:ext>
          </c:extLst>
        </c:ser>
        <c:ser>
          <c:idx val="1"/>
          <c:order val="1"/>
          <c:tx>
            <c:strRef>
              <c:f>'Control de documentos'!$K$22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'Control de documentos'!$F$23:$F$34</c:f>
              <c:strCache>
                <c:ptCount val="7"/>
                <c:pt idx="0">
                  <c:v>Primer Semestre</c:v>
                </c:pt>
                <c:pt idx="6">
                  <c:v>Segundo  Semestre</c:v>
                </c:pt>
              </c:strCache>
            </c:strRef>
          </c:cat>
          <c:val>
            <c:numRef>
              <c:f>'Control de documentos'!$K$23:$K$34</c:f>
              <c:numCache>
                <c:formatCode>0%</c:formatCode>
                <c:ptCount val="12"/>
                <c:pt idx="0">
                  <c:v>1</c:v>
                </c:pt>
                <c:pt idx="6">
                  <c:v>0</c:v>
                </c:pt>
              </c:numCache>
            </c:numRef>
          </c:val>
          <c:extLst>
            <c:ext xmlns:c16="http://schemas.microsoft.com/office/drawing/2014/chart" uri="{C3380CC4-5D6E-409C-BE32-E72D297353CC}">
              <c16:uniqueId val="{00000001-EC70-44F0-ABB1-FEE12E057898}"/>
            </c:ext>
          </c:extLst>
        </c:ser>
        <c:dLbls>
          <c:showLegendKey val="0"/>
          <c:showVal val="1"/>
          <c:showCatName val="0"/>
          <c:showSerName val="0"/>
          <c:showPercent val="0"/>
          <c:showBubbleSize val="0"/>
        </c:dLbls>
        <c:gapWidth val="219"/>
        <c:overlap val="-27"/>
        <c:axId val="125905152"/>
        <c:axId val="125919232"/>
      </c:barChart>
      <c:catAx>
        <c:axId val="1259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5919232"/>
        <c:crosses val="autoZero"/>
        <c:auto val="1"/>
        <c:lblAlgn val="ctr"/>
        <c:lblOffset val="100"/>
        <c:noMultiLvlLbl val="0"/>
      </c:catAx>
      <c:valAx>
        <c:axId val="12591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590515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'Estructura del SG-SST'!$F$36:$K$36</c:f>
              <c:strCache>
                <c:ptCount val="6"/>
                <c:pt idx="0">
                  <c:v>Año 2019</c:v>
                </c:pt>
                <c:pt idx="1">
                  <c:v>Año 2020</c:v>
                </c:pt>
                <c:pt idx="2">
                  <c:v>Año 2021</c:v>
                </c:pt>
                <c:pt idx="3">
                  <c:v>Año 2022</c:v>
                </c:pt>
                <c:pt idx="4">
                  <c:v>Año 2023</c:v>
                </c:pt>
                <c:pt idx="5">
                  <c:v>Año 2024</c:v>
                </c:pt>
              </c:strCache>
            </c:strRef>
          </c:cat>
          <c:val>
            <c:numRef>
              <c:f>'Estructura del SG-SST'!$F$37:$K$37</c:f>
              <c:numCache>
                <c:formatCode>0%</c:formatCode>
                <c:ptCount val="6"/>
                <c:pt idx="0">
                  <c:v>1</c:v>
                </c:pt>
                <c:pt idx="1">
                  <c:v>0</c:v>
                </c:pt>
              </c:numCache>
            </c:numRef>
          </c:val>
          <c:smooth val="0"/>
          <c:extLst>
            <c:ext xmlns:c16="http://schemas.microsoft.com/office/drawing/2014/chart" uri="{C3380CC4-5D6E-409C-BE32-E72D297353CC}">
              <c16:uniqueId val="{00000000-79F0-4BE5-9361-F12A23293EC4}"/>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3189504"/>
        <c:axId val="123191296"/>
      </c:lineChart>
      <c:catAx>
        <c:axId val="12318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191296"/>
        <c:crosses val="autoZero"/>
        <c:auto val="1"/>
        <c:lblAlgn val="ctr"/>
        <c:lblOffset val="100"/>
        <c:noMultiLvlLbl val="0"/>
      </c:catAx>
      <c:valAx>
        <c:axId val="1231912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18950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'Control de documentos'!$F$37:$K$37</c:f>
              <c:strCache>
                <c:ptCount val="6"/>
                <c:pt idx="0">
                  <c:v>Año 2019</c:v>
                </c:pt>
                <c:pt idx="1">
                  <c:v>Año 2020</c:v>
                </c:pt>
                <c:pt idx="2">
                  <c:v>Año 2021</c:v>
                </c:pt>
                <c:pt idx="3">
                  <c:v>Año 2022</c:v>
                </c:pt>
                <c:pt idx="4">
                  <c:v>Año 2023</c:v>
                </c:pt>
                <c:pt idx="5">
                  <c:v>Año 2024</c:v>
                </c:pt>
              </c:strCache>
            </c:strRef>
          </c:cat>
          <c:val>
            <c:numRef>
              <c:f>'Control de documentos'!$F$38:$K$38</c:f>
              <c:numCache>
                <c:formatCode>0%</c:formatCode>
                <c:ptCount val="6"/>
                <c:pt idx="0">
                  <c:v>1</c:v>
                </c:pt>
                <c:pt idx="1">
                  <c:v>1</c:v>
                </c:pt>
              </c:numCache>
            </c:numRef>
          </c:val>
          <c:smooth val="0"/>
          <c:extLst>
            <c:ext xmlns:c16="http://schemas.microsoft.com/office/drawing/2014/chart" uri="{C3380CC4-5D6E-409C-BE32-E72D297353CC}">
              <c16:uniqueId val="{00000000-59CD-4BA0-8220-1D1BA8C75878}"/>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953536"/>
        <c:axId val="125955072"/>
      </c:lineChart>
      <c:catAx>
        <c:axId val="12595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955072"/>
        <c:crosses val="autoZero"/>
        <c:auto val="1"/>
        <c:lblAlgn val="ctr"/>
        <c:lblOffset val="100"/>
        <c:noMultiLvlLbl val="0"/>
      </c:catAx>
      <c:valAx>
        <c:axId val="12595507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9535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'Requisitos Legales'!$F$37:$K$37</c:f>
              <c:strCache>
                <c:ptCount val="6"/>
                <c:pt idx="0">
                  <c:v>Año 2019</c:v>
                </c:pt>
                <c:pt idx="1">
                  <c:v>Año 2020</c:v>
                </c:pt>
                <c:pt idx="2">
                  <c:v>Año 2021</c:v>
                </c:pt>
                <c:pt idx="3">
                  <c:v>Año 2022</c:v>
                </c:pt>
                <c:pt idx="4">
                  <c:v>Año 2023</c:v>
                </c:pt>
                <c:pt idx="5">
                  <c:v>Año 2024</c:v>
                </c:pt>
              </c:strCache>
            </c:strRef>
          </c:cat>
          <c:val>
            <c:numRef>
              <c:f>'Requisitos Legales'!$F$38:$K$38</c:f>
              <c:numCache>
                <c:formatCode>0%</c:formatCode>
                <c:ptCount val="6"/>
                <c:pt idx="0">
                  <c:v>1</c:v>
                </c:pt>
                <c:pt idx="1">
                  <c:v>0</c:v>
                </c:pt>
              </c:numCache>
            </c:numRef>
          </c:val>
          <c:smooth val="0"/>
          <c:extLst>
            <c:ext xmlns:c16="http://schemas.microsoft.com/office/drawing/2014/chart" uri="{C3380CC4-5D6E-409C-BE32-E72D297353CC}">
              <c16:uniqueId val="{00000000-D299-4590-B08B-2BAF2653CEB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4585472"/>
        <c:axId val="124587008"/>
      </c:lineChart>
      <c:catAx>
        <c:axId val="124585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587008"/>
        <c:crosses val="autoZero"/>
        <c:auto val="1"/>
        <c:lblAlgn val="ctr"/>
        <c:lblOffset val="100"/>
        <c:noMultiLvlLbl val="0"/>
      </c:catAx>
      <c:valAx>
        <c:axId val="12458700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58547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464589140708E-2"/>
          <c:y val="3.135527978471022E-2"/>
          <c:w val="0.84319190391734811"/>
          <c:h val="0.64866869118079484"/>
        </c:manualLayout>
      </c:layout>
      <c:barChart>
        <c:barDir val="col"/>
        <c:grouping val="clustered"/>
        <c:varyColors val="0"/>
        <c:ser>
          <c:idx val="0"/>
          <c:order val="0"/>
          <c:tx>
            <c:strRef>
              <c:f>'Requisitos Legales'!$J$22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'Requisitos Legales'!$J$23:$J$34</c15:sqref>
                  </c15:fullRef>
                </c:ext>
              </c:extLst>
              <c:f>'Requisitos Legales'!$J$23</c:f>
              <c:numCache>
                <c:formatCode>0%</c:formatCode>
                <c:ptCount val="1"/>
                <c:pt idx="0">
                  <c:v>1</c:v>
                </c:pt>
              </c:numCache>
            </c:numRef>
          </c:val>
          <c:extLst>
            <c:ext xmlns:c16="http://schemas.microsoft.com/office/drawing/2014/chart" uri="{C3380CC4-5D6E-409C-BE32-E72D297353CC}">
              <c16:uniqueId val="{00000000-4E09-4E46-81ED-DC299C4DBC36}"/>
            </c:ext>
          </c:extLst>
        </c:ser>
        <c:ser>
          <c:idx val="1"/>
          <c:order val="1"/>
          <c:tx>
            <c:strRef>
              <c:f>'Requisitos Legales'!$K$22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'Requisitos Legales'!$K$23:$K$34</c15:sqref>
                  </c15:fullRef>
                </c:ext>
              </c:extLst>
              <c:f>'Requisitos Legales'!$K$23</c:f>
              <c:numCache>
                <c:formatCode>0%</c:formatCode>
                <c:ptCount val="1"/>
                <c:pt idx="0">
                  <c:v>0</c:v>
                </c:pt>
              </c:numCache>
            </c:numRef>
          </c:val>
          <c:extLst>
            <c:ext xmlns:c16="http://schemas.microsoft.com/office/drawing/2014/chart" uri="{C3380CC4-5D6E-409C-BE32-E72D297353CC}">
              <c16:uniqueId val="{00000001-4E09-4E46-81ED-DC299C4DBC36}"/>
            </c:ext>
          </c:extLst>
        </c:ser>
        <c:dLbls>
          <c:showLegendKey val="0"/>
          <c:showVal val="1"/>
          <c:showCatName val="0"/>
          <c:showSerName val="0"/>
          <c:showPercent val="0"/>
          <c:showBubbleSize val="0"/>
        </c:dLbls>
        <c:gapWidth val="219"/>
        <c:overlap val="-27"/>
        <c:axId val="124627968"/>
        <c:axId val="124642048"/>
      </c:barChart>
      <c:catAx>
        <c:axId val="1246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642048"/>
        <c:crosses val="autoZero"/>
        <c:auto val="0"/>
        <c:lblAlgn val="ctr"/>
        <c:lblOffset val="100"/>
        <c:noMultiLvlLbl val="0"/>
      </c:catAx>
      <c:valAx>
        <c:axId val="12464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4627968"/>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'Cumplimiento objetivos'!$F$37:$K$37</c:f>
              <c:strCache>
                <c:ptCount val="6"/>
                <c:pt idx="0">
                  <c:v>Año 2019</c:v>
                </c:pt>
                <c:pt idx="1">
                  <c:v>Año 2020</c:v>
                </c:pt>
                <c:pt idx="2">
                  <c:v>Año 2021</c:v>
                </c:pt>
                <c:pt idx="3">
                  <c:v>Año 2022</c:v>
                </c:pt>
                <c:pt idx="4">
                  <c:v>Año 2023</c:v>
                </c:pt>
                <c:pt idx="5">
                  <c:v>Año 2024</c:v>
                </c:pt>
              </c:strCache>
            </c:strRef>
          </c:cat>
          <c:val>
            <c:numRef>
              <c:f>'Cumplimiento objetivos'!$F$38:$K$38</c:f>
              <c:numCache>
                <c:formatCode>0%</c:formatCode>
                <c:ptCount val="6"/>
                <c:pt idx="0">
                  <c:v>1</c:v>
                </c:pt>
                <c:pt idx="1">
                  <c:v>0</c:v>
                </c:pt>
              </c:numCache>
            </c:numRef>
          </c:val>
          <c:smooth val="0"/>
          <c:extLst>
            <c:ext xmlns:c16="http://schemas.microsoft.com/office/drawing/2014/chart" uri="{C3380CC4-5D6E-409C-BE32-E72D297353CC}">
              <c16:uniqueId val="{00000000-9B9E-410D-AFE3-4B2FC18D3BF7}"/>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660544"/>
        <c:axId val="125662336"/>
      </c:lineChart>
      <c:catAx>
        <c:axId val="1256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662336"/>
        <c:crosses val="autoZero"/>
        <c:auto val="1"/>
        <c:lblAlgn val="ctr"/>
        <c:lblOffset val="100"/>
        <c:noMultiLvlLbl val="0"/>
      </c:catAx>
      <c:valAx>
        <c:axId val="12566233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66054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464589140708E-2"/>
          <c:y val="3.135527978471022E-2"/>
          <c:w val="0.84319190391734811"/>
          <c:h val="0.64866869118079484"/>
        </c:manualLayout>
      </c:layout>
      <c:barChart>
        <c:barDir val="col"/>
        <c:grouping val="clustered"/>
        <c:varyColors val="0"/>
        <c:ser>
          <c:idx val="0"/>
          <c:order val="0"/>
          <c:tx>
            <c:strRef>
              <c:f>'Cumplimiento objetivos'!$J$22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'Cumplimiento objetivos'!$J$23:$J$34</c15:sqref>
                  </c15:fullRef>
                </c:ext>
              </c:extLst>
              <c:f>'Cumplimiento objetivos'!$J$23</c:f>
              <c:numCache>
                <c:formatCode>0%</c:formatCode>
                <c:ptCount val="1"/>
                <c:pt idx="0">
                  <c:v>0.9</c:v>
                </c:pt>
              </c:numCache>
            </c:numRef>
          </c:val>
          <c:extLst>
            <c:ext xmlns:c16="http://schemas.microsoft.com/office/drawing/2014/chart" uri="{C3380CC4-5D6E-409C-BE32-E72D297353CC}">
              <c16:uniqueId val="{00000000-36CE-4699-845E-FFCD36D3083A}"/>
            </c:ext>
          </c:extLst>
        </c:ser>
        <c:ser>
          <c:idx val="1"/>
          <c:order val="1"/>
          <c:tx>
            <c:strRef>
              <c:f>'Cumplimiento objetivos'!$K$22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'Cumplimiento objetivos'!$K$23:$K$34</c15:sqref>
                  </c15:fullRef>
                </c:ext>
              </c:extLst>
              <c:f>'Cumplimiento objetivos'!$K$23</c:f>
              <c:numCache>
                <c:formatCode>0%</c:formatCode>
                <c:ptCount val="1"/>
                <c:pt idx="0">
                  <c:v>0</c:v>
                </c:pt>
              </c:numCache>
            </c:numRef>
          </c:val>
          <c:extLst>
            <c:ext xmlns:c16="http://schemas.microsoft.com/office/drawing/2014/chart" uri="{C3380CC4-5D6E-409C-BE32-E72D297353CC}">
              <c16:uniqueId val="{00000001-36CE-4699-845E-FFCD36D3083A}"/>
            </c:ext>
          </c:extLst>
        </c:ser>
        <c:dLbls>
          <c:showLegendKey val="0"/>
          <c:showVal val="1"/>
          <c:showCatName val="0"/>
          <c:showSerName val="0"/>
          <c:showPercent val="0"/>
          <c:showBubbleSize val="0"/>
        </c:dLbls>
        <c:gapWidth val="219"/>
        <c:overlap val="-27"/>
        <c:axId val="125719680"/>
        <c:axId val="125721216"/>
      </c:barChart>
      <c:catAx>
        <c:axId val="12571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721216"/>
        <c:crosses val="autoZero"/>
        <c:auto val="0"/>
        <c:lblAlgn val="ctr"/>
        <c:lblOffset val="100"/>
        <c:noMultiLvlLbl val="0"/>
      </c:catAx>
      <c:valAx>
        <c:axId val="125721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71968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'Gestion NC'!$F$37:$K$37</c:f>
              <c:strCache>
                <c:ptCount val="6"/>
                <c:pt idx="0">
                  <c:v>Año 2019</c:v>
                </c:pt>
                <c:pt idx="1">
                  <c:v>Año 2020</c:v>
                </c:pt>
                <c:pt idx="2">
                  <c:v>Año 2021</c:v>
                </c:pt>
                <c:pt idx="3">
                  <c:v>Año 2022</c:v>
                </c:pt>
                <c:pt idx="4">
                  <c:v>Año 2023</c:v>
                </c:pt>
                <c:pt idx="5">
                  <c:v>Año 2024</c:v>
                </c:pt>
              </c:strCache>
            </c:strRef>
          </c:cat>
          <c:val>
            <c:numRef>
              <c:f>'Gestion NC'!$F$38:$K$38</c:f>
              <c:numCache>
                <c:formatCode>0%</c:formatCode>
                <c:ptCount val="6"/>
                <c:pt idx="0">
                  <c:v>1</c:v>
                </c:pt>
                <c:pt idx="1">
                  <c:v>0</c:v>
                </c:pt>
              </c:numCache>
            </c:numRef>
          </c:val>
          <c:smooth val="0"/>
          <c:extLst>
            <c:ext xmlns:c16="http://schemas.microsoft.com/office/drawing/2014/chart" uri="{C3380CC4-5D6E-409C-BE32-E72D297353CC}">
              <c16:uniqueId val="{00000000-92AC-4AB6-9F4E-2FA427350F7C}"/>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855616"/>
        <c:axId val="125857152"/>
      </c:lineChart>
      <c:catAx>
        <c:axId val="12585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857152"/>
        <c:crosses val="autoZero"/>
        <c:auto val="1"/>
        <c:lblAlgn val="ctr"/>
        <c:lblOffset val="100"/>
        <c:noMultiLvlLbl val="0"/>
      </c:catAx>
      <c:valAx>
        <c:axId val="12585715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85561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464589140708E-2"/>
          <c:y val="3.135527978471022E-2"/>
          <c:w val="0.84319190391734811"/>
          <c:h val="0.64866869118079484"/>
        </c:manualLayout>
      </c:layout>
      <c:barChart>
        <c:barDir val="col"/>
        <c:grouping val="clustered"/>
        <c:varyColors val="0"/>
        <c:ser>
          <c:idx val="0"/>
          <c:order val="0"/>
          <c:tx>
            <c:strRef>
              <c:f>'Gestion NC'!$J$22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'Gestion NC'!$J$23:$J$34</c15:sqref>
                  </c15:fullRef>
                </c:ext>
              </c:extLst>
              <c:f>'Gestion NC'!$J$23</c:f>
              <c:numCache>
                <c:formatCode>0%</c:formatCode>
                <c:ptCount val="1"/>
                <c:pt idx="0">
                  <c:v>0.9</c:v>
                </c:pt>
              </c:numCache>
            </c:numRef>
          </c:val>
          <c:extLst>
            <c:ext xmlns:c16="http://schemas.microsoft.com/office/drawing/2014/chart" uri="{C3380CC4-5D6E-409C-BE32-E72D297353CC}">
              <c16:uniqueId val="{00000000-D5E9-4A32-BA61-41ECFC551739}"/>
            </c:ext>
          </c:extLst>
        </c:ser>
        <c:ser>
          <c:idx val="1"/>
          <c:order val="1"/>
          <c:tx>
            <c:strRef>
              <c:f>'Gestion NC'!$K$22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'Gestion NC'!$K$23:$K$34</c15:sqref>
                  </c15:fullRef>
                </c:ext>
              </c:extLst>
              <c:f>'Gestion NC'!$K$23</c:f>
              <c:numCache>
                <c:formatCode>0%</c:formatCode>
                <c:ptCount val="1"/>
                <c:pt idx="0">
                  <c:v>0</c:v>
                </c:pt>
              </c:numCache>
            </c:numRef>
          </c:val>
          <c:extLst>
            <c:ext xmlns:c16="http://schemas.microsoft.com/office/drawing/2014/chart" uri="{C3380CC4-5D6E-409C-BE32-E72D297353CC}">
              <c16:uniqueId val="{00000001-D5E9-4A32-BA61-41ECFC551739}"/>
            </c:ext>
          </c:extLst>
        </c:ser>
        <c:dLbls>
          <c:showLegendKey val="0"/>
          <c:showVal val="1"/>
          <c:showCatName val="0"/>
          <c:showSerName val="0"/>
          <c:showPercent val="0"/>
          <c:showBubbleSize val="0"/>
        </c:dLbls>
        <c:gapWidth val="219"/>
        <c:overlap val="-27"/>
        <c:axId val="128744832"/>
        <c:axId val="128771200"/>
      </c:barChart>
      <c:catAx>
        <c:axId val="12874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71200"/>
        <c:crosses val="autoZero"/>
        <c:auto val="0"/>
        <c:lblAlgn val="ctr"/>
        <c:lblOffset val="100"/>
        <c:noMultiLvlLbl val="0"/>
      </c:catAx>
      <c:valAx>
        <c:axId val="12877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744832"/>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'PG Rehabilitacion'!$F$37:$K$37</c:f>
              <c:strCache>
                <c:ptCount val="6"/>
                <c:pt idx="0">
                  <c:v>Año 2019</c:v>
                </c:pt>
                <c:pt idx="1">
                  <c:v>Año 2020</c:v>
                </c:pt>
                <c:pt idx="2">
                  <c:v>Año 2021</c:v>
                </c:pt>
                <c:pt idx="3">
                  <c:v>Año 2022</c:v>
                </c:pt>
                <c:pt idx="4">
                  <c:v>Año 2023</c:v>
                </c:pt>
                <c:pt idx="5">
                  <c:v>Año 2024</c:v>
                </c:pt>
              </c:strCache>
            </c:strRef>
          </c:cat>
          <c:val>
            <c:numRef>
              <c:f>'PG Rehabilitacion'!$F$38:$K$38</c:f>
              <c:numCache>
                <c:formatCode>0%</c:formatCode>
                <c:ptCount val="6"/>
                <c:pt idx="0">
                  <c:v>1</c:v>
                </c:pt>
                <c:pt idx="1">
                  <c:v>0</c:v>
                </c:pt>
              </c:numCache>
            </c:numRef>
          </c:val>
          <c:smooth val="0"/>
          <c:extLst>
            <c:ext xmlns:c16="http://schemas.microsoft.com/office/drawing/2014/chart" uri="{C3380CC4-5D6E-409C-BE32-E72D297353CC}">
              <c16:uniqueId val="{00000000-D2B8-40CC-8BA9-6978E7A22824}"/>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960576"/>
        <c:axId val="125962112"/>
      </c:lineChart>
      <c:catAx>
        <c:axId val="12596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962112"/>
        <c:crosses val="autoZero"/>
        <c:auto val="1"/>
        <c:lblAlgn val="ctr"/>
        <c:lblOffset val="100"/>
        <c:noMultiLvlLbl val="0"/>
      </c:catAx>
      <c:valAx>
        <c:axId val="12596211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96057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86239238341467E-2"/>
          <c:y val="2.3918923112686358E-2"/>
          <c:w val="0.84319190391734811"/>
          <c:h val="0.64866869118079484"/>
        </c:manualLayout>
      </c:layout>
      <c:barChart>
        <c:barDir val="col"/>
        <c:grouping val="clustered"/>
        <c:varyColors val="0"/>
        <c:ser>
          <c:idx val="0"/>
          <c:order val="0"/>
          <c:tx>
            <c:strRef>
              <c:f>'PG Rehabilitacion'!$J$22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'PG Rehabilitacion'!$J$23:$J$34</c15:sqref>
                  </c15:fullRef>
                </c:ext>
              </c:extLst>
              <c:f>'PG Rehabilitacion'!$J$23</c:f>
              <c:numCache>
                <c:formatCode>0%</c:formatCode>
                <c:ptCount val="1"/>
                <c:pt idx="0">
                  <c:v>1</c:v>
                </c:pt>
              </c:numCache>
            </c:numRef>
          </c:val>
          <c:extLst>
            <c:ext xmlns:c16="http://schemas.microsoft.com/office/drawing/2014/chart" uri="{C3380CC4-5D6E-409C-BE32-E72D297353CC}">
              <c16:uniqueId val="{00000000-3726-4B00-A230-0502E401919A}"/>
            </c:ext>
          </c:extLst>
        </c:ser>
        <c:ser>
          <c:idx val="1"/>
          <c:order val="1"/>
          <c:tx>
            <c:strRef>
              <c:f>'PG Rehabilitacion'!$K$22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'PG Rehabilitacion'!$K$23:$K$34</c15:sqref>
                  </c15:fullRef>
                </c:ext>
              </c:extLst>
              <c:f>'PG Rehabilitacion'!$K$23</c:f>
              <c:numCache>
                <c:formatCode>0%</c:formatCode>
                <c:ptCount val="1"/>
                <c:pt idx="0">
                  <c:v>0</c:v>
                </c:pt>
              </c:numCache>
            </c:numRef>
          </c:val>
          <c:extLst>
            <c:ext xmlns:c16="http://schemas.microsoft.com/office/drawing/2014/chart" uri="{C3380CC4-5D6E-409C-BE32-E72D297353CC}">
              <c16:uniqueId val="{00000001-3726-4B00-A230-0502E401919A}"/>
            </c:ext>
          </c:extLst>
        </c:ser>
        <c:dLbls>
          <c:showLegendKey val="0"/>
          <c:showVal val="1"/>
          <c:showCatName val="0"/>
          <c:showSerName val="0"/>
          <c:showPercent val="0"/>
          <c:showBubbleSize val="0"/>
        </c:dLbls>
        <c:gapWidth val="219"/>
        <c:overlap val="-27"/>
        <c:axId val="128681856"/>
        <c:axId val="128683392"/>
      </c:barChart>
      <c:catAx>
        <c:axId val="1286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83392"/>
        <c:crosses val="autoZero"/>
        <c:auto val="0"/>
        <c:lblAlgn val="ctr"/>
        <c:lblOffset val="100"/>
        <c:noMultiLvlLbl val="0"/>
      </c:catAx>
      <c:valAx>
        <c:axId val="128683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8681856"/>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'Frecuencia Accidentalidad'!$J$22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'Frecuencia Accidentalidad'!$F$23:$F$34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'Frecuencia Accidentalidad'!$J$23:$J$34</c:f>
              <c:numCache>
                <c:formatCode>0.0</c:formatCode>
                <c:ptCount val="12"/>
                <c:pt idx="0">
                  <c:v>3.3</c:v>
                </c:pt>
                <c:pt idx="1">
                  <c:v>3.3</c:v>
                </c:pt>
                <c:pt idx="2">
                  <c:v>3.3</c:v>
                </c:pt>
                <c:pt idx="3">
                  <c:v>3.3</c:v>
                </c:pt>
                <c:pt idx="4">
                  <c:v>3.3</c:v>
                </c:pt>
                <c:pt idx="5">
                  <c:v>3.3</c:v>
                </c:pt>
                <c:pt idx="6">
                  <c:v>3.3</c:v>
                </c:pt>
                <c:pt idx="7">
                  <c:v>3.3</c:v>
                </c:pt>
                <c:pt idx="8">
                  <c:v>3.3</c:v>
                </c:pt>
                <c:pt idx="9">
                  <c:v>3.3</c:v>
                </c:pt>
                <c:pt idx="10">
                  <c:v>3.3</c:v>
                </c:pt>
                <c:pt idx="11">
                  <c:v>3.3</c:v>
                </c:pt>
              </c:numCache>
            </c:numRef>
          </c:val>
          <c:extLst>
            <c:ext xmlns:c16="http://schemas.microsoft.com/office/drawing/2014/chart" uri="{C3380CC4-5D6E-409C-BE32-E72D297353CC}">
              <c16:uniqueId val="{00000000-5252-44D2-8169-6C5AEBD4A5E1}"/>
            </c:ext>
          </c:extLst>
        </c:ser>
        <c:ser>
          <c:idx val="1"/>
          <c:order val="1"/>
          <c:tx>
            <c:strRef>
              <c:f>'Frecuencia Accidentalidad'!$K$22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'Frecuencia Accidentalidad'!$F$23:$F$34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'Frecuencia Accidentalidad'!$K$23:$K$34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252-44D2-8169-6C5AEBD4A5E1}"/>
            </c:ext>
          </c:extLst>
        </c:ser>
        <c:dLbls>
          <c:showLegendKey val="0"/>
          <c:showVal val="1"/>
          <c:showCatName val="0"/>
          <c:showSerName val="0"/>
          <c:showPercent val="0"/>
          <c:showBubbleSize val="0"/>
        </c:dLbls>
        <c:gapWidth val="219"/>
        <c:overlap val="-27"/>
        <c:axId val="126214528"/>
        <c:axId val="126216064"/>
      </c:barChart>
      <c:catAx>
        <c:axId val="12621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6216064"/>
        <c:crosses val="autoZero"/>
        <c:auto val="1"/>
        <c:lblAlgn val="ctr"/>
        <c:lblOffset val="100"/>
        <c:noMultiLvlLbl val="0"/>
      </c:catAx>
      <c:valAx>
        <c:axId val="126216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6214528"/>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'Autoevaluacion del SG-SST'!$F$37:$K$37</c:f>
              <c:strCache>
                <c:ptCount val="6"/>
                <c:pt idx="0">
                  <c:v>Año 2019</c:v>
                </c:pt>
                <c:pt idx="1">
                  <c:v>Año 2020</c:v>
                </c:pt>
                <c:pt idx="2">
                  <c:v>Año 2021</c:v>
                </c:pt>
                <c:pt idx="3">
                  <c:v>Año 2022</c:v>
                </c:pt>
                <c:pt idx="4">
                  <c:v>Año 2023</c:v>
                </c:pt>
                <c:pt idx="5">
                  <c:v>Año 2024</c:v>
                </c:pt>
              </c:strCache>
            </c:strRef>
          </c:cat>
          <c:val>
            <c:numRef>
              <c:f>'Autoevaluacion del SG-SST'!$F$38:$K$38</c:f>
              <c:numCache>
                <c:formatCode>0%</c:formatCode>
                <c:ptCount val="6"/>
                <c:pt idx="1">
                  <c:v>0</c:v>
                </c:pt>
              </c:numCache>
            </c:numRef>
          </c:val>
          <c:smooth val="0"/>
          <c:extLst>
            <c:ext xmlns:c16="http://schemas.microsoft.com/office/drawing/2014/chart" uri="{C3380CC4-5D6E-409C-BE32-E72D297353CC}">
              <c16:uniqueId val="{00000000-50C4-43D6-8909-2FA6238A46BC}"/>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2440704"/>
        <c:axId val="122442496"/>
      </c:lineChart>
      <c:catAx>
        <c:axId val="12244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2442496"/>
        <c:crosses val="autoZero"/>
        <c:auto val="1"/>
        <c:lblAlgn val="ctr"/>
        <c:lblOffset val="100"/>
        <c:noMultiLvlLbl val="0"/>
      </c:catAx>
      <c:valAx>
        <c:axId val="12244249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244070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'Frecuencia Accidentalidad'!$F$37:$K$37</c:f>
              <c:strCache>
                <c:ptCount val="6"/>
                <c:pt idx="0">
                  <c:v>Año 2019</c:v>
                </c:pt>
                <c:pt idx="1">
                  <c:v>Año 2020</c:v>
                </c:pt>
                <c:pt idx="2">
                  <c:v>Año 2021</c:v>
                </c:pt>
                <c:pt idx="3">
                  <c:v>Año 2022</c:v>
                </c:pt>
                <c:pt idx="4">
                  <c:v>Año 2023</c:v>
                </c:pt>
                <c:pt idx="5">
                  <c:v>Año 2024</c:v>
                </c:pt>
              </c:strCache>
            </c:strRef>
          </c:cat>
          <c:val>
            <c:numRef>
              <c:f>'Frecuencia Accidentalidad'!$F$38:$K$38</c:f>
              <c:numCache>
                <c:formatCode>0.0</c:formatCode>
                <c:ptCount val="6"/>
                <c:pt idx="0">
                  <c:v>3.3</c:v>
                </c:pt>
                <c:pt idx="1">
                  <c:v>0</c:v>
                </c:pt>
              </c:numCache>
            </c:numRef>
          </c:val>
          <c:smooth val="0"/>
          <c:extLst>
            <c:ext xmlns:c16="http://schemas.microsoft.com/office/drawing/2014/chart" uri="{C3380CC4-5D6E-409C-BE32-E72D297353CC}">
              <c16:uniqueId val="{00000000-571C-4D78-9B2B-395532AC31C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8433536"/>
        <c:axId val="128517248"/>
      </c:lineChart>
      <c:catAx>
        <c:axId val="12843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8517248"/>
        <c:crosses val="autoZero"/>
        <c:auto val="1"/>
        <c:lblAlgn val="ctr"/>
        <c:lblOffset val="100"/>
        <c:noMultiLvlLbl val="0"/>
      </c:catAx>
      <c:valAx>
        <c:axId val="12851724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84335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'Severidad Accidentalidad'!$J$22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'Severidad Accidentalidad'!$F$23:$F$34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'Severidad Accidentalidad'!$J$23:$J$34</c:f>
              <c:numCache>
                <c:formatCode>0</c:formatCode>
                <c:ptCount val="12"/>
                <c:pt idx="0">
                  <c:v>45</c:v>
                </c:pt>
                <c:pt idx="1">
                  <c:v>45</c:v>
                </c:pt>
                <c:pt idx="2">
                  <c:v>45</c:v>
                </c:pt>
                <c:pt idx="3">
                  <c:v>45</c:v>
                </c:pt>
                <c:pt idx="4">
                  <c:v>45</c:v>
                </c:pt>
                <c:pt idx="5">
                  <c:v>45</c:v>
                </c:pt>
                <c:pt idx="6">
                  <c:v>45</c:v>
                </c:pt>
                <c:pt idx="7">
                  <c:v>45</c:v>
                </c:pt>
                <c:pt idx="8">
                  <c:v>45</c:v>
                </c:pt>
                <c:pt idx="9">
                  <c:v>45</c:v>
                </c:pt>
                <c:pt idx="10">
                  <c:v>45</c:v>
                </c:pt>
                <c:pt idx="11">
                  <c:v>45</c:v>
                </c:pt>
              </c:numCache>
            </c:numRef>
          </c:val>
          <c:extLst>
            <c:ext xmlns:c16="http://schemas.microsoft.com/office/drawing/2014/chart" uri="{C3380CC4-5D6E-409C-BE32-E72D297353CC}">
              <c16:uniqueId val="{00000000-1221-49E1-B4D8-4050C6A89937}"/>
            </c:ext>
          </c:extLst>
        </c:ser>
        <c:ser>
          <c:idx val="1"/>
          <c:order val="1"/>
          <c:tx>
            <c:strRef>
              <c:f>'Severidad Accidentalidad'!$K$22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'Severidad Accidentalidad'!$F$23:$F$34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'Severidad Accidentalidad'!$K$23:$K$34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221-49E1-B4D8-4050C6A89937}"/>
            </c:ext>
          </c:extLst>
        </c:ser>
        <c:dLbls>
          <c:showLegendKey val="0"/>
          <c:showVal val="1"/>
          <c:showCatName val="0"/>
          <c:showSerName val="0"/>
          <c:showPercent val="0"/>
          <c:showBubbleSize val="0"/>
        </c:dLbls>
        <c:gapWidth val="219"/>
        <c:overlap val="-27"/>
        <c:axId val="128615552"/>
        <c:axId val="128617088"/>
      </c:barChart>
      <c:catAx>
        <c:axId val="1286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8617088"/>
        <c:crosses val="autoZero"/>
        <c:auto val="1"/>
        <c:lblAlgn val="ctr"/>
        <c:lblOffset val="100"/>
        <c:noMultiLvlLbl val="0"/>
      </c:catAx>
      <c:valAx>
        <c:axId val="12861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861555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'Severidad Accidentalidad'!$F$37:$K$37</c:f>
              <c:strCache>
                <c:ptCount val="6"/>
                <c:pt idx="0">
                  <c:v>Año 2019</c:v>
                </c:pt>
                <c:pt idx="1">
                  <c:v>Año 2020</c:v>
                </c:pt>
                <c:pt idx="2">
                  <c:v>Año 2021</c:v>
                </c:pt>
                <c:pt idx="3">
                  <c:v>Año 2022</c:v>
                </c:pt>
                <c:pt idx="4">
                  <c:v>Año 2023</c:v>
                </c:pt>
                <c:pt idx="5">
                  <c:v>Año 2024</c:v>
                </c:pt>
              </c:strCache>
            </c:strRef>
          </c:cat>
          <c:val>
            <c:numRef>
              <c:f>'Severidad Accidentalidad'!$F$38:$K$38</c:f>
              <c:numCache>
                <c:formatCode>0</c:formatCode>
                <c:ptCount val="6"/>
                <c:pt idx="0">
                  <c:v>45</c:v>
                </c:pt>
                <c:pt idx="1">
                  <c:v>0</c:v>
                </c:pt>
              </c:numCache>
            </c:numRef>
          </c:val>
          <c:smooth val="0"/>
          <c:extLst>
            <c:ext xmlns:c16="http://schemas.microsoft.com/office/drawing/2014/chart" uri="{C3380CC4-5D6E-409C-BE32-E72D297353CC}">
              <c16:uniqueId val="{00000000-17C1-4AD0-BCE1-61D934C213FF}"/>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380736"/>
        <c:axId val="129382272"/>
      </c:lineChart>
      <c:catAx>
        <c:axId val="12938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382272"/>
        <c:crosses val="autoZero"/>
        <c:auto val="1"/>
        <c:lblAlgn val="ctr"/>
        <c:lblOffset val="100"/>
        <c:noMultiLvlLbl val="0"/>
      </c:catAx>
      <c:valAx>
        <c:axId val="12938227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3807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Ausentismo!$J$22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Ausentismo!$F$23:$F$34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Ausentismo!$J$23:$J$34</c:f>
              <c:numCache>
                <c:formatCode>0</c:formatCode>
                <c:ptCount val="12"/>
                <c:pt idx="0">
                  <c:v>120</c:v>
                </c:pt>
                <c:pt idx="1">
                  <c:v>120</c:v>
                </c:pt>
                <c:pt idx="2">
                  <c:v>120</c:v>
                </c:pt>
                <c:pt idx="3">
                  <c:v>120</c:v>
                </c:pt>
                <c:pt idx="4">
                  <c:v>120</c:v>
                </c:pt>
                <c:pt idx="5">
                  <c:v>120</c:v>
                </c:pt>
                <c:pt idx="6">
                  <c:v>120</c:v>
                </c:pt>
                <c:pt idx="7">
                  <c:v>120</c:v>
                </c:pt>
                <c:pt idx="8">
                  <c:v>120</c:v>
                </c:pt>
                <c:pt idx="9">
                  <c:v>120</c:v>
                </c:pt>
                <c:pt idx="10">
                  <c:v>120</c:v>
                </c:pt>
                <c:pt idx="11">
                  <c:v>120</c:v>
                </c:pt>
              </c:numCache>
            </c:numRef>
          </c:val>
          <c:extLst>
            <c:ext xmlns:c16="http://schemas.microsoft.com/office/drawing/2014/chart" uri="{C3380CC4-5D6E-409C-BE32-E72D297353CC}">
              <c16:uniqueId val="{00000000-E975-4CB4-80D6-6F6A92B5DA98}"/>
            </c:ext>
          </c:extLst>
        </c:ser>
        <c:ser>
          <c:idx val="1"/>
          <c:order val="1"/>
          <c:tx>
            <c:strRef>
              <c:f>Ausentismo!$K$22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Ausentismo!$F$23:$F$34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Ausentismo!$K$23:$K$34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975-4CB4-80D6-6F6A92B5DA98}"/>
            </c:ext>
          </c:extLst>
        </c:ser>
        <c:dLbls>
          <c:showLegendKey val="0"/>
          <c:showVal val="1"/>
          <c:showCatName val="0"/>
          <c:showSerName val="0"/>
          <c:showPercent val="0"/>
          <c:showBubbleSize val="0"/>
        </c:dLbls>
        <c:gapWidth val="219"/>
        <c:overlap val="-27"/>
        <c:axId val="129337216"/>
        <c:axId val="129338752"/>
      </c:barChart>
      <c:catAx>
        <c:axId val="12933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338752"/>
        <c:crosses val="autoZero"/>
        <c:auto val="1"/>
        <c:lblAlgn val="ctr"/>
        <c:lblOffset val="100"/>
        <c:noMultiLvlLbl val="0"/>
      </c:catAx>
      <c:valAx>
        <c:axId val="12933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337216"/>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Ausentismo!$F$37:$K$37</c:f>
              <c:strCache>
                <c:ptCount val="6"/>
                <c:pt idx="0">
                  <c:v>Año 2019</c:v>
                </c:pt>
                <c:pt idx="1">
                  <c:v>Año 2020</c:v>
                </c:pt>
                <c:pt idx="2">
                  <c:v>Año 2021</c:v>
                </c:pt>
                <c:pt idx="3">
                  <c:v>Año 2022</c:v>
                </c:pt>
                <c:pt idx="4">
                  <c:v>Año 2023</c:v>
                </c:pt>
                <c:pt idx="5">
                  <c:v>Año 2024</c:v>
                </c:pt>
              </c:strCache>
            </c:strRef>
          </c:cat>
          <c:val>
            <c:numRef>
              <c:f>Ausentismo!$F$38:$K$38</c:f>
              <c:numCache>
                <c:formatCode>0</c:formatCode>
                <c:ptCount val="6"/>
                <c:pt idx="0">
                  <c:v>45</c:v>
                </c:pt>
                <c:pt idx="1">
                  <c:v>0</c:v>
                </c:pt>
              </c:numCache>
            </c:numRef>
          </c:val>
          <c:smooth val="0"/>
          <c:extLst>
            <c:ext xmlns:c16="http://schemas.microsoft.com/office/drawing/2014/chart" uri="{C3380CC4-5D6E-409C-BE32-E72D297353CC}">
              <c16:uniqueId val="{00000000-15AD-48FD-9462-085996CEB7B0}"/>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508480"/>
        <c:axId val="129510016"/>
      </c:lineChart>
      <c:catAx>
        <c:axId val="12950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510016"/>
        <c:crosses val="autoZero"/>
        <c:auto val="1"/>
        <c:lblAlgn val="ctr"/>
        <c:lblOffset val="100"/>
        <c:noMultiLvlLbl val="0"/>
      </c:catAx>
      <c:valAx>
        <c:axId val="12951001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50848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'Prevalencia EL'!$J$22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'Prevalencia EL'!$F$23:$F$34</c15:sqref>
                  </c15:fullRef>
                </c:ext>
              </c:extLst>
              <c:f>'Prevalencia EL'!$F$23</c:f>
              <c:strCache>
                <c:ptCount val="1"/>
                <c:pt idx="0">
                  <c:v>Año</c:v>
                </c:pt>
              </c:strCache>
            </c:strRef>
          </c:cat>
          <c:val>
            <c:numRef>
              <c:extLst>
                <c:ext xmlns:c15="http://schemas.microsoft.com/office/drawing/2012/chart" uri="{02D57815-91ED-43cb-92C2-25804820EDAC}">
                  <c15:fullRef>
                    <c15:sqref>'Prevalencia EL'!$J$23:$J$34</c15:sqref>
                  </c15:fullRef>
                </c:ext>
              </c:extLst>
              <c:f>'Prevalencia EL'!$J$23</c:f>
              <c:numCache>
                <c:formatCode>0.0</c:formatCode>
                <c:ptCount val="1"/>
                <c:pt idx="0">
                  <c:v>87.72</c:v>
                </c:pt>
              </c:numCache>
            </c:numRef>
          </c:val>
          <c:extLst>
            <c:ext xmlns:c16="http://schemas.microsoft.com/office/drawing/2014/chart" uri="{C3380CC4-5D6E-409C-BE32-E72D297353CC}">
              <c16:uniqueId val="{00000000-4427-425D-B6A7-911E79B30641}"/>
            </c:ext>
          </c:extLst>
        </c:ser>
        <c:ser>
          <c:idx val="1"/>
          <c:order val="1"/>
          <c:tx>
            <c:strRef>
              <c:f>'Prevalencia EL'!$K$22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extLst>
                <c:ext xmlns:c15="http://schemas.microsoft.com/office/drawing/2012/chart" uri="{02D57815-91ED-43cb-92C2-25804820EDAC}">
                  <c15:fullRef>
                    <c15:sqref>'Prevalencia EL'!$F$23:$F$34</c15:sqref>
                  </c15:fullRef>
                </c:ext>
              </c:extLst>
              <c:f>'Prevalencia EL'!$F$23</c:f>
              <c:strCache>
                <c:ptCount val="1"/>
                <c:pt idx="0">
                  <c:v>Año</c:v>
                </c:pt>
              </c:strCache>
            </c:strRef>
          </c:cat>
          <c:val>
            <c:numRef>
              <c:extLst>
                <c:ext xmlns:c15="http://schemas.microsoft.com/office/drawing/2012/chart" uri="{02D57815-91ED-43cb-92C2-25804820EDAC}">
                  <c15:fullRef>
                    <c15:sqref>'Prevalencia EL'!$K$23:$K$34</c15:sqref>
                  </c15:fullRef>
                </c:ext>
              </c:extLst>
              <c:f>'Prevalencia EL'!$K$23</c:f>
              <c:numCache>
                <c:formatCode>0.0</c:formatCode>
                <c:ptCount val="1"/>
                <c:pt idx="0">
                  <c:v>0</c:v>
                </c:pt>
              </c:numCache>
            </c:numRef>
          </c:val>
          <c:extLst>
            <c:ext xmlns:c16="http://schemas.microsoft.com/office/drawing/2014/chart" uri="{C3380CC4-5D6E-409C-BE32-E72D297353CC}">
              <c16:uniqueId val="{00000001-4427-425D-B6A7-911E79B30641}"/>
            </c:ext>
          </c:extLst>
        </c:ser>
        <c:dLbls>
          <c:showLegendKey val="0"/>
          <c:showVal val="1"/>
          <c:showCatName val="0"/>
          <c:showSerName val="0"/>
          <c:showPercent val="0"/>
          <c:showBubbleSize val="0"/>
        </c:dLbls>
        <c:gapWidth val="219"/>
        <c:overlap val="-27"/>
        <c:axId val="129113472"/>
        <c:axId val="129127552"/>
      </c:barChart>
      <c:catAx>
        <c:axId val="1291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127552"/>
        <c:crosses val="autoZero"/>
        <c:auto val="1"/>
        <c:lblAlgn val="ctr"/>
        <c:lblOffset val="100"/>
        <c:noMultiLvlLbl val="0"/>
      </c:catAx>
      <c:valAx>
        <c:axId val="1291275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11347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'Prevalencia EL'!$F$37:$K$37</c:f>
              <c:strCache>
                <c:ptCount val="6"/>
                <c:pt idx="0">
                  <c:v>Año 2019</c:v>
                </c:pt>
                <c:pt idx="1">
                  <c:v>Año 2020</c:v>
                </c:pt>
                <c:pt idx="2">
                  <c:v>Año 2021</c:v>
                </c:pt>
                <c:pt idx="3">
                  <c:v>Año 2022</c:v>
                </c:pt>
                <c:pt idx="4">
                  <c:v>Año 2023</c:v>
                </c:pt>
                <c:pt idx="5">
                  <c:v>Año 2024</c:v>
                </c:pt>
              </c:strCache>
            </c:strRef>
          </c:cat>
          <c:val>
            <c:numRef>
              <c:f>'Prevalencia EL'!$F$38:$K$38</c:f>
              <c:numCache>
                <c:formatCode>0.00</c:formatCode>
                <c:ptCount val="6"/>
                <c:pt idx="0">
                  <c:v>87.72</c:v>
                </c:pt>
                <c:pt idx="1">
                  <c:v>0</c:v>
                </c:pt>
              </c:numCache>
            </c:numRef>
          </c:val>
          <c:smooth val="0"/>
          <c:extLst>
            <c:ext xmlns:c16="http://schemas.microsoft.com/office/drawing/2014/chart" uri="{C3380CC4-5D6E-409C-BE32-E72D297353CC}">
              <c16:uniqueId val="{00000000-79F6-4AF2-8E6D-B409CF77C7F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153664"/>
        <c:axId val="129180032"/>
      </c:lineChart>
      <c:catAx>
        <c:axId val="12915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180032"/>
        <c:crosses val="autoZero"/>
        <c:auto val="1"/>
        <c:lblAlgn val="ctr"/>
        <c:lblOffset val="100"/>
        <c:noMultiLvlLbl val="0"/>
      </c:catAx>
      <c:valAx>
        <c:axId val="12918003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15366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'Incidencia EL'!$J$22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'Incidencia EL'!$F$23:$F$34</c15:sqref>
                  </c15:fullRef>
                </c:ext>
              </c:extLst>
              <c:f>'Incidencia EL'!$F$23</c:f>
              <c:strCache>
                <c:ptCount val="1"/>
                <c:pt idx="0">
                  <c:v>Año</c:v>
                </c:pt>
              </c:strCache>
            </c:strRef>
          </c:cat>
          <c:val>
            <c:numRef>
              <c:extLst>
                <c:ext xmlns:c15="http://schemas.microsoft.com/office/drawing/2012/chart" uri="{02D57815-91ED-43cb-92C2-25804820EDAC}">
                  <c15:fullRef>
                    <c15:sqref>'Incidencia EL'!$J$23:$J$34</c15:sqref>
                  </c15:fullRef>
                </c:ext>
              </c:extLst>
              <c:f>'Incidencia EL'!$J$23</c:f>
              <c:numCache>
                <c:formatCode>0.0</c:formatCode>
                <c:ptCount val="1"/>
                <c:pt idx="0">
                  <c:v>0</c:v>
                </c:pt>
              </c:numCache>
            </c:numRef>
          </c:val>
          <c:extLst>
            <c:ext xmlns:c16="http://schemas.microsoft.com/office/drawing/2014/chart" uri="{C3380CC4-5D6E-409C-BE32-E72D297353CC}">
              <c16:uniqueId val="{00000000-9654-4729-A5E8-8359117C9852}"/>
            </c:ext>
          </c:extLst>
        </c:ser>
        <c:ser>
          <c:idx val="1"/>
          <c:order val="1"/>
          <c:tx>
            <c:strRef>
              <c:f>'Incidencia EL'!$K$22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extLst>
                <c:ext xmlns:c15="http://schemas.microsoft.com/office/drawing/2012/chart" uri="{02D57815-91ED-43cb-92C2-25804820EDAC}">
                  <c15:fullRef>
                    <c15:sqref>'Incidencia EL'!$F$23:$F$34</c15:sqref>
                  </c15:fullRef>
                </c:ext>
              </c:extLst>
              <c:f>'Incidencia EL'!$F$23</c:f>
              <c:strCache>
                <c:ptCount val="1"/>
                <c:pt idx="0">
                  <c:v>Año</c:v>
                </c:pt>
              </c:strCache>
            </c:strRef>
          </c:cat>
          <c:val>
            <c:numRef>
              <c:extLst>
                <c:ext xmlns:c15="http://schemas.microsoft.com/office/drawing/2012/chart" uri="{02D57815-91ED-43cb-92C2-25804820EDAC}">
                  <c15:fullRef>
                    <c15:sqref>'Incidencia EL'!$K$23:$K$34</c15:sqref>
                  </c15:fullRef>
                </c:ext>
              </c:extLst>
              <c:f>'Incidencia EL'!$K$23</c:f>
              <c:numCache>
                <c:formatCode>0.0</c:formatCode>
                <c:ptCount val="1"/>
                <c:pt idx="0">
                  <c:v>0</c:v>
                </c:pt>
              </c:numCache>
            </c:numRef>
          </c:val>
          <c:extLst>
            <c:ext xmlns:c16="http://schemas.microsoft.com/office/drawing/2014/chart" uri="{C3380CC4-5D6E-409C-BE32-E72D297353CC}">
              <c16:uniqueId val="{00000001-9654-4729-A5E8-8359117C9852}"/>
            </c:ext>
          </c:extLst>
        </c:ser>
        <c:dLbls>
          <c:showLegendKey val="0"/>
          <c:showVal val="1"/>
          <c:showCatName val="0"/>
          <c:showSerName val="0"/>
          <c:showPercent val="0"/>
          <c:showBubbleSize val="0"/>
        </c:dLbls>
        <c:gapWidth val="219"/>
        <c:overlap val="-27"/>
        <c:axId val="129233664"/>
        <c:axId val="129235200"/>
      </c:barChart>
      <c:catAx>
        <c:axId val="129233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235200"/>
        <c:crosses val="autoZero"/>
        <c:auto val="1"/>
        <c:lblAlgn val="ctr"/>
        <c:lblOffset val="100"/>
        <c:noMultiLvlLbl val="0"/>
      </c:catAx>
      <c:valAx>
        <c:axId val="129235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233664"/>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'Incidencia EL'!$F$37:$K$37</c:f>
              <c:strCache>
                <c:ptCount val="6"/>
                <c:pt idx="0">
                  <c:v>Año 2018</c:v>
                </c:pt>
                <c:pt idx="1">
                  <c:v>Año 2019</c:v>
                </c:pt>
                <c:pt idx="2">
                  <c:v>Año 2020</c:v>
                </c:pt>
                <c:pt idx="3">
                  <c:v>Año 2021</c:v>
                </c:pt>
                <c:pt idx="4">
                  <c:v>Año 2022</c:v>
                </c:pt>
                <c:pt idx="5">
                  <c:v>Año 2023</c:v>
                </c:pt>
              </c:strCache>
            </c:strRef>
          </c:cat>
          <c:val>
            <c:numRef>
              <c:f>'Incidencia EL'!$F$38:$K$38</c:f>
              <c:numCache>
                <c:formatCode>0.00</c:formatCode>
                <c:ptCount val="6"/>
                <c:pt idx="0">
                  <c:v>0</c:v>
                </c:pt>
                <c:pt idx="1">
                  <c:v>0</c:v>
                </c:pt>
              </c:numCache>
            </c:numRef>
          </c:val>
          <c:smooth val="0"/>
          <c:extLst>
            <c:ext xmlns:c16="http://schemas.microsoft.com/office/drawing/2014/chart" uri="{C3380CC4-5D6E-409C-BE32-E72D297353CC}">
              <c16:uniqueId val="{00000000-5571-47FC-BC79-69C5E3084DF5}"/>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687552"/>
        <c:axId val="129689088"/>
      </c:lineChart>
      <c:catAx>
        <c:axId val="12968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689088"/>
        <c:crosses val="autoZero"/>
        <c:auto val="1"/>
        <c:lblAlgn val="ctr"/>
        <c:lblOffset val="100"/>
        <c:noMultiLvlLbl val="0"/>
      </c:catAx>
      <c:valAx>
        <c:axId val="129689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68755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Mortalidad!$F$37:$K$37</c:f>
              <c:strCache>
                <c:ptCount val="6"/>
                <c:pt idx="0">
                  <c:v>Año 2019</c:v>
                </c:pt>
                <c:pt idx="1">
                  <c:v>Año 2020</c:v>
                </c:pt>
                <c:pt idx="2">
                  <c:v>Año 2021</c:v>
                </c:pt>
                <c:pt idx="3">
                  <c:v>Año 2022</c:v>
                </c:pt>
                <c:pt idx="4">
                  <c:v>Año 2023</c:v>
                </c:pt>
                <c:pt idx="5">
                  <c:v>Año 2024</c:v>
                </c:pt>
              </c:strCache>
            </c:strRef>
          </c:cat>
          <c:val>
            <c:numRef>
              <c:f>Mortalidad!$F$38:$K$38</c:f>
              <c:numCache>
                <c:formatCode>0%</c:formatCode>
                <c:ptCount val="6"/>
                <c:pt idx="0">
                  <c:v>0</c:v>
                </c:pt>
                <c:pt idx="1">
                  <c:v>0</c:v>
                </c:pt>
              </c:numCache>
            </c:numRef>
          </c:val>
          <c:smooth val="0"/>
          <c:extLst>
            <c:ext xmlns:c16="http://schemas.microsoft.com/office/drawing/2014/chart" uri="{C3380CC4-5D6E-409C-BE32-E72D297353CC}">
              <c16:uniqueId val="{00000000-2CCF-47AC-9B50-011FB3FD74F8}"/>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5622912"/>
        <c:axId val="129560960"/>
      </c:lineChart>
      <c:catAx>
        <c:axId val="125622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560960"/>
        <c:crosses val="autoZero"/>
        <c:auto val="1"/>
        <c:lblAlgn val="ctr"/>
        <c:lblOffset val="100"/>
        <c:noMultiLvlLbl val="0"/>
      </c:catAx>
      <c:valAx>
        <c:axId val="12956096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562291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464589140708E-2"/>
          <c:y val="3.135527978471022E-2"/>
          <c:w val="0.84319190391734811"/>
          <c:h val="0.64866869118079484"/>
        </c:manualLayout>
      </c:layout>
      <c:barChart>
        <c:barDir val="col"/>
        <c:grouping val="clustered"/>
        <c:varyColors val="0"/>
        <c:ser>
          <c:idx val="0"/>
          <c:order val="0"/>
          <c:tx>
            <c:strRef>
              <c:f>'Autoevaluacion del SG-SST'!$J$22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'Autoevaluacion del SG-SST'!$J$23:$J$34</c15:sqref>
                  </c15:fullRef>
                </c:ext>
              </c:extLst>
              <c:f>'Autoevaluacion del SG-SST'!$J$23</c:f>
              <c:numCache>
                <c:formatCode>0%</c:formatCode>
                <c:ptCount val="1"/>
                <c:pt idx="0">
                  <c:v>0.85</c:v>
                </c:pt>
              </c:numCache>
            </c:numRef>
          </c:val>
          <c:extLst>
            <c:ext xmlns:c16="http://schemas.microsoft.com/office/drawing/2014/chart" uri="{C3380CC4-5D6E-409C-BE32-E72D297353CC}">
              <c16:uniqueId val="{00000000-02B9-43CE-B9B1-CABC9BCDF624}"/>
            </c:ext>
          </c:extLst>
        </c:ser>
        <c:ser>
          <c:idx val="1"/>
          <c:order val="1"/>
          <c:tx>
            <c:strRef>
              <c:f>'Autoevaluacion del SG-SST'!$K$22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'Autoevaluacion del SG-SST'!$K$23:$K$34</c15:sqref>
                  </c15:fullRef>
                </c:ext>
              </c:extLst>
              <c:f>'Autoevaluacion del SG-SST'!$K$23</c:f>
              <c:numCache>
                <c:formatCode>0%</c:formatCode>
                <c:ptCount val="1"/>
                <c:pt idx="0">
                  <c:v>0</c:v>
                </c:pt>
              </c:numCache>
            </c:numRef>
          </c:val>
          <c:extLst>
            <c:ext xmlns:c16="http://schemas.microsoft.com/office/drawing/2014/chart" uri="{C3380CC4-5D6E-409C-BE32-E72D297353CC}">
              <c16:uniqueId val="{00000001-02B9-43CE-B9B1-CABC9BCDF624}"/>
            </c:ext>
          </c:extLst>
        </c:ser>
        <c:dLbls>
          <c:showLegendKey val="0"/>
          <c:showVal val="1"/>
          <c:showCatName val="0"/>
          <c:showSerName val="0"/>
          <c:showPercent val="0"/>
          <c:showBubbleSize val="0"/>
        </c:dLbls>
        <c:gapWidth val="219"/>
        <c:overlap val="-27"/>
        <c:axId val="122225408"/>
        <c:axId val="122226944"/>
      </c:barChart>
      <c:catAx>
        <c:axId val="12222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226944"/>
        <c:crosses val="autoZero"/>
        <c:auto val="0"/>
        <c:lblAlgn val="ctr"/>
        <c:lblOffset val="100"/>
        <c:noMultiLvlLbl val="0"/>
      </c:catAx>
      <c:valAx>
        <c:axId val="122226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2225408"/>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464589140708E-2"/>
          <c:y val="3.135527978471022E-2"/>
          <c:w val="0.84319190391734811"/>
          <c:h val="0.64866869118079484"/>
        </c:manualLayout>
      </c:layout>
      <c:barChart>
        <c:barDir val="col"/>
        <c:grouping val="clustered"/>
        <c:varyColors val="0"/>
        <c:ser>
          <c:idx val="0"/>
          <c:order val="0"/>
          <c:tx>
            <c:strRef>
              <c:f>Mortalidad!$J$22</c:f>
              <c:strCache>
                <c:ptCount val="1"/>
                <c:pt idx="0">
                  <c:v>META</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Mortalidad!$J$23:$J$34</c15:sqref>
                  </c15:fullRef>
                </c:ext>
              </c:extLst>
              <c:f>Mortalidad!$J$23</c:f>
              <c:numCache>
                <c:formatCode>0%</c:formatCode>
                <c:ptCount val="1"/>
                <c:pt idx="0">
                  <c:v>0</c:v>
                </c:pt>
              </c:numCache>
            </c:numRef>
          </c:val>
          <c:extLst>
            <c:ext xmlns:c16="http://schemas.microsoft.com/office/drawing/2014/chart" uri="{C3380CC4-5D6E-409C-BE32-E72D297353CC}">
              <c16:uniqueId val="{00000000-4DC7-44ED-9F7F-85A063CAAFCC}"/>
            </c:ext>
          </c:extLst>
        </c:ser>
        <c:ser>
          <c:idx val="1"/>
          <c:order val="1"/>
          <c:tx>
            <c:strRef>
              <c:f>Mortalidad!$K$22</c:f>
              <c:strCache>
                <c:ptCount val="1"/>
                <c:pt idx="0">
                  <c:v>RESULTADO</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3"/>
                </a:solidFill>
                <a:prstDash val="sysDot"/>
              </a:ln>
              <a:effectLst/>
            </c:spPr>
            <c:trendlineType val="linear"/>
            <c:dispRSqr val="0"/>
            <c:dispEq val="0"/>
          </c:trendline>
          <c:cat>
            <c:multiLvlStrRef>
              <c:extLst>
                <c:ext xmlns:c15="http://schemas.microsoft.com/office/drawing/2012/chart" uri="{02D57815-91ED-43cb-92C2-25804820EDAC}">
                  <c15:fullRef>
                    <c15:sqref>[1]Autoevaluación!$F$22</c15:sqref>
                  </c15:fullRef>
                </c:ext>
              </c:extLst>
              <c:f>[1]Autoevaluación!$F$22</c:f>
            </c:multiLvlStrRef>
          </c:cat>
          <c:val>
            <c:numRef>
              <c:extLst>
                <c:ext xmlns:c15="http://schemas.microsoft.com/office/drawing/2012/chart" uri="{02D57815-91ED-43cb-92C2-25804820EDAC}">
                  <c15:fullRef>
                    <c15:sqref>Mortalidad!$K$23:$K$34</c15:sqref>
                  </c15:fullRef>
                </c:ext>
              </c:extLst>
              <c:f>Mortalidad!$K$23</c:f>
              <c:numCache>
                <c:formatCode>0%</c:formatCode>
                <c:ptCount val="1"/>
                <c:pt idx="0">
                  <c:v>0</c:v>
                </c:pt>
              </c:numCache>
            </c:numRef>
          </c:val>
          <c:extLst>
            <c:ext xmlns:c16="http://schemas.microsoft.com/office/drawing/2014/chart" uri="{C3380CC4-5D6E-409C-BE32-E72D297353CC}">
              <c16:uniqueId val="{00000001-4DC7-44ED-9F7F-85A063CAAFCC}"/>
            </c:ext>
          </c:extLst>
        </c:ser>
        <c:dLbls>
          <c:showLegendKey val="0"/>
          <c:showVal val="1"/>
          <c:showCatName val="0"/>
          <c:showSerName val="0"/>
          <c:showPercent val="0"/>
          <c:showBubbleSize val="0"/>
        </c:dLbls>
        <c:gapWidth val="219"/>
        <c:overlap val="-27"/>
        <c:axId val="126120320"/>
        <c:axId val="126121856"/>
      </c:barChart>
      <c:catAx>
        <c:axId val="12612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121856"/>
        <c:crosses val="autoZero"/>
        <c:auto val="0"/>
        <c:lblAlgn val="ctr"/>
        <c:lblOffset val="100"/>
        <c:noMultiLvlLbl val="0"/>
      </c:catAx>
      <c:valAx>
        <c:axId val="126121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612032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'Intervencion Pel'!$J$22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'Intervencion Pel'!$F$23:$F$34</c:f>
              <c:strCache>
                <c:ptCount val="10"/>
                <c:pt idx="0">
                  <c:v>Primer Trimestre</c:v>
                </c:pt>
                <c:pt idx="3">
                  <c:v>Segundo Trimestre</c:v>
                </c:pt>
                <c:pt idx="6">
                  <c:v>Tercer Trimestre</c:v>
                </c:pt>
                <c:pt idx="9">
                  <c:v>Cuarto Trimestre</c:v>
                </c:pt>
              </c:strCache>
            </c:strRef>
          </c:cat>
          <c:val>
            <c:numRef>
              <c:f>'Intervencion Pel'!$J$23:$J$34</c:f>
              <c:numCache>
                <c:formatCode>0%</c:formatCode>
                <c:ptCount val="12"/>
                <c:pt idx="0">
                  <c:v>0.9</c:v>
                </c:pt>
                <c:pt idx="3">
                  <c:v>0.9</c:v>
                </c:pt>
                <c:pt idx="6">
                  <c:v>0.9</c:v>
                </c:pt>
                <c:pt idx="9">
                  <c:v>0.9</c:v>
                </c:pt>
              </c:numCache>
            </c:numRef>
          </c:val>
          <c:extLst>
            <c:ext xmlns:c16="http://schemas.microsoft.com/office/drawing/2014/chart" uri="{C3380CC4-5D6E-409C-BE32-E72D297353CC}">
              <c16:uniqueId val="{00000000-E3EE-4E1B-B69B-E5FED6520DA2}"/>
            </c:ext>
          </c:extLst>
        </c:ser>
        <c:ser>
          <c:idx val="1"/>
          <c:order val="1"/>
          <c:tx>
            <c:strRef>
              <c:f>'Intervencion Pel'!$K$22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'Intervencion Pel'!$F$23:$F$34</c:f>
              <c:strCache>
                <c:ptCount val="10"/>
                <c:pt idx="0">
                  <c:v>Primer Trimestre</c:v>
                </c:pt>
                <c:pt idx="3">
                  <c:v>Segundo Trimestre</c:v>
                </c:pt>
                <c:pt idx="6">
                  <c:v>Tercer Trimestre</c:v>
                </c:pt>
                <c:pt idx="9">
                  <c:v>Cuarto Trimestre</c:v>
                </c:pt>
              </c:strCache>
            </c:strRef>
          </c:cat>
          <c:val>
            <c:numRef>
              <c:f>'Intervencion Pel'!$K$23:$K$34</c:f>
              <c:numCache>
                <c:formatCode>0%</c:formatCode>
                <c:ptCount val="12"/>
                <c:pt idx="0">
                  <c:v>0</c:v>
                </c:pt>
                <c:pt idx="3">
                  <c:v>0</c:v>
                </c:pt>
                <c:pt idx="6">
                  <c:v>0</c:v>
                </c:pt>
                <c:pt idx="9">
                  <c:v>0</c:v>
                </c:pt>
              </c:numCache>
            </c:numRef>
          </c:val>
          <c:extLst>
            <c:ext xmlns:c16="http://schemas.microsoft.com/office/drawing/2014/chart" uri="{C3380CC4-5D6E-409C-BE32-E72D297353CC}">
              <c16:uniqueId val="{00000001-E3EE-4E1B-B69B-E5FED6520DA2}"/>
            </c:ext>
          </c:extLst>
        </c:ser>
        <c:dLbls>
          <c:showLegendKey val="0"/>
          <c:showVal val="1"/>
          <c:showCatName val="0"/>
          <c:showSerName val="0"/>
          <c:showPercent val="0"/>
          <c:showBubbleSize val="0"/>
        </c:dLbls>
        <c:gapWidth val="219"/>
        <c:overlap val="-27"/>
        <c:axId val="129017728"/>
        <c:axId val="129019264"/>
      </c:barChart>
      <c:catAx>
        <c:axId val="12901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019264"/>
        <c:crosses val="autoZero"/>
        <c:auto val="1"/>
        <c:lblAlgn val="ctr"/>
        <c:lblOffset val="100"/>
        <c:noMultiLvlLbl val="0"/>
      </c:catAx>
      <c:valAx>
        <c:axId val="12901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017728"/>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'Intervencion Pel'!$F$37:$K$37</c:f>
              <c:strCache>
                <c:ptCount val="6"/>
                <c:pt idx="0">
                  <c:v>Año 2019</c:v>
                </c:pt>
                <c:pt idx="1">
                  <c:v>Año 2020</c:v>
                </c:pt>
                <c:pt idx="2">
                  <c:v>Año 2021</c:v>
                </c:pt>
                <c:pt idx="3">
                  <c:v>Año 2022</c:v>
                </c:pt>
                <c:pt idx="4">
                  <c:v>Año 2023</c:v>
                </c:pt>
                <c:pt idx="5">
                  <c:v>Año 2024</c:v>
                </c:pt>
              </c:strCache>
            </c:strRef>
          </c:cat>
          <c:val>
            <c:numRef>
              <c:f>'Intervencion Pel'!$F$38:$K$38</c:f>
              <c:numCache>
                <c:formatCode>0%</c:formatCode>
                <c:ptCount val="6"/>
                <c:pt idx="0">
                  <c:v>0.8</c:v>
                </c:pt>
                <c:pt idx="1">
                  <c:v>0</c:v>
                </c:pt>
              </c:numCache>
            </c:numRef>
          </c:val>
          <c:smooth val="0"/>
          <c:extLst>
            <c:ext xmlns:c16="http://schemas.microsoft.com/office/drawing/2014/chart" uri="{C3380CC4-5D6E-409C-BE32-E72D297353CC}">
              <c16:uniqueId val="{00000000-71E9-4521-903D-DB4B759C024D}"/>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057920"/>
        <c:axId val="129059456"/>
      </c:lineChart>
      <c:catAx>
        <c:axId val="12905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059456"/>
        <c:crosses val="autoZero"/>
        <c:auto val="1"/>
        <c:lblAlgn val="ctr"/>
        <c:lblOffset val="100"/>
        <c:noMultiLvlLbl val="0"/>
      </c:catAx>
      <c:valAx>
        <c:axId val="12905945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05792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'Plan de trabajo'!$J$22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trabajo'!$F$23:$F$34</c:f>
              <c:strCache>
                <c:ptCount val="10"/>
                <c:pt idx="0">
                  <c:v>Primer Trimestre</c:v>
                </c:pt>
                <c:pt idx="3">
                  <c:v>Segundo Trimestre</c:v>
                </c:pt>
                <c:pt idx="6">
                  <c:v>Tercer Trimestre</c:v>
                </c:pt>
                <c:pt idx="9">
                  <c:v>Cuarto Trimestre</c:v>
                </c:pt>
              </c:strCache>
            </c:strRef>
          </c:cat>
          <c:val>
            <c:numRef>
              <c:f>'Plan de trabajo'!$J$23:$J$34</c:f>
              <c:numCache>
                <c:formatCode>0%</c:formatCode>
                <c:ptCount val="12"/>
                <c:pt idx="0">
                  <c:v>0.9</c:v>
                </c:pt>
                <c:pt idx="3">
                  <c:v>0.9</c:v>
                </c:pt>
                <c:pt idx="6">
                  <c:v>0.9</c:v>
                </c:pt>
                <c:pt idx="9">
                  <c:v>0.9</c:v>
                </c:pt>
              </c:numCache>
            </c:numRef>
          </c:val>
          <c:extLst>
            <c:ext xmlns:c16="http://schemas.microsoft.com/office/drawing/2014/chart" uri="{C3380CC4-5D6E-409C-BE32-E72D297353CC}">
              <c16:uniqueId val="{00000000-5FD3-4745-800A-90D365981C68}"/>
            </c:ext>
          </c:extLst>
        </c:ser>
        <c:ser>
          <c:idx val="1"/>
          <c:order val="1"/>
          <c:tx>
            <c:strRef>
              <c:f>'Plan de trabajo'!$K$22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'Plan de trabajo'!$F$23:$F$34</c:f>
              <c:strCache>
                <c:ptCount val="10"/>
                <c:pt idx="0">
                  <c:v>Primer Trimestre</c:v>
                </c:pt>
                <c:pt idx="3">
                  <c:v>Segundo Trimestre</c:v>
                </c:pt>
                <c:pt idx="6">
                  <c:v>Tercer Trimestre</c:v>
                </c:pt>
                <c:pt idx="9">
                  <c:v>Cuarto Trimestre</c:v>
                </c:pt>
              </c:strCache>
            </c:strRef>
          </c:cat>
          <c:val>
            <c:numRef>
              <c:f>'Plan de trabajo'!$K$23:$K$34</c:f>
              <c:numCache>
                <c:formatCode>0%</c:formatCode>
                <c:ptCount val="12"/>
                <c:pt idx="0">
                  <c:v>0</c:v>
                </c:pt>
                <c:pt idx="3">
                  <c:v>0</c:v>
                </c:pt>
                <c:pt idx="6">
                  <c:v>0</c:v>
                </c:pt>
                <c:pt idx="9">
                  <c:v>0</c:v>
                </c:pt>
              </c:numCache>
            </c:numRef>
          </c:val>
          <c:extLst>
            <c:ext xmlns:c16="http://schemas.microsoft.com/office/drawing/2014/chart" uri="{C3380CC4-5D6E-409C-BE32-E72D297353CC}">
              <c16:uniqueId val="{00000001-5FD3-4745-800A-90D365981C68}"/>
            </c:ext>
          </c:extLst>
        </c:ser>
        <c:dLbls>
          <c:showLegendKey val="0"/>
          <c:showVal val="1"/>
          <c:showCatName val="0"/>
          <c:showSerName val="0"/>
          <c:showPercent val="0"/>
          <c:showBubbleSize val="0"/>
        </c:dLbls>
        <c:gapWidth val="219"/>
        <c:overlap val="-27"/>
        <c:axId val="129771392"/>
        <c:axId val="129772928"/>
      </c:barChart>
      <c:catAx>
        <c:axId val="12977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772928"/>
        <c:crosses val="autoZero"/>
        <c:auto val="1"/>
        <c:lblAlgn val="ctr"/>
        <c:lblOffset val="100"/>
        <c:noMultiLvlLbl val="0"/>
      </c:catAx>
      <c:valAx>
        <c:axId val="12977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77139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'Plan de trabajo'!$F$37:$K$37</c:f>
              <c:strCache>
                <c:ptCount val="6"/>
                <c:pt idx="0">
                  <c:v>Año 2019</c:v>
                </c:pt>
                <c:pt idx="1">
                  <c:v>Año 2020</c:v>
                </c:pt>
                <c:pt idx="2">
                  <c:v>Año 2021</c:v>
                </c:pt>
                <c:pt idx="3">
                  <c:v>Año 2022</c:v>
                </c:pt>
                <c:pt idx="4">
                  <c:v>Año 2023</c:v>
                </c:pt>
                <c:pt idx="5">
                  <c:v>Año 2024</c:v>
                </c:pt>
              </c:strCache>
            </c:strRef>
          </c:cat>
          <c:val>
            <c:numRef>
              <c:f>'Plan de trabajo'!$F$38:$K$38</c:f>
              <c:numCache>
                <c:formatCode>0%</c:formatCode>
                <c:ptCount val="6"/>
                <c:pt idx="0">
                  <c:v>0.99</c:v>
                </c:pt>
                <c:pt idx="1">
                  <c:v>0</c:v>
                </c:pt>
              </c:numCache>
            </c:numRef>
          </c:val>
          <c:smooth val="0"/>
          <c:extLst>
            <c:ext xmlns:c16="http://schemas.microsoft.com/office/drawing/2014/chart" uri="{C3380CC4-5D6E-409C-BE32-E72D297353CC}">
              <c16:uniqueId val="{00000000-5010-4A2C-AED6-A22127813B98}"/>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811584"/>
        <c:axId val="129813120"/>
      </c:lineChart>
      <c:catAx>
        <c:axId val="12981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813120"/>
        <c:crosses val="autoZero"/>
        <c:auto val="1"/>
        <c:lblAlgn val="ctr"/>
        <c:lblOffset val="100"/>
        <c:noMultiLvlLbl val="0"/>
      </c:catAx>
      <c:valAx>
        <c:axId val="129813120"/>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81158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'Plan de capacitacion'!$J$22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capacitacion'!$F$23:$F$34</c:f>
              <c:strCache>
                <c:ptCount val="10"/>
                <c:pt idx="0">
                  <c:v>Primer Trimestre</c:v>
                </c:pt>
                <c:pt idx="3">
                  <c:v>Segundo Trimestre</c:v>
                </c:pt>
                <c:pt idx="6">
                  <c:v>Tercer Trimestre</c:v>
                </c:pt>
                <c:pt idx="9">
                  <c:v>Cuarto Trimestre</c:v>
                </c:pt>
              </c:strCache>
            </c:strRef>
          </c:cat>
          <c:val>
            <c:numRef>
              <c:f>'Plan de capacitacion'!$J$23:$J$34</c:f>
              <c:numCache>
                <c:formatCode>0%</c:formatCode>
                <c:ptCount val="12"/>
                <c:pt idx="0">
                  <c:v>0.9</c:v>
                </c:pt>
                <c:pt idx="3">
                  <c:v>0.9</c:v>
                </c:pt>
                <c:pt idx="6">
                  <c:v>0.9</c:v>
                </c:pt>
                <c:pt idx="9">
                  <c:v>0.9</c:v>
                </c:pt>
              </c:numCache>
            </c:numRef>
          </c:val>
          <c:extLst>
            <c:ext xmlns:c16="http://schemas.microsoft.com/office/drawing/2014/chart" uri="{C3380CC4-5D6E-409C-BE32-E72D297353CC}">
              <c16:uniqueId val="{00000000-9842-4234-8959-999D19096AC4}"/>
            </c:ext>
          </c:extLst>
        </c:ser>
        <c:ser>
          <c:idx val="1"/>
          <c:order val="1"/>
          <c:tx>
            <c:strRef>
              <c:f>'Plan de capacitacion'!$K$22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'Plan de capacitacion'!$F$23:$F$34</c:f>
              <c:strCache>
                <c:ptCount val="10"/>
                <c:pt idx="0">
                  <c:v>Primer Trimestre</c:v>
                </c:pt>
                <c:pt idx="3">
                  <c:v>Segundo Trimestre</c:v>
                </c:pt>
                <c:pt idx="6">
                  <c:v>Tercer Trimestre</c:v>
                </c:pt>
                <c:pt idx="9">
                  <c:v>Cuarto Trimestre</c:v>
                </c:pt>
              </c:strCache>
            </c:strRef>
          </c:cat>
          <c:val>
            <c:numRef>
              <c:f>'Plan de capacitacion'!$K$23:$K$34</c:f>
              <c:numCache>
                <c:formatCode>0%</c:formatCode>
                <c:ptCount val="12"/>
                <c:pt idx="0">
                  <c:v>0</c:v>
                </c:pt>
                <c:pt idx="3">
                  <c:v>0</c:v>
                </c:pt>
                <c:pt idx="6">
                  <c:v>0</c:v>
                </c:pt>
                <c:pt idx="9">
                  <c:v>0</c:v>
                </c:pt>
              </c:numCache>
            </c:numRef>
          </c:val>
          <c:extLst>
            <c:ext xmlns:c16="http://schemas.microsoft.com/office/drawing/2014/chart" uri="{C3380CC4-5D6E-409C-BE32-E72D297353CC}">
              <c16:uniqueId val="{00000001-9842-4234-8959-999D19096AC4}"/>
            </c:ext>
          </c:extLst>
        </c:ser>
        <c:dLbls>
          <c:showLegendKey val="0"/>
          <c:showVal val="1"/>
          <c:showCatName val="0"/>
          <c:showSerName val="0"/>
          <c:showPercent val="0"/>
          <c:showBubbleSize val="0"/>
        </c:dLbls>
        <c:gapWidth val="219"/>
        <c:overlap val="-27"/>
        <c:axId val="129894272"/>
        <c:axId val="129895808"/>
      </c:barChart>
      <c:catAx>
        <c:axId val="12989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895808"/>
        <c:crosses val="autoZero"/>
        <c:auto val="1"/>
        <c:lblAlgn val="ctr"/>
        <c:lblOffset val="100"/>
        <c:noMultiLvlLbl val="0"/>
      </c:catAx>
      <c:valAx>
        <c:axId val="12989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989427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'Plan de capacitacion'!$F$37:$K$37</c:f>
              <c:strCache>
                <c:ptCount val="6"/>
                <c:pt idx="0">
                  <c:v>Año 2019</c:v>
                </c:pt>
                <c:pt idx="1">
                  <c:v>Año 2020</c:v>
                </c:pt>
                <c:pt idx="2">
                  <c:v>Año 2021</c:v>
                </c:pt>
                <c:pt idx="3">
                  <c:v>Año 2022</c:v>
                </c:pt>
                <c:pt idx="4">
                  <c:v>Año 2023</c:v>
                </c:pt>
                <c:pt idx="5">
                  <c:v>Año 2024</c:v>
                </c:pt>
              </c:strCache>
            </c:strRef>
          </c:cat>
          <c:val>
            <c:numRef>
              <c:f>'Plan de capacitacion'!$F$38:$K$38</c:f>
              <c:numCache>
                <c:formatCode>0%</c:formatCode>
                <c:ptCount val="6"/>
                <c:pt idx="0">
                  <c:v>1</c:v>
                </c:pt>
                <c:pt idx="1">
                  <c:v>0</c:v>
                </c:pt>
              </c:numCache>
            </c:numRef>
          </c:val>
          <c:smooth val="0"/>
          <c:extLst>
            <c:ext xmlns:c16="http://schemas.microsoft.com/office/drawing/2014/chart" uri="{C3380CC4-5D6E-409C-BE32-E72D297353CC}">
              <c16:uniqueId val="{00000000-BE71-4A12-9935-7D3BFA40467E}"/>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9942656"/>
        <c:axId val="129944192"/>
      </c:lineChart>
      <c:catAx>
        <c:axId val="12994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944192"/>
        <c:crosses val="autoZero"/>
        <c:auto val="1"/>
        <c:lblAlgn val="ctr"/>
        <c:lblOffset val="100"/>
        <c:noMultiLvlLbl val="0"/>
      </c:catAx>
      <c:valAx>
        <c:axId val="12994419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994265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Acciones!$J$22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Acciones!$F$23:$F$34</c:f>
              <c:strCache>
                <c:ptCount val="7"/>
                <c:pt idx="0">
                  <c:v>Primer Semestre</c:v>
                </c:pt>
                <c:pt idx="6">
                  <c:v>Segundo  Semestre</c:v>
                </c:pt>
              </c:strCache>
            </c:strRef>
          </c:cat>
          <c:val>
            <c:numRef>
              <c:f>Acciones!$J$23:$J$34</c:f>
              <c:numCache>
                <c:formatCode>0%</c:formatCode>
                <c:ptCount val="12"/>
                <c:pt idx="0">
                  <c:v>0.9</c:v>
                </c:pt>
                <c:pt idx="6">
                  <c:v>0.9</c:v>
                </c:pt>
              </c:numCache>
            </c:numRef>
          </c:val>
          <c:extLst>
            <c:ext xmlns:c16="http://schemas.microsoft.com/office/drawing/2014/chart" uri="{C3380CC4-5D6E-409C-BE32-E72D297353CC}">
              <c16:uniqueId val="{00000000-B546-4D68-A167-E89D71552B57}"/>
            </c:ext>
          </c:extLst>
        </c:ser>
        <c:ser>
          <c:idx val="1"/>
          <c:order val="1"/>
          <c:tx>
            <c:strRef>
              <c:f>Acciones!$K$22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Acciones!$F$23:$F$34</c:f>
              <c:strCache>
                <c:ptCount val="7"/>
                <c:pt idx="0">
                  <c:v>Primer Semestre</c:v>
                </c:pt>
                <c:pt idx="6">
                  <c:v>Segundo  Semestre</c:v>
                </c:pt>
              </c:strCache>
            </c:strRef>
          </c:cat>
          <c:val>
            <c:numRef>
              <c:f>Acciones!$K$23:$K$34</c:f>
              <c:numCache>
                <c:formatCode>0%</c:formatCode>
                <c:ptCount val="12"/>
                <c:pt idx="0">
                  <c:v>0</c:v>
                </c:pt>
                <c:pt idx="6">
                  <c:v>0</c:v>
                </c:pt>
              </c:numCache>
            </c:numRef>
          </c:val>
          <c:extLst>
            <c:ext xmlns:c16="http://schemas.microsoft.com/office/drawing/2014/chart" uri="{C3380CC4-5D6E-409C-BE32-E72D297353CC}">
              <c16:uniqueId val="{00000001-B546-4D68-A167-E89D71552B57}"/>
            </c:ext>
          </c:extLst>
        </c:ser>
        <c:dLbls>
          <c:showLegendKey val="0"/>
          <c:showVal val="1"/>
          <c:showCatName val="0"/>
          <c:showSerName val="0"/>
          <c:showPercent val="0"/>
          <c:showBubbleSize val="0"/>
        </c:dLbls>
        <c:gapWidth val="219"/>
        <c:overlap val="-27"/>
        <c:axId val="130467712"/>
        <c:axId val="130469248"/>
      </c:barChart>
      <c:catAx>
        <c:axId val="13046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469248"/>
        <c:crosses val="autoZero"/>
        <c:auto val="1"/>
        <c:lblAlgn val="ctr"/>
        <c:lblOffset val="100"/>
        <c:noMultiLvlLbl val="0"/>
      </c:catAx>
      <c:valAx>
        <c:axId val="13046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46771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Acciones!$F$37:$K$37</c:f>
              <c:strCache>
                <c:ptCount val="6"/>
                <c:pt idx="0">
                  <c:v>Año 2019</c:v>
                </c:pt>
                <c:pt idx="1">
                  <c:v>Año 2020</c:v>
                </c:pt>
                <c:pt idx="2">
                  <c:v>Año 2021</c:v>
                </c:pt>
                <c:pt idx="3">
                  <c:v>Año 2022</c:v>
                </c:pt>
                <c:pt idx="4">
                  <c:v>Año 2023</c:v>
                </c:pt>
                <c:pt idx="5">
                  <c:v>Año 2024</c:v>
                </c:pt>
              </c:strCache>
            </c:strRef>
          </c:cat>
          <c:val>
            <c:numRef>
              <c:f>Acciones!$F$38:$K$38</c:f>
              <c:numCache>
                <c:formatCode>0%</c:formatCode>
                <c:ptCount val="6"/>
                <c:pt idx="0">
                  <c:v>0.9</c:v>
                </c:pt>
                <c:pt idx="1">
                  <c:v>0</c:v>
                </c:pt>
              </c:numCache>
            </c:numRef>
          </c:val>
          <c:smooth val="0"/>
          <c:extLst>
            <c:ext xmlns:c16="http://schemas.microsoft.com/office/drawing/2014/chart" uri="{C3380CC4-5D6E-409C-BE32-E72D297353CC}">
              <c16:uniqueId val="{00000000-5711-448A-B37D-7AD59E89E042}"/>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30512000"/>
        <c:axId val="130513536"/>
      </c:lineChart>
      <c:catAx>
        <c:axId val="13051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30513536"/>
        <c:crosses val="autoZero"/>
        <c:auto val="1"/>
        <c:lblAlgn val="ctr"/>
        <c:lblOffset val="100"/>
        <c:noMultiLvlLbl val="0"/>
      </c:catAx>
      <c:valAx>
        <c:axId val="130513536"/>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30512000"/>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'Mediciones Ambientales'!$J$22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'Mediciones Ambientales'!$F$23:$F$34</c:f>
              <c:strCache>
                <c:ptCount val="7"/>
                <c:pt idx="0">
                  <c:v>Primer Semestre</c:v>
                </c:pt>
                <c:pt idx="6">
                  <c:v>Segundo  Semestre</c:v>
                </c:pt>
              </c:strCache>
            </c:strRef>
          </c:cat>
          <c:val>
            <c:numRef>
              <c:f>'Mediciones Ambientales'!$J$23:$J$34</c:f>
              <c:numCache>
                <c:formatCode>0%</c:formatCode>
                <c:ptCount val="12"/>
                <c:pt idx="0">
                  <c:v>0.9</c:v>
                </c:pt>
                <c:pt idx="6">
                  <c:v>0.9</c:v>
                </c:pt>
              </c:numCache>
            </c:numRef>
          </c:val>
          <c:extLst>
            <c:ext xmlns:c16="http://schemas.microsoft.com/office/drawing/2014/chart" uri="{C3380CC4-5D6E-409C-BE32-E72D297353CC}">
              <c16:uniqueId val="{00000000-8C7B-4B47-8F3F-822DB641DB14}"/>
            </c:ext>
          </c:extLst>
        </c:ser>
        <c:ser>
          <c:idx val="1"/>
          <c:order val="1"/>
          <c:tx>
            <c:strRef>
              <c:f>'Mediciones Ambientales'!$K$22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'Mediciones Ambientales'!$F$23:$F$34</c:f>
              <c:strCache>
                <c:ptCount val="7"/>
                <c:pt idx="0">
                  <c:v>Primer Semestre</c:v>
                </c:pt>
                <c:pt idx="6">
                  <c:v>Segundo  Semestre</c:v>
                </c:pt>
              </c:strCache>
            </c:strRef>
          </c:cat>
          <c:val>
            <c:numRef>
              <c:f>'Mediciones Ambientales'!$K$23:$K$34</c:f>
              <c:numCache>
                <c:formatCode>0%</c:formatCode>
                <c:ptCount val="12"/>
                <c:pt idx="0">
                  <c:v>0</c:v>
                </c:pt>
                <c:pt idx="6">
                  <c:v>0</c:v>
                </c:pt>
              </c:numCache>
            </c:numRef>
          </c:val>
          <c:extLst>
            <c:ext xmlns:c16="http://schemas.microsoft.com/office/drawing/2014/chart" uri="{C3380CC4-5D6E-409C-BE32-E72D297353CC}">
              <c16:uniqueId val="{00000001-8C7B-4B47-8F3F-822DB641DB14}"/>
            </c:ext>
          </c:extLst>
        </c:ser>
        <c:dLbls>
          <c:showLegendKey val="0"/>
          <c:showVal val="1"/>
          <c:showCatName val="0"/>
          <c:showSerName val="0"/>
          <c:showPercent val="0"/>
          <c:showBubbleSize val="0"/>
        </c:dLbls>
        <c:gapWidth val="219"/>
        <c:overlap val="-27"/>
        <c:axId val="130574592"/>
        <c:axId val="130592768"/>
      </c:barChart>
      <c:catAx>
        <c:axId val="1305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592768"/>
        <c:crosses val="autoZero"/>
        <c:auto val="1"/>
        <c:lblAlgn val="ctr"/>
        <c:lblOffset val="100"/>
        <c:noMultiLvlLbl val="0"/>
      </c:catAx>
      <c:valAx>
        <c:axId val="130592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57459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'Condiciones de salud Ing'!$J$22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'Condiciones de salud Ing'!$F$23:$F$34</c:f>
              <c:strCache>
                <c:ptCount val="10"/>
                <c:pt idx="0">
                  <c:v>Primer Trimestre</c:v>
                </c:pt>
                <c:pt idx="3">
                  <c:v>Segundo Trimestre</c:v>
                </c:pt>
                <c:pt idx="6">
                  <c:v>Tercer Trimestre</c:v>
                </c:pt>
                <c:pt idx="9">
                  <c:v>Cuarto Trimestre</c:v>
                </c:pt>
              </c:strCache>
            </c:strRef>
          </c:cat>
          <c:val>
            <c:numRef>
              <c:f>'Condiciones de salud Ing'!$J$23:$J$34</c:f>
              <c:numCache>
                <c:formatCode>0%</c:formatCode>
                <c:ptCount val="12"/>
                <c:pt idx="0">
                  <c:v>1</c:v>
                </c:pt>
                <c:pt idx="3">
                  <c:v>1</c:v>
                </c:pt>
                <c:pt idx="6">
                  <c:v>1</c:v>
                </c:pt>
                <c:pt idx="9">
                  <c:v>1</c:v>
                </c:pt>
              </c:numCache>
            </c:numRef>
          </c:val>
          <c:extLst>
            <c:ext xmlns:c16="http://schemas.microsoft.com/office/drawing/2014/chart" uri="{C3380CC4-5D6E-409C-BE32-E72D297353CC}">
              <c16:uniqueId val="{00000000-D794-4C96-B9A7-F20AF292589B}"/>
            </c:ext>
          </c:extLst>
        </c:ser>
        <c:ser>
          <c:idx val="1"/>
          <c:order val="1"/>
          <c:tx>
            <c:strRef>
              <c:f>'Condiciones de salud Ing'!$K$22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'Condiciones de salud Ing'!$F$23:$F$34</c:f>
              <c:strCache>
                <c:ptCount val="10"/>
                <c:pt idx="0">
                  <c:v>Primer Trimestre</c:v>
                </c:pt>
                <c:pt idx="3">
                  <c:v>Segundo Trimestre</c:v>
                </c:pt>
                <c:pt idx="6">
                  <c:v>Tercer Trimestre</c:v>
                </c:pt>
                <c:pt idx="9">
                  <c:v>Cuarto Trimestre</c:v>
                </c:pt>
              </c:strCache>
            </c:strRef>
          </c:cat>
          <c:val>
            <c:numRef>
              <c:f>'Condiciones de salud Ing'!$K$23:$K$34</c:f>
              <c:numCache>
                <c:formatCode>0%</c:formatCode>
                <c:ptCount val="12"/>
                <c:pt idx="0">
                  <c:v>1</c:v>
                </c:pt>
                <c:pt idx="3">
                  <c:v>0</c:v>
                </c:pt>
                <c:pt idx="6">
                  <c:v>0</c:v>
                </c:pt>
                <c:pt idx="9">
                  <c:v>0</c:v>
                </c:pt>
              </c:numCache>
            </c:numRef>
          </c:val>
          <c:extLst>
            <c:ext xmlns:c16="http://schemas.microsoft.com/office/drawing/2014/chart" uri="{C3380CC4-5D6E-409C-BE32-E72D297353CC}">
              <c16:uniqueId val="{00000001-D794-4C96-B9A7-F20AF292589B}"/>
            </c:ext>
          </c:extLst>
        </c:ser>
        <c:dLbls>
          <c:showLegendKey val="0"/>
          <c:showVal val="1"/>
          <c:showCatName val="0"/>
          <c:showSerName val="0"/>
          <c:showPercent val="0"/>
          <c:showBubbleSize val="0"/>
        </c:dLbls>
        <c:gapWidth val="219"/>
        <c:overlap val="-27"/>
        <c:axId val="124408192"/>
        <c:axId val="124409728"/>
      </c:barChart>
      <c:catAx>
        <c:axId val="12440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409728"/>
        <c:crosses val="autoZero"/>
        <c:auto val="1"/>
        <c:lblAlgn val="ctr"/>
        <c:lblOffset val="100"/>
        <c:noMultiLvlLbl val="0"/>
      </c:catAx>
      <c:valAx>
        <c:axId val="12440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408192"/>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'Mediciones Ambientales'!$F$37:$K$37</c:f>
              <c:strCache>
                <c:ptCount val="6"/>
                <c:pt idx="0">
                  <c:v>Año 2019</c:v>
                </c:pt>
                <c:pt idx="1">
                  <c:v>Año 2020</c:v>
                </c:pt>
                <c:pt idx="2">
                  <c:v>Año 2021</c:v>
                </c:pt>
                <c:pt idx="3">
                  <c:v>Año 2022</c:v>
                </c:pt>
                <c:pt idx="4">
                  <c:v>Año 2023</c:v>
                </c:pt>
                <c:pt idx="5">
                  <c:v>Año 2024</c:v>
                </c:pt>
              </c:strCache>
            </c:strRef>
          </c:cat>
          <c:val>
            <c:numRef>
              <c:f>'Mediciones Ambientales'!$F$38:$K$38</c:f>
              <c:numCache>
                <c:formatCode>0%</c:formatCode>
                <c:ptCount val="6"/>
                <c:pt idx="0">
                  <c:v>0.9</c:v>
                </c:pt>
                <c:pt idx="1">
                  <c:v>0</c:v>
                </c:pt>
              </c:numCache>
            </c:numRef>
          </c:val>
          <c:smooth val="0"/>
          <c:extLst>
            <c:ext xmlns:c16="http://schemas.microsoft.com/office/drawing/2014/chart" uri="{C3380CC4-5D6E-409C-BE32-E72D297353CC}">
              <c16:uniqueId val="{00000000-D85B-418C-977A-E7D02FCA5ACF}"/>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8923136"/>
        <c:axId val="128924672"/>
      </c:lineChart>
      <c:catAx>
        <c:axId val="12892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8924672"/>
        <c:crosses val="autoZero"/>
        <c:auto val="1"/>
        <c:lblAlgn val="ctr"/>
        <c:lblOffset val="100"/>
        <c:noMultiLvlLbl val="0"/>
      </c:catAx>
      <c:valAx>
        <c:axId val="128924672"/>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89231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'Desarrollo PVE'!$J$22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'Desarrollo PVE'!$F$23:$F$34</c:f>
              <c:strCache>
                <c:ptCount val="7"/>
                <c:pt idx="0">
                  <c:v>Primer Semestre</c:v>
                </c:pt>
                <c:pt idx="6">
                  <c:v>Segundo  Semestre</c:v>
                </c:pt>
              </c:strCache>
            </c:strRef>
          </c:cat>
          <c:val>
            <c:numRef>
              <c:f>'Desarrollo PVE'!$J$23:$J$34</c:f>
              <c:numCache>
                <c:formatCode>0%</c:formatCode>
                <c:ptCount val="12"/>
                <c:pt idx="0">
                  <c:v>0.9</c:v>
                </c:pt>
                <c:pt idx="6">
                  <c:v>0.9</c:v>
                </c:pt>
              </c:numCache>
            </c:numRef>
          </c:val>
          <c:extLst>
            <c:ext xmlns:c16="http://schemas.microsoft.com/office/drawing/2014/chart" uri="{C3380CC4-5D6E-409C-BE32-E72D297353CC}">
              <c16:uniqueId val="{00000000-0321-464A-A71C-20DD0F685FA3}"/>
            </c:ext>
          </c:extLst>
        </c:ser>
        <c:ser>
          <c:idx val="1"/>
          <c:order val="1"/>
          <c:tx>
            <c:strRef>
              <c:f>'Desarrollo PVE'!$K$22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'Desarrollo PVE'!$F$23:$F$34</c:f>
              <c:strCache>
                <c:ptCount val="7"/>
                <c:pt idx="0">
                  <c:v>Primer Semestre</c:v>
                </c:pt>
                <c:pt idx="6">
                  <c:v>Segundo  Semestre</c:v>
                </c:pt>
              </c:strCache>
            </c:strRef>
          </c:cat>
          <c:val>
            <c:numRef>
              <c:f>'Desarrollo PVE'!$K$23:$K$34</c:f>
              <c:numCache>
                <c:formatCode>0%</c:formatCode>
                <c:ptCount val="12"/>
                <c:pt idx="0">
                  <c:v>0</c:v>
                </c:pt>
                <c:pt idx="6">
                  <c:v>0</c:v>
                </c:pt>
              </c:numCache>
            </c:numRef>
          </c:val>
          <c:extLst>
            <c:ext xmlns:c16="http://schemas.microsoft.com/office/drawing/2014/chart" uri="{C3380CC4-5D6E-409C-BE32-E72D297353CC}">
              <c16:uniqueId val="{00000001-0321-464A-A71C-20DD0F685FA3}"/>
            </c:ext>
          </c:extLst>
        </c:ser>
        <c:dLbls>
          <c:showLegendKey val="0"/>
          <c:showVal val="1"/>
          <c:showCatName val="0"/>
          <c:showSerName val="0"/>
          <c:showPercent val="0"/>
          <c:showBubbleSize val="0"/>
        </c:dLbls>
        <c:gapWidth val="219"/>
        <c:overlap val="-27"/>
        <c:axId val="130095360"/>
        <c:axId val="130101248"/>
      </c:barChart>
      <c:catAx>
        <c:axId val="13009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101248"/>
        <c:crosses val="autoZero"/>
        <c:auto val="1"/>
        <c:lblAlgn val="ctr"/>
        <c:lblOffset val="100"/>
        <c:noMultiLvlLbl val="0"/>
      </c:catAx>
      <c:valAx>
        <c:axId val="13010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30095360"/>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'Desarrollo PVE'!$F$37:$K$37</c:f>
              <c:strCache>
                <c:ptCount val="6"/>
                <c:pt idx="0">
                  <c:v>Año 2019</c:v>
                </c:pt>
                <c:pt idx="1">
                  <c:v>Año 2020</c:v>
                </c:pt>
                <c:pt idx="2">
                  <c:v>Año 2021</c:v>
                </c:pt>
                <c:pt idx="3">
                  <c:v>Año 2022</c:v>
                </c:pt>
                <c:pt idx="4">
                  <c:v>Año 2023</c:v>
                </c:pt>
                <c:pt idx="5">
                  <c:v>Año 2024</c:v>
                </c:pt>
              </c:strCache>
            </c:strRef>
          </c:cat>
          <c:val>
            <c:numRef>
              <c:f>'Desarrollo PVE'!$F$38:$K$38</c:f>
              <c:numCache>
                <c:formatCode>0%</c:formatCode>
                <c:ptCount val="6"/>
                <c:pt idx="0">
                  <c:v>1</c:v>
                </c:pt>
                <c:pt idx="1">
                  <c:v>0</c:v>
                </c:pt>
              </c:numCache>
            </c:numRef>
          </c:val>
          <c:smooth val="0"/>
          <c:extLst>
            <c:ext xmlns:c16="http://schemas.microsoft.com/office/drawing/2014/chart" uri="{C3380CC4-5D6E-409C-BE32-E72D297353CC}">
              <c16:uniqueId val="{00000000-F209-4E11-994F-F4C1EBBE0740}"/>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30135552"/>
        <c:axId val="130137088"/>
      </c:lineChart>
      <c:catAx>
        <c:axId val="13013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30137088"/>
        <c:crosses val="autoZero"/>
        <c:auto val="1"/>
        <c:lblAlgn val="ctr"/>
        <c:lblOffset val="100"/>
        <c:noMultiLvlLbl val="0"/>
      </c:catAx>
      <c:valAx>
        <c:axId val="13013708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3013555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r>
              <a:rPr lang="en-US"/>
              <a:t>% CUMP  </a:t>
            </a:r>
          </a:p>
        </c:rich>
      </c:tx>
      <c:overlay val="0"/>
      <c:spPr>
        <a:noFill/>
        <a:ln>
          <a:noFill/>
        </a:ln>
        <a:effectLst/>
      </c:spPr>
    </c:title>
    <c:autoTitleDeleted val="0"/>
    <c:plotArea>
      <c:layout>
        <c:manualLayout>
          <c:layoutTarget val="inner"/>
          <c:xMode val="edge"/>
          <c:yMode val="edge"/>
          <c:x val="9.7122703412073505E-2"/>
          <c:y val="0.19432888597258677"/>
          <c:w val="0.63493153980752404"/>
          <c:h val="0.56225247885680951"/>
        </c:manualLayout>
      </c:layout>
      <c:barChart>
        <c:barDir val="col"/>
        <c:grouping val="clustered"/>
        <c:varyColors val="0"/>
        <c:ser>
          <c:idx val="0"/>
          <c:order val="0"/>
          <c:tx>
            <c:strRef>
              <c:f>'Plan de Trab- Anual'!$J$28</c:f>
              <c:strCache>
                <c:ptCount val="1"/>
                <c:pt idx="0">
                  <c:v>% DE CUMPLIMIENTO</c:v>
                </c:pt>
              </c:strCache>
            </c:strRef>
          </c:tx>
          <c:spPr>
            <a:solidFill>
              <a:schemeClr val="accent1">
                <a:alpha val="85000"/>
              </a:schemeClr>
            </a:solidFill>
            <a:ln w="9525" cap="flat" cmpd="sng" algn="ctr">
              <a:solidFill>
                <a:schemeClr val="accent1">
                  <a:lumMod val="75000"/>
                </a:schemeClr>
              </a:solidFill>
              <a:round/>
            </a:ln>
            <a:effectLst/>
          </c:spPr>
          <c:invertIfNegative val="0"/>
          <c:trendline>
            <c:spPr>
              <a:ln w="19050" cap="rnd">
                <a:solidFill>
                  <a:schemeClr val="accent1"/>
                </a:solidFill>
              </a:ln>
              <a:effectLst/>
            </c:spPr>
            <c:trendlineType val="movingAvg"/>
            <c:period val="2"/>
            <c:dispRSqr val="0"/>
            <c:dispEq val="0"/>
          </c:trendline>
          <c:cat>
            <c:strRef>
              <c:f>'Plan de Trab- Anual'!$B$29:$E$41</c:f>
              <c:strCache>
                <c:ptCount val="13"/>
                <c:pt idx="0">
                  <c:v>2017</c:v>
                </c:pt>
                <c:pt idx="1">
                  <c:v>2018</c:v>
                </c:pt>
                <c:pt idx="2">
                  <c:v>2019</c:v>
                </c:pt>
                <c:pt idx="3">
                  <c:v>2020</c:v>
                </c:pt>
                <c:pt idx="4">
                  <c:v>2021</c:v>
                </c:pt>
                <c:pt idx="5">
                  <c:v>2022</c:v>
                </c:pt>
                <c:pt idx="6">
                  <c:v>2021</c:v>
                </c:pt>
                <c:pt idx="7">
                  <c:v>2022</c:v>
                </c:pt>
                <c:pt idx="8">
                  <c:v>2023</c:v>
                </c:pt>
                <c:pt idx="9">
                  <c:v>2024</c:v>
                </c:pt>
                <c:pt idx="10">
                  <c:v>2025</c:v>
                </c:pt>
                <c:pt idx="11">
                  <c:v>2026</c:v>
                </c:pt>
                <c:pt idx="12">
                  <c:v>2027</c:v>
                </c:pt>
              </c:strCache>
            </c:strRef>
          </c:cat>
          <c:val>
            <c:numRef>
              <c:f>'Plan de Trab- Anual'!$J$29:$J$41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48B-434F-AF82-F71EF6D8FB5F}"/>
            </c:ext>
          </c:extLst>
        </c:ser>
        <c:ser>
          <c:idx val="1"/>
          <c:order val="1"/>
          <c:tx>
            <c:v>+'Plan de Trab- Anual'!+'Plan de Trab- Anual'!$K$28</c:v>
          </c:tx>
          <c:spPr>
            <a:solidFill>
              <a:schemeClr val="accent2">
                <a:alpha val="85000"/>
              </a:schemeClr>
            </a:solidFill>
            <a:ln w="9525" cap="flat" cmpd="sng" algn="ctr">
              <a:solidFill>
                <a:schemeClr val="accent2">
                  <a:lumMod val="75000"/>
                </a:schemeClr>
              </a:solidFill>
              <a:round/>
            </a:ln>
            <a:effectLst/>
          </c:spPr>
          <c:invertIfNegative val="0"/>
          <c:trendline>
            <c:spPr>
              <a:ln w="19050" cap="rnd">
                <a:solidFill>
                  <a:schemeClr val="accent2"/>
                </a:solidFill>
              </a:ln>
              <a:effectLst/>
            </c:spPr>
            <c:trendlineType val="movingAvg"/>
            <c:period val="2"/>
            <c:dispRSqr val="0"/>
            <c:dispEq val="0"/>
          </c:trendline>
          <c:trendline>
            <c:spPr>
              <a:ln w="19050" cap="rnd">
                <a:solidFill>
                  <a:schemeClr val="accent2"/>
                </a:solidFill>
              </a:ln>
              <a:effectLst/>
            </c:spPr>
            <c:trendlineType val="movingAvg"/>
            <c:period val="2"/>
            <c:dispRSqr val="0"/>
            <c:dispEq val="0"/>
          </c:trendline>
          <c:trendline>
            <c:spPr>
              <a:ln w="19050" cap="rnd">
                <a:solidFill>
                  <a:schemeClr val="accent2"/>
                </a:solidFill>
              </a:ln>
              <a:effectLst/>
            </c:spPr>
            <c:trendlineType val="movingAvg"/>
            <c:period val="2"/>
            <c:dispRSqr val="0"/>
            <c:dispEq val="0"/>
          </c:trendline>
          <c:trendline>
            <c:spPr>
              <a:ln w="19050" cap="rnd">
                <a:solidFill>
                  <a:schemeClr val="accent2"/>
                </a:solidFill>
              </a:ln>
              <a:effectLst/>
            </c:spPr>
            <c:trendlineType val="movingAvg"/>
            <c:period val="2"/>
            <c:dispRSqr val="0"/>
            <c:dispEq val="0"/>
          </c:trendline>
          <c:cat>
            <c:strRef>
              <c:f>'Plan de Trab- Anual'!$B$29:$E$41</c:f>
              <c:strCache>
                <c:ptCount val="13"/>
                <c:pt idx="0">
                  <c:v>2017</c:v>
                </c:pt>
                <c:pt idx="1">
                  <c:v>2018</c:v>
                </c:pt>
                <c:pt idx="2">
                  <c:v>2019</c:v>
                </c:pt>
                <c:pt idx="3">
                  <c:v>2020</c:v>
                </c:pt>
                <c:pt idx="4">
                  <c:v>2021</c:v>
                </c:pt>
                <c:pt idx="5">
                  <c:v>2022</c:v>
                </c:pt>
                <c:pt idx="6">
                  <c:v>2021</c:v>
                </c:pt>
                <c:pt idx="7">
                  <c:v>2022</c:v>
                </c:pt>
                <c:pt idx="8">
                  <c:v>2023</c:v>
                </c:pt>
                <c:pt idx="9">
                  <c:v>2024</c:v>
                </c:pt>
                <c:pt idx="10">
                  <c:v>2025</c:v>
                </c:pt>
                <c:pt idx="11">
                  <c:v>2026</c:v>
                </c:pt>
                <c:pt idx="12">
                  <c:v>2027</c:v>
                </c:pt>
              </c:strCache>
            </c:strRef>
          </c:cat>
          <c:val>
            <c:numRef>
              <c:f>#REF!</c:f>
              <c:numCache>
                <c:formatCode>General</c:formatCode>
                <c:ptCount val="1"/>
                <c:pt idx="0">
                  <c:v>1</c:v>
                </c:pt>
              </c:numCache>
            </c:numRef>
          </c:val>
          <c:extLst>
            <c:ext xmlns:c16="http://schemas.microsoft.com/office/drawing/2014/chart" uri="{C3380CC4-5D6E-409C-BE32-E72D297353CC}">
              <c16:uniqueId val="{00000006-148B-434F-AF82-F71EF6D8FB5F}"/>
            </c:ext>
          </c:extLst>
        </c:ser>
        <c:dLbls>
          <c:showLegendKey val="0"/>
          <c:showVal val="0"/>
          <c:showCatName val="0"/>
          <c:showSerName val="0"/>
          <c:showPercent val="0"/>
          <c:showBubbleSize val="0"/>
        </c:dLbls>
        <c:gapWidth val="65"/>
        <c:axId val="131507328"/>
        <c:axId val="131508864"/>
      </c:barChart>
      <c:catAx>
        <c:axId val="1315073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31508864"/>
        <c:crosses val="autoZero"/>
        <c:auto val="1"/>
        <c:lblAlgn val="ctr"/>
        <c:lblOffset val="100"/>
        <c:noMultiLvlLbl val="0"/>
      </c:catAx>
      <c:valAx>
        <c:axId val="131508864"/>
        <c:scaling>
          <c:orientation val="minMax"/>
        </c:scaling>
        <c:delete val="0"/>
        <c:axPos val="l"/>
        <c:majorGridlines>
          <c:spPr>
            <a:ln w="6350"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31507328"/>
        <c:crosses val="autoZero"/>
        <c:crossBetween val="between"/>
      </c:valAx>
      <c:spPr>
        <a:solidFill>
          <a:schemeClr val="bg1"/>
        </a:solidFill>
        <a:ln>
          <a:noFill/>
        </a:ln>
        <a:effectLst/>
      </c:spPr>
    </c:plotArea>
    <c:legend>
      <c:legendPos val="r"/>
      <c:legendEntry>
        <c:idx val="3"/>
        <c:delete val="1"/>
      </c:legendEntry>
      <c:legendEntry>
        <c:idx val="4"/>
        <c:delete val="1"/>
      </c:legendEntry>
      <c:legendEntry>
        <c:idx val="5"/>
        <c:delete val="1"/>
      </c:legendEntry>
      <c:layout>
        <c:manualLayout>
          <c:xMode val="edge"/>
          <c:yMode val="edge"/>
          <c:x val="0.74681371622472836"/>
          <c:y val="0.1656432231685325"/>
          <c:w val="0.23577334504120112"/>
          <c:h val="0.64399521488385791"/>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accent6">
        <a:lumMod val="20000"/>
        <a:lumOff val="80000"/>
      </a:schemeClr>
    </a:solidFill>
    <a:ln w="28575" cap="flat" cmpd="sng" algn="ctr">
      <a:solidFill>
        <a:srgbClr val="003300"/>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000000000000189" l="0.70000000000000062" r="0.70000000000000062" t="0.750000000000001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'Condiciones de salud Ing'!$F$37:$K$37</c:f>
              <c:strCache>
                <c:ptCount val="6"/>
                <c:pt idx="0">
                  <c:v>Año 2019</c:v>
                </c:pt>
                <c:pt idx="1">
                  <c:v>Año 2020</c:v>
                </c:pt>
                <c:pt idx="2">
                  <c:v>Año 2021</c:v>
                </c:pt>
                <c:pt idx="3">
                  <c:v>Año 2022</c:v>
                </c:pt>
                <c:pt idx="4">
                  <c:v>Año 2023</c:v>
                </c:pt>
                <c:pt idx="5">
                  <c:v>Año 2024</c:v>
                </c:pt>
              </c:strCache>
            </c:strRef>
          </c:cat>
          <c:val>
            <c:numRef>
              <c:f>'Condiciones de salud Ing'!$F$38:$K$38</c:f>
              <c:numCache>
                <c:formatCode>0%</c:formatCode>
                <c:ptCount val="6"/>
                <c:pt idx="0">
                  <c:v>1</c:v>
                </c:pt>
              </c:numCache>
            </c:numRef>
          </c:val>
          <c:smooth val="0"/>
          <c:extLst>
            <c:ext xmlns:c16="http://schemas.microsoft.com/office/drawing/2014/chart" uri="{C3380CC4-5D6E-409C-BE32-E72D297353CC}">
              <c16:uniqueId val="{00000000-908D-486D-AE13-FD92CFA9DC24}"/>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4442112"/>
        <c:axId val="124443648"/>
      </c:lineChart>
      <c:catAx>
        <c:axId val="12444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443648"/>
        <c:crosses val="autoZero"/>
        <c:auto val="1"/>
        <c:lblAlgn val="ctr"/>
        <c:lblOffset val="100"/>
        <c:noMultiLvlLbl val="0"/>
      </c:catAx>
      <c:valAx>
        <c:axId val="12444364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444211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'Condiciones de salud Per'!$J$22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'Condiciones de salud Per'!$F$23:$F$34</c:f>
              <c:strCache>
                <c:ptCount val="10"/>
                <c:pt idx="0">
                  <c:v>Primer Trimestre</c:v>
                </c:pt>
                <c:pt idx="3">
                  <c:v>Segundo Trimestre</c:v>
                </c:pt>
                <c:pt idx="6">
                  <c:v>Tercer Trimestre</c:v>
                </c:pt>
                <c:pt idx="9">
                  <c:v>Cuarto Trimestre</c:v>
                </c:pt>
              </c:strCache>
            </c:strRef>
          </c:cat>
          <c:val>
            <c:numRef>
              <c:f>'Condiciones de salud Per'!$J$23:$J$34</c:f>
              <c:numCache>
                <c:formatCode>0%</c:formatCode>
                <c:ptCount val="12"/>
                <c:pt idx="0">
                  <c:v>1</c:v>
                </c:pt>
                <c:pt idx="3">
                  <c:v>1</c:v>
                </c:pt>
                <c:pt idx="6">
                  <c:v>1</c:v>
                </c:pt>
                <c:pt idx="9">
                  <c:v>1</c:v>
                </c:pt>
              </c:numCache>
            </c:numRef>
          </c:val>
          <c:extLst>
            <c:ext xmlns:c16="http://schemas.microsoft.com/office/drawing/2014/chart" uri="{C3380CC4-5D6E-409C-BE32-E72D297353CC}">
              <c16:uniqueId val="{00000000-B2C0-4F9E-99BD-03213E75D800}"/>
            </c:ext>
          </c:extLst>
        </c:ser>
        <c:ser>
          <c:idx val="1"/>
          <c:order val="1"/>
          <c:tx>
            <c:strRef>
              <c:f>'Condiciones de salud Per'!$K$22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'Condiciones de salud Per'!$F$23:$F$34</c:f>
              <c:strCache>
                <c:ptCount val="10"/>
                <c:pt idx="0">
                  <c:v>Primer Trimestre</c:v>
                </c:pt>
                <c:pt idx="3">
                  <c:v>Segundo Trimestre</c:v>
                </c:pt>
                <c:pt idx="6">
                  <c:v>Tercer Trimestre</c:v>
                </c:pt>
                <c:pt idx="9">
                  <c:v>Cuarto Trimestre</c:v>
                </c:pt>
              </c:strCache>
            </c:strRef>
          </c:cat>
          <c:val>
            <c:numRef>
              <c:f>'Condiciones de salud Per'!$K$23:$K$34</c:f>
              <c:numCache>
                <c:formatCode>0%</c:formatCode>
                <c:ptCount val="12"/>
                <c:pt idx="0">
                  <c:v>1</c:v>
                </c:pt>
                <c:pt idx="3">
                  <c:v>0</c:v>
                </c:pt>
                <c:pt idx="6">
                  <c:v>0</c:v>
                </c:pt>
                <c:pt idx="9">
                  <c:v>0</c:v>
                </c:pt>
              </c:numCache>
            </c:numRef>
          </c:val>
          <c:extLst>
            <c:ext xmlns:c16="http://schemas.microsoft.com/office/drawing/2014/chart" uri="{C3380CC4-5D6E-409C-BE32-E72D297353CC}">
              <c16:uniqueId val="{00000001-B2C0-4F9E-99BD-03213E75D800}"/>
            </c:ext>
          </c:extLst>
        </c:ser>
        <c:dLbls>
          <c:showLegendKey val="0"/>
          <c:showVal val="1"/>
          <c:showCatName val="0"/>
          <c:showSerName val="0"/>
          <c:showPercent val="0"/>
          <c:showBubbleSize val="0"/>
        </c:dLbls>
        <c:gapWidth val="219"/>
        <c:overlap val="-27"/>
        <c:axId val="124094336"/>
        <c:axId val="124095872"/>
      </c:barChart>
      <c:catAx>
        <c:axId val="12409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095872"/>
        <c:crosses val="autoZero"/>
        <c:auto val="1"/>
        <c:lblAlgn val="ctr"/>
        <c:lblOffset val="100"/>
        <c:noMultiLvlLbl val="0"/>
      </c:catAx>
      <c:valAx>
        <c:axId val="12409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094336"/>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lineChart>
        <c:grouping val="standard"/>
        <c:varyColors val="0"/>
        <c:ser>
          <c:idx val="0"/>
          <c:order val="0"/>
          <c:spPr>
            <a:ln w="28575" cap="rnd" cmpd="sng" algn="ctr">
              <a:solidFill>
                <a:schemeClr val="accent3">
                  <a:shade val="95000"/>
                  <a:satMod val="105000"/>
                </a:schemeClr>
              </a:solidFill>
              <a:prstDash val="solid"/>
              <a:round/>
            </a:ln>
            <a:effectLst/>
          </c:spPr>
          <c:marker>
            <c:symbol val="circle"/>
            <c:size val="5"/>
            <c:spPr>
              <a:solidFill>
                <a:schemeClr val="accent3"/>
              </a:solidFill>
              <a:ln w="9525" cap="flat" cmpd="sng" algn="ctr">
                <a:solidFill>
                  <a:schemeClr val="accent3">
                    <a:shade val="95000"/>
                    <a:satMod val="105000"/>
                  </a:schemeClr>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w="19050" cap="rnd" cmpd="sng" algn="ctr">
                <a:solidFill>
                  <a:srgbClr val="C00000"/>
                </a:solidFill>
                <a:prstDash val="sysDot"/>
                <a:round/>
              </a:ln>
              <a:effectLst/>
            </c:spPr>
            <c:trendlineType val="linear"/>
            <c:dispRSqr val="0"/>
            <c:dispEq val="0"/>
          </c:trendline>
          <c:cat>
            <c:strRef>
              <c:f>'Condiciones de salud Per'!$F$37:$K$37</c:f>
              <c:strCache>
                <c:ptCount val="6"/>
                <c:pt idx="0">
                  <c:v>Año 2019</c:v>
                </c:pt>
                <c:pt idx="1">
                  <c:v>Año 2020</c:v>
                </c:pt>
                <c:pt idx="2">
                  <c:v>Año 2021</c:v>
                </c:pt>
                <c:pt idx="3">
                  <c:v>Año 2022</c:v>
                </c:pt>
                <c:pt idx="4">
                  <c:v>Año 2023</c:v>
                </c:pt>
                <c:pt idx="5">
                  <c:v>Año 2024</c:v>
                </c:pt>
              </c:strCache>
            </c:strRef>
          </c:cat>
          <c:val>
            <c:numRef>
              <c:f>'Condiciones de salud Per'!$F$38:$K$38</c:f>
              <c:numCache>
                <c:formatCode>0%</c:formatCode>
                <c:ptCount val="6"/>
                <c:pt idx="0">
                  <c:v>1</c:v>
                </c:pt>
              </c:numCache>
            </c:numRef>
          </c:val>
          <c:smooth val="0"/>
          <c:extLst>
            <c:ext xmlns:c16="http://schemas.microsoft.com/office/drawing/2014/chart" uri="{C3380CC4-5D6E-409C-BE32-E72D297353CC}">
              <c16:uniqueId val="{00000000-2618-4BF0-98E7-F5455EAC1609}"/>
            </c:ext>
          </c:extLst>
        </c:ser>
        <c:dLbls>
          <c:showLegendKey val="0"/>
          <c:showVal val="0"/>
          <c:showCatName val="0"/>
          <c:showSerName val="0"/>
          <c:showPercent val="0"/>
          <c:showBubbleSize val="0"/>
        </c:dLbls>
        <c:dropLines>
          <c:spPr>
            <a:ln w="9525" cap="flat" cmpd="sng" algn="ctr">
              <a:solidFill>
                <a:schemeClr val="tx1">
                  <a:lumMod val="35000"/>
                  <a:lumOff val="65000"/>
                </a:schemeClr>
              </a:solidFill>
              <a:prstDash val="solid"/>
              <a:round/>
            </a:ln>
            <a:effectLst/>
          </c:spPr>
        </c:dropLines>
        <c:marker val="1"/>
        <c:smooth val="0"/>
        <c:axId val="123966592"/>
        <c:axId val="123968128"/>
      </c:lineChart>
      <c:catAx>
        <c:axId val="12396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968128"/>
        <c:crosses val="autoZero"/>
        <c:auto val="1"/>
        <c:lblAlgn val="ctr"/>
        <c:lblOffset val="100"/>
        <c:noMultiLvlLbl val="0"/>
      </c:catAx>
      <c:valAx>
        <c:axId val="123968128"/>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1000" b="0" i="0" u="none" strike="noStrike" kern="1200" baseline="0">
                <a:solidFill>
                  <a:srgbClr val="333333"/>
                </a:solidFill>
                <a:latin typeface="Verdana" panose="020B0604030504040204" pitchFamily="34" charset="0"/>
                <a:ea typeface="Verdana" panose="020B0604030504040204" pitchFamily="34" charset="0"/>
                <a:cs typeface="Calibri"/>
              </a:defRPr>
            </a:pPr>
            <a:endParaRPr lang="es-CO"/>
          </a:p>
        </c:txPr>
        <c:crossAx val="12396659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88834333236195E-2"/>
          <c:y val="1.9196120872078261E-2"/>
          <c:w val="0.90728164526209731"/>
          <c:h val="0.65056862839937624"/>
        </c:manualLayout>
      </c:layout>
      <c:barChart>
        <c:barDir val="col"/>
        <c:grouping val="clustered"/>
        <c:varyColors val="0"/>
        <c:ser>
          <c:idx val="0"/>
          <c:order val="0"/>
          <c:tx>
            <c:strRef>
              <c:f>'Recomendaciones Med'!$J$22</c:f>
              <c:strCache>
                <c:ptCount val="1"/>
                <c:pt idx="0">
                  <c:v>META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'Recomendaciones Med'!$F$23:$F$34</c:f>
              <c:strCache>
                <c:ptCount val="7"/>
                <c:pt idx="0">
                  <c:v>Primer Semestre</c:v>
                </c:pt>
                <c:pt idx="6">
                  <c:v>Segundo  Semestre</c:v>
                </c:pt>
              </c:strCache>
            </c:strRef>
          </c:cat>
          <c:val>
            <c:numRef>
              <c:f>'Recomendaciones Med'!$J$23:$J$34</c:f>
              <c:numCache>
                <c:formatCode>0%</c:formatCode>
                <c:ptCount val="12"/>
                <c:pt idx="0">
                  <c:v>0.7</c:v>
                </c:pt>
                <c:pt idx="6">
                  <c:v>0.7</c:v>
                </c:pt>
              </c:numCache>
            </c:numRef>
          </c:val>
          <c:extLst>
            <c:ext xmlns:c16="http://schemas.microsoft.com/office/drawing/2014/chart" uri="{C3380CC4-5D6E-409C-BE32-E72D297353CC}">
              <c16:uniqueId val="{00000000-2648-4EE0-9E2A-D8E9B690362C}"/>
            </c:ext>
          </c:extLst>
        </c:ser>
        <c:ser>
          <c:idx val="1"/>
          <c:order val="1"/>
          <c:tx>
            <c:strRef>
              <c:f>'Recomendaciones Med'!$K$22</c:f>
              <c:strCache>
                <c:ptCount val="1"/>
                <c:pt idx="0">
                  <c:v>RESULTADO</c:v>
                </c:pt>
              </c:strCache>
            </c:strRef>
          </c:tx>
          <c:spPr>
            <a:solidFill>
              <a:srgbClr val="00B0F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C00000"/>
                </a:solidFill>
                <a:prstDash val="sysDot"/>
              </a:ln>
              <a:effectLst/>
            </c:spPr>
            <c:trendlineType val="linear"/>
            <c:dispRSqr val="0"/>
            <c:dispEq val="0"/>
          </c:trendline>
          <c:cat>
            <c:strRef>
              <c:f>'Recomendaciones Med'!$F$23:$F$34</c:f>
              <c:strCache>
                <c:ptCount val="7"/>
                <c:pt idx="0">
                  <c:v>Primer Semestre</c:v>
                </c:pt>
                <c:pt idx="6">
                  <c:v>Segundo  Semestre</c:v>
                </c:pt>
              </c:strCache>
            </c:strRef>
          </c:cat>
          <c:val>
            <c:numRef>
              <c:f>'Recomendaciones Med'!$K$23:$K$34</c:f>
              <c:numCache>
                <c:formatCode>0%</c:formatCode>
                <c:ptCount val="12"/>
                <c:pt idx="0">
                  <c:v>1</c:v>
                </c:pt>
                <c:pt idx="6">
                  <c:v>0</c:v>
                </c:pt>
              </c:numCache>
            </c:numRef>
          </c:val>
          <c:extLst>
            <c:ext xmlns:c16="http://schemas.microsoft.com/office/drawing/2014/chart" uri="{C3380CC4-5D6E-409C-BE32-E72D297353CC}">
              <c16:uniqueId val="{00000001-2648-4EE0-9E2A-D8E9B690362C}"/>
            </c:ext>
          </c:extLst>
        </c:ser>
        <c:dLbls>
          <c:showLegendKey val="0"/>
          <c:showVal val="1"/>
          <c:showCatName val="0"/>
          <c:showSerName val="0"/>
          <c:showPercent val="0"/>
          <c:showBubbleSize val="0"/>
        </c:dLbls>
        <c:gapWidth val="219"/>
        <c:overlap val="-27"/>
        <c:axId val="124237696"/>
        <c:axId val="124239232"/>
      </c:barChart>
      <c:catAx>
        <c:axId val="12423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239232"/>
        <c:crosses val="autoZero"/>
        <c:auto val="1"/>
        <c:lblAlgn val="ctr"/>
        <c:lblOffset val="100"/>
        <c:noMultiLvlLbl val="0"/>
      </c:catAx>
      <c:valAx>
        <c:axId val="12423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crossAx val="124237696"/>
        <c:crosses val="autoZero"/>
        <c:crossBetween val="between"/>
      </c:valAx>
      <c:spPr>
        <a:noFill/>
        <a:ln>
          <a:noFill/>
        </a:ln>
        <a:effectLst/>
      </c:spPr>
    </c:plotArea>
    <c:legend>
      <c:legendPos val="b"/>
      <c:layout>
        <c:manualLayout>
          <c:xMode val="edge"/>
          <c:yMode val="edge"/>
          <c:x val="0.22542916910523131"/>
          <c:y val="0.87568682568448108"/>
          <c:w val="0.58978864312054435"/>
          <c:h val="3.198859486648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6">
  <a:schemeClr val="accent3"/>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withinLinear" id="16">
  <a:schemeClr val="accent3"/>
</cs:colorStyle>
</file>

<file path=xl/charts/colors21.xml><?xml version="1.0" encoding="utf-8"?>
<cs:colorStyle xmlns:cs="http://schemas.microsoft.com/office/drawing/2012/chartStyle" xmlns:a="http://schemas.openxmlformats.org/drawingml/2006/main" meth="withinLinear" id="16">
  <a:schemeClr val="accent3"/>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6">
  <a:schemeClr val="accent3"/>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6">
  <a:schemeClr val="accent3"/>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39.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6">
  <a:schemeClr val="accent3"/>
</cs:colorStyle>
</file>

<file path=xl/charts/colors4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6">
  <a:schemeClr val="accent3"/>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 id="16">
  <a:schemeClr val="accent3"/>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6">
  <a:schemeClr val="accent3"/>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hyperlink" Target="#'OBJETIVOS Y METAS '!A1"/><Relationship Id="rId1" Type="http://schemas.openxmlformats.org/officeDocument/2006/relationships/chart" Target="../charts/chart21.xml"/><Relationship Id="rId4"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hyperlink" Target="#'OBJETIVOS Y METAS '!A1"/><Relationship Id="rId1" Type="http://schemas.openxmlformats.org/officeDocument/2006/relationships/chart" Target="../charts/chart23.xml"/><Relationship Id="rId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hyperlink" Target="#'OBJETIVOS Y METAS '!A1"/><Relationship Id="rId1" Type="http://schemas.openxmlformats.org/officeDocument/2006/relationships/chart" Target="../charts/chart25.xml"/><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hyperlink" Target="#'OBJETIVOS Y METAS '!A1"/><Relationship Id="rId1" Type="http://schemas.openxmlformats.org/officeDocument/2006/relationships/chart" Target="../charts/chart27.xml"/><Relationship Id="rId4"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hyperlink" Target="#'OBJETIVOS Y METAS '!A1"/><Relationship Id="rId1" Type="http://schemas.openxmlformats.org/officeDocument/2006/relationships/chart" Target="../charts/chart39.xml"/><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7.png"/></Relationships>
</file>

<file path=xl/drawings/_rels/drawing23.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OBJETIVOS Y METAS '!A1"/><Relationship Id="rId1" Type="http://schemas.openxmlformats.org/officeDocument/2006/relationships/chart" Target="../charts/chart3.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hyperlink" Target="#'OBJETIVOS Y METAS '!A1"/><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467591</xdr:colOff>
      <xdr:row>0</xdr:row>
      <xdr:rowOff>86592</xdr:rowOff>
    </xdr:from>
    <xdr:to>
      <xdr:col>2</xdr:col>
      <xdr:colOff>3082637</xdr:colOff>
      <xdr:row>3</xdr:row>
      <xdr:rowOff>225137</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8818" y="86592"/>
          <a:ext cx="3099955" cy="917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81643</xdr:colOff>
      <xdr:row>1</xdr:row>
      <xdr:rowOff>95249</xdr:rowOff>
    </xdr:from>
    <xdr:to>
      <xdr:col>2</xdr:col>
      <xdr:colOff>1755322</xdr:colOff>
      <xdr:row>4</xdr:row>
      <xdr:rowOff>122464</xdr:rowOff>
    </xdr:to>
    <xdr:pic>
      <xdr:nvPicPr>
        <xdr:cNvPr id="7" name="Imagen 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357" y="272142"/>
          <a:ext cx="1673679"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176894</xdr:colOff>
      <xdr:row>1</xdr:row>
      <xdr:rowOff>108858</xdr:rowOff>
    </xdr:from>
    <xdr:to>
      <xdr:col>2</xdr:col>
      <xdr:colOff>1768930</xdr:colOff>
      <xdr:row>4</xdr:row>
      <xdr:rowOff>122464</xdr:rowOff>
    </xdr:to>
    <xdr:pic>
      <xdr:nvPicPr>
        <xdr:cNvPr id="6" name="Imagen 3">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4608" y="285751"/>
          <a:ext cx="1592036" cy="707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2" name="Gráfico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3" name="Diagrama de flujo: terminador 5">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2939143</xdr:colOff>
      <xdr:row>31</xdr:row>
      <xdr:rowOff>2950</xdr:rowOff>
    </xdr:to>
    <xdr:graphicFrame macro="">
      <xdr:nvGraphicFramePr>
        <xdr:cNvPr id="5" name="Gráfico 2">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81644</xdr:colOff>
      <xdr:row>1</xdr:row>
      <xdr:rowOff>81644</xdr:rowOff>
    </xdr:from>
    <xdr:to>
      <xdr:col>2</xdr:col>
      <xdr:colOff>1728107</xdr:colOff>
      <xdr:row>4</xdr:row>
      <xdr:rowOff>204108</xdr:rowOff>
    </xdr:to>
    <xdr:pic>
      <xdr:nvPicPr>
        <xdr:cNvPr id="7" name="Imagen 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358" y="258537"/>
          <a:ext cx="1646463" cy="816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2" name="Gráfico 3">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3" name="Diagrama de flujo: terminador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2966358</xdr:colOff>
      <xdr:row>31</xdr:row>
      <xdr:rowOff>2950</xdr:rowOff>
    </xdr:to>
    <xdr:graphicFrame macro="">
      <xdr:nvGraphicFramePr>
        <xdr:cNvPr id="5" name="Gráfico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204107</xdr:colOff>
      <xdr:row>1</xdr:row>
      <xdr:rowOff>68035</xdr:rowOff>
    </xdr:from>
    <xdr:to>
      <xdr:col>2</xdr:col>
      <xdr:colOff>1632856</xdr:colOff>
      <xdr:row>4</xdr:row>
      <xdr:rowOff>176893</xdr:rowOff>
    </xdr:to>
    <xdr:pic>
      <xdr:nvPicPr>
        <xdr:cNvPr id="7" name="Imagen 3">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1" y="244928"/>
          <a:ext cx="1428749" cy="802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2" name="Gráfico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3" name="Diagrama de flujo: terminador 5">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2979965</xdr:colOff>
      <xdr:row>31</xdr:row>
      <xdr:rowOff>2951</xdr:rowOff>
    </xdr:to>
    <xdr:graphicFrame macro="">
      <xdr:nvGraphicFramePr>
        <xdr:cNvPr id="5" name="Gráfico 2">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163287</xdr:colOff>
      <xdr:row>1</xdr:row>
      <xdr:rowOff>54429</xdr:rowOff>
    </xdr:from>
    <xdr:to>
      <xdr:col>2</xdr:col>
      <xdr:colOff>1755323</xdr:colOff>
      <xdr:row>4</xdr:row>
      <xdr:rowOff>176893</xdr:rowOff>
    </xdr:to>
    <xdr:pic>
      <xdr:nvPicPr>
        <xdr:cNvPr id="7" name="Imagen 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1" y="231322"/>
          <a:ext cx="1592036" cy="816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2" name="Gráfico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3" name="Diagrama de flujo: terminador 5">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2952750</xdr:colOff>
      <xdr:row>31</xdr:row>
      <xdr:rowOff>2950</xdr:rowOff>
    </xdr:to>
    <xdr:graphicFrame macro="">
      <xdr:nvGraphicFramePr>
        <xdr:cNvPr id="5" name="Gráfico 2">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204107</xdr:colOff>
      <xdr:row>1</xdr:row>
      <xdr:rowOff>81643</xdr:rowOff>
    </xdr:from>
    <xdr:to>
      <xdr:col>2</xdr:col>
      <xdr:colOff>1796143</xdr:colOff>
      <xdr:row>4</xdr:row>
      <xdr:rowOff>217715</xdr:rowOff>
    </xdr:to>
    <xdr:pic>
      <xdr:nvPicPr>
        <xdr:cNvPr id="7" name="Imagen 3">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1" y="258536"/>
          <a:ext cx="1592036"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27215</xdr:colOff>
      <xdr:row>1</xdr:row>
      <xdr:rowOff>108858</xdr:rowOff>
    </xdr:from>
    <xdr:to>
      <xdr:col>2</xdr:col>
      <xdr:colOff>1782537</xdr:colOff>
      <xdr:row>4</xdr:row>
      <xdr:rowOff>204107</xdr:rowOff>
    </xdr:to>
    <xdr:pic>
      <xdr:nvPicPr>
        <xdr:cNvPr id="7" name="Imagen 3">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4929" y="285751"/>
          <a:ext cx="1755322" cy="78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122466</xdr:colOff>
      <xdr:row>1</xdr:row>
      <xdr:rowOff>54428</xdr:rowOff>
    </xdr:from>
    <xdr:to>
      <xdr:col>2</xdr:col>
      <xdr:colOff>1835390</xdr:colOff>
      <xdr:row>4</xdr:row>
      <xdr:rowOff>176893</xdr:rowOff>
    </xdr:to>
    <xdr:pic>
      <xdr:nvPicPr>
        <xdr:cNvPr id="7" name="Imagen 3">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180" y="231321"/>
          <a:ext cx="1712924"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258537</xdr:colOff>
      <xdr:row>1</xdr:row>
      <xdr:rowOff>81642</xdr:rowOff>
    </xdr:from>
    <xdr:to>
      <xdr:col>2</xdr:col>
      <xdr:colOff>1726759</xdr:colOff>
      <xdr:row>4</xdr:row>
      <xdr:rowOff>204107</xdr:rowOff>
    </xdr:to>
    <xdr:pic>
      <xdr:nvPicPr>
        <xdr:cNvPr id="7" name="Imagen 3">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1" y="258535"/>
          <a:ext cx="1468222"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81643</xdr:colOff>
      <xdr:row>1</xdr:row>
      <xdr:rowOff>81643</xdr:rowOff>
    </xdr:from>
    <xdr:to>
      <xdr:col>2</xdr:col>
      <xdr:colOff>1809750</xdr:colOff>
      <xdr:row>4</xdr:row>
      <xdr:rowOff>149679</xdr:rowOff>
    </xdr:to>
    <xdr:pic>
      <xdr:nvPicPr>
        <xdr:cNvPr id="7" name="Imagen 3">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357" y="258536"/>
          <a:ext cx="172810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33</xdr:row>
      <xdr:rowOff>272143</xdr:rowOff>
    </xdr:to>
    <xdr:graphicFrame macro="">
      <xdr:nvGraphicFramePr>
        <xdr:cNvPr id="2" name="Gráfico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34</xdr:row>
      <xdr:rowOff>266700</xdr:rowOff>
    </xdr:from>
    <xdr:to>
      <xdr:col>4</xdr:col>
      <xdr:colOff>2908300</xdr:colOff>
      <xdr:row>36</xdr:row>
      <xdr:rowOff>1130300</xdr:rowOff>
    </xdr:to>
    <xdr:graphicFrame macro="">
      <xdr:nvGraphicFramePr>
        <xdr:cNvPr id="3" name="Gráfico 3">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379730" y="111252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54429</xdr:colOff>
      <xdr:row>1</xdr:row>
      <xdr:rowOff>95250</xdr:rowOff>
    </xdr:from>
    <xdr:to>
      <xdr:col>2</xdr:col>
      <xdr:colOff>1768929</xdr:colOff>
      <xdr:row>4</xdr:row>
      <xdr:rowOff>149679</xdr:rowOff>
    </xdr:to>
    <xdr:pic>
      <xdr:nvPicPr>
        <xdr:cNvPr id="6" name="Imagen 3">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143" y="272143"/>
          <a:ext cx="1714500" cy="74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258537</xdr:colOff>
      <xdr:row>1</xdr:row>
      <xdr:rowOff>149678</xdr:rowOff>
    </xdr:from>
    <xdr:to>
      <xdr:col>2</xdr:col>
      <xdr:colOff>1374323</xdr:colOff>
      <xdr:row>4</xdr:row>
      <xdr:rowOff>76165</xdr:rowOff>
    </xdr:to>
    <xdr:pic>
      <xdr:nvPicPr>
        <xdr:cNvPr id="7" name="Imagen 3">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1" y="326571"/>
          <a:ext cx="1115786" cy="620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2" name="Gráfico 3">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3" name="Diagrama de flujo: terminador 5">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3089407</xdr:colOff>
      <xdr:row>30</xdr:row>
      <xdr:rowOff>411165</xdr:rowOff>
    </xdr:to>
    <xdr:graphicFrame macro="">
      <xdr:nvGraphicFramePr>
        <xdr:cNvPr id="5" name="Gráfico 2">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149677</xdr:colOff>
      <xdr:row>1</xdr:row>
      <xdr:rowOff>27215</xdr:rowOff>
    </xdr:from>
    <xdr:to>
      <xdr:col>2</xdr:col>
      <xdr:colOff>1646464</xdr:colOff>
      <xdr:row>4</xdr:row>
      <xdr:rowOff>165564</xdr:rowOff>
    </xdr:to>
    <xdr:pic>
      <xdr:nvPicPr>
        <xdr:cNvPr id="7" name="Imagen 3">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7391" y="204108"/>
          <a:ext cx="1496787" cy="832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136073</xdr:colOff>
      <xdr:row>1</xdr:row>
      <xdr:rowOff>27214</xdr:rowOff>
    </xdr:from>
    <xdr:to>
      <xdr:col>2</xdr:col>
      <xdr:colOff>1653235</xdr:colOff>
      <xdr:row>4</xdr:row>
      <xdr:rowOff>176893</xdr:rowOff>
    </xdr:to>
    <xdr:pic>
      <xdr:nvPicPr>
        <xdr:cNvPr id="7" name="Imagen 3">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787" y="204107"/>
          <a:ext cx="1517162"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6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149680</xdr:colOff>
      <xdr:row>1</xdr:row>
      <xdr:rowOff>13608</xdr:rowOff>
    </xdr:from>
    <xdr:to>
      <xdr:col>2</xdr:col>
      <xdr:colOff>1823358</xdr:colOff>
      <xdr:row>4</xdr:row>
      <xdr:rowOff>204107</xdr:rowOff>
    </xdr:to>
    <xdr:pic>
      <xdr:nvPicPr>
        <xdr:cNvPr id="7" name="Imagen 3">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7394" y="190501"/>
          <a:ext cx="1673678" cy="884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7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108859</xdr:colOff>
      <xdr:row>1</xdr:row>
      <xdr:rowOff>54429</xdr:rowOff>
    </xdr:from>
    <xdr:to>
      <xdr:col>2</xdr:col>
      <xdr:colOff>1673679</xdr:colOff>
      <xdr:row>4</xdr:row>
      <xdr:rowOff>230609</xdr:rowOff>
    </xdr:to>
    <xdr:pic>
      <xdr:nvPicPr>
        <xdr:cNvPr id="8" name="Imagen 3">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6573" y="231322"/>
          <a:ext cx="1564820" cy="870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8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40821</xdr:colOff>
      <xdr:row>1</xdr:row>
      <xdr:rowOff>95249</xdr:rowOff>
    </xdr:from>
    <xdr:to>
      <xdr:col>2</xdr:col>
      <xdr:colOff>1782536</xdr:colOff>
      <xdr:row>4</xdr:row>
      <xdr:rowOff>204106</xdr:rowOff>
    </xdr:to>
    <xdr:pic>
      <xdr:nvPicPr>
        <xdr:cNvPr id="7" name="Imagen 3">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8535" y="272142"/>
          <a:ext cx="1741715"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9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81643</xdr:colOff>
      <xdr:row>0</xdr:row>
      <xdr:rowOff>163287</xdr:rowOff>
    </xdr:from>
    <xdr:to>
      <xdr:col>2</xdr:col>
      <xdr:colOff>1809750</xdr:colOff>
      <xdr:row>4</xdr:row>
      <xdr:rowOff>190500</xdr:rowOff>
    </xdr:to>
    <xdr:pic>
      <xdr:nvPicPr>
        <xdr:cNvPr id="7" name="Imagen 3">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357" y="163287"/>
          <a:ext cx="1728107" cy="898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68036</xdr:colOff>
      <xdr:row>1</xdr:row>
      <xdr:rowOff>54428</xdr:rowOff>
    </xdr:from>
    <xdr:to>
      <xdr:col>2</xdr:col>
      <xdr:colOff>1796143</xdr:colOff>
      <xdr:row>4</xdr:row>
      <xdr:rowOff>176894</xdr:rowOff>
    </xdr:to>
    <xdr:pic>
      <xdr:nvPicPr>
        <xdr:cNvPr id="7" name="Imagen 3">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5750" y="231321"/>
          <a:ext cx="1728107" cy="816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198488</xdr:colOff>
      <xdr:row>0</xdr:row>
      <xdr:rowOff>50801</xdr:rowOff>
    </xdr:from>
    <xdr:to>
      <xdr:col>6</xdr:col>
      <xdr:colOff>116246</xdr:colOff>
      <xdr:row>3</xdr:row>
      <xdr:rowOff>78351</xdr:rowOff>
    </xdr:to>
    <xdr:pic>
      <xdr:nvPicPr>
        <xdr:cNvPr id="2" name="2 Imagen">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88" y="50801"/>
          <a:ext cx="1603683" cy="59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195416</xdr:colOff>
      <xdr:row>43</xdr:row>
      <xdr:rowOff>61042</xdr:rowOff>
    </xdr:from>
    <xdr:to>
      <xdr:col>5</xdr:col>
      <xdr:colOff>293432</xdr:colOff>
      <xdr:row>46</xdr:row>
      <xdr:rowOff>26117</xdr:rowOff>
    </xdr:to>
    <xdr:pic>
      <xdr:nvPicPr>
        <xdr:cNvPr id="3" name="2 Imagen">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416" y="8690692"/>
          <a:ext cx="1336266"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238126</xdr:colOff>
      <xdr:row>27</xdr:row>
      <xdr:rowOff>28575</xdr:rowOff>
    </xdr:from>
    <xdr:to>
      <xdr:col>31</xdr:col>
      <xdr:colOff>9525</xdr:colOff>
      <xdr:row>41</xdr:row>
      <xdr:rowOff>38100</xdr:rowOff>
    </xdr:to>
    <xdr:graphicFrame macro="">
      <xdr:nvGraphicFramePr>
        <xdr:cNvPr id="4" name="Gráfico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65313</xdr:colOff>
      <xdr:row>22</xdr:row>
      <xdr:rowOff>261257</xdr:rowOff>
    </xdr:from>
    <xdr:to>
      <xdr:col>4</xdr:col>
      <xdr:colOff>2952750</xdr:colOff>
      <xdr:row>31</xdr:row>
      <xdr:rowOff>2951</xdr:rowOff>
    </xdr:to>
    <xdr:graphicFrame macro="">
      <xdr:nvGraphicFramePr>
        <xdr:cNvPr id="6" name="Gráfico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54429</xdr:colOff>
      <xdr:row>1</xdr:row>
      <xdr:rowOff>54429</xdr:rowOff>
    </xdr:from>
    <xdr:to>
      <xdr:col>2</xdr:col>
      <xdr:colOff>1823358</xdr:colOff>
      <xdr:row>5</xdr:row>
      <xdr:rowOff>13607</xdr:rowOff>
    </xdr:to>
    <xdr:pic>
      <xdr:nvPicPr>
        <xdr:cNvPr id="8" name="Imagen 3">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143" y="231322"/>
          <a:ext cx="1768929" cy="884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136073</xdr:colOff>
      <xdr:row>1</xdr:row>
      <xdr:rowOff>108858</xdr:rowOff>
    </xdr:from>
    <xdr:to>
      <xdr:col>2</xdr:col>
      <xdr:colOff>1755322</xdr:colOff>
      <xdr:row>4</xdr:row>
      <xdr:rowOff>176893</xdr:rowOff>
    </xdr:to>
    <xdr:pic>
      <xdr:nvPicPr>
        <xdr:cNvPr id="7" name="Imagen 3">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787" y="285751"/>
          <a:ext cx="1619249" cy="761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163287</xdr:colOff>
      <xdr:row>1</xdr:row>
      <xdr:rowOff>54429</xdr:rowOff>
    </xdr:from>
    <xdr:to>
      <xdr:col>2</xdr:col>
      <xdr:colOff>1660073</xdr:colOff>
      <xdr:row>4</xdr:row>
      <xdr:rowOff>192778</xdr:rowOff>
    </xdr:to>
    <xdr:pic>
      <xdr:nvPicPr>
        <xdr:cNvPr id="7" name="Imagen 3">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1" y="231322"/>
          <a:ext cx="1496786" cy="832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226219</xdr:colOff>
      <xdr:row>1</xdr:row>
      <xdr:rowOff>83345</xdr:rowOff>
    </xdr:from>
    <xdr:to>
      <xdr:col>2</xdr:col>
      <xdr:colOff>1520070</xdr:colOff>
      <xdr:row>4</xdr:row>
      <xdr:rowOff>107157</xdr:rowOff>
    </xdr:to>
    <xdr:pic>
      <xdr:nvPicPr>
        <xdr:cNvPr id="6" name="Imagen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4344" y="250033"/>
          <a:ext cx="1293851" cy="70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136072</xdr:colOff>
      <xdr:row>1</xdr:row>
      <xdr:rowOff>27215</xdr:rowOff>
    </xdr:from>
    <xdr:to>
      <xdr:col>2</xdr:col>
      <xdr:colOff>1653236</xdr:colOff>
      <xdr:row>4</xdr:row>
      <xdr:rowOff>176895</xdr:rowOff>
    </xdr:to>
    <xdr:pic>
      <xdr:nvPicPr>
        <xdr:cNvPr id="7" name="Imagen 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786" y="204108"/>
          <a:ext cx="1517164" cy="843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231322</xdr:colOff>
      <xdr:row>1</xdr:row>
      <xdr:rowOff>108856</xdr:rowOff>
    </xdr:from>
    <xdr:to>
      <xdr:col>2</xdr:col>
      <xdr:colOff>1551216</xdr:colOff>
      <xdr:row>4</xdr:row>
      <xdr:rowOff>148841</xdr:rowOff>
    </xdr:to>
    <xdr:pic>
      <xdr:nvPicPr>
        <xdr:cNvPr id="7" name="Imagen 3">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9036" y="285749"/>
          <a:ext cx="1319894" cy="73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21771</xdr:colOff>
      <xdr:row>22</xdr:row>
      <xdr:rowOff>496703</xdr:rowOff>
    </xdr:from>
    <xdr:to>
      <xdr:col>4</xdr:col>
      <xdr:colOff>3045865</xdr:colOff>
      <xdr:row>34</xdr:row>
      <xdr:rowOff>272143</xdr:rowOff>
    </xdr:to>
    <xdr:graphicFrame macro="">
      <xdr:nvGraphicFramePr>
        <xdr:cNvPr id="2" name="Gráfico 2">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209550</xdr:colOff>
      <xdr:row>35</xdr:row>
      <xdr:rowOff>266700</xdr:rowOff>
    </xdr:from>
    <xdr:to>
      <xdr:col>4</xdr:col>
      <xdr:colOff>2908300</xdr:colOff>
      <xdr:row>37</xdr:row>
      <xdr:rowOff>1130300</xdr:rowOff>
    </xdr:to>
    <xdr:graphicFrame macro="">
      <xdr:nvGraphicFramePr>
        <xdr:cNvPr id="3" name="Gráfico 3">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135890</xdr:colOff>
      <xdr:row>5</xdr:row>
      <xdr:rowOff>198120</xdr:rowOff>
    </xdr:from>
    <xdr:to>
      <xdr:col>3</xdr:col>
      <xdr:colOff>196850</xdr:colOff>
      <xdr:row>6</xdr:row>
      <xdr:rowOff>320040</xdr:rowOff>
    </xdr:to>
    <xdr:sp macro="" textlink="">
      <xdr:nvSpPr>
        <xdr:cNvPr id="4" name="Diagrama de flujo: terminador 5">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379730" y="1318260"/>
          <a:ext cx="1965960" cy="579120"/>
        </a:xfrm>
        <a:prstGeom prst="flowChartTerminator">
          <a:avLst/>
        </a:prstGeom>
        <a:solidFill>
          <a:srgbClr val="FFFF00"/>
        </a:solidFill>
        <a:ln>
          <a:solidFill>
            <a:srgbClr val="92D050"/>
          </a:solidFill>
        </a:ln>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CO" sz="1000" b="1">
              <a:solidFill>
                <a:schemeClr val="tx1"/>
              </a:solidFill>
              <a:latin typeface="Helvetica" panose="020B0604020202020204" pitchFamily="34" charset="0"/>
              <a:cs typeface="Helvetica" panose="020B0604020202020204" pitchFamily="34" charset="0"/>
            </a:rPr>
            <a:t>REGRESO  A MATRIZ DE OBJETIVOS Y METAS</a:t>
          </a:r>
        </a:p>
      </xdr:txBody>
    </xdr:sp>
    <xdr:clientData/>
  </xdr:twoCellAnchor>
  <xdr:twoCellAnchor>
    <xdr:from>
      <xdr:col>2</xdr:col>
      <xdr:colOff>149679</xdr:colOff>
      <xdr:row>1</xdr:row>
      <xdr:rowOff>108857</xdr:rowOff>
    </xdr:from>
    <xdr:to>
      <xdr:col>2</xdr:col>
      <xdr:colOff>1712925</xdr:colOff>
      <xdr:row>4</xdr:row>
      <xdr:rowOff>149679</xdr:rowOff>
    </xdr:to>
    <xdr:pic>
      <xdr:nvPicPr>
        <xdr:cNvPr id="7" name="Imagen 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7393" y="285750"/>
          <a:ext cx="1563246" cy="734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ERBALIFE/Indicadores%20SG-SST/Indicadores%20SG%20SST%20A&#241;o%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triz Obj - Indic"/>
      <sheetName val="SEGUIMIENTO INDICADORES"/>
      <sheetName val="Documentación del SG-SST"/>
      <sheetName val="Responsabilidades SST"/>
      <sheetName val="COPASST"/>
      <sheetName val="Autoevaluación"/>
      <sheetName val="Plan de trabajo"/>
      <sheetName val="Plan de capacitación"/>
      <sheetName val="Intervención de peligros"/>
      <sheetName val="Condiciones de salud"/>
      <sheetName val="Acciones"/>
      <sheetName val="Ev Condiciones Ambientales"/>
      <sheetName val="PVE"/>
      <sheetName val="Investigación ATEL"/>
      <sheetName val="Simulacros"/>
      <sheetName val="IF"/>
      <sheetName val="IS"/>
      <sheetName val="Mortalidad"/>
      <sheetName val="Prevalencia"/>
      <sheetName val="Incidencia"/>
      <sheetName val="Ausentismo"/>
      <sheetName val="Cumplimiento legal"/>
      <sheetName val="Rehabilitación salud"/>
      <sheetName val="Cumplimiento metas"/>
    </sheetNames>
    <sheetDataSet>
      <sheetData sheetId="0"/>
      <sheetData sheetId="1"/>
      <sheetData sheetId="2"/>
      <sheetData sheetId="3">
        <row r="21">
          <cell r="J21" t="str">
            <v>META</v>
          </cell>
        </row>
      </sheetData>
      <sheetData sheetId="4"/>
      <sheetData sheetId="5"/>
      <sheetData sheetId="6" refreshError="1">
        <row r="21">
          <cell r="J21" t="str">
            <v>META</v>
          </cell>
        </row>
        <row r="22">
          <cell r="F22" t="str">
            <v>Año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S82"/>
  <sheetViews>
    <sheetView showGridLines="0" topLeftCell="A55" zoomScale="55" zoomScaleNormal="55" zoomScaleSheetLayoutView="55" workbookViewId="0">
      <selection activeCell="C57" sqref="C57:D57"/>
    </sheetView>
  </sheetViews>
  <sheetFormatPr baseColWidth="10" defaultColWidth="9.28515625" defaultRowHeight="14.25" x14ac:dyDescent="0.25"/>
  <cols>
    <col min="1" max="1" width="1.7109375" style="38" customWidth="1"/>
    <col min="2" max="2" width="7.28515625" style="38" customWidth="1"/>
    <col min="3" max="3" width="49.28515625" style="41" customWidth="1"/>
    <col min="4" max="4" width="29.140625" style="41" customWidth="1"/>
    <col min="5" max="5" width="25.85546875" style="41" customWidth="1"/>
    <col min="6" max="6" width="22.28515625" style="43" customWidth="1"/>
    <col min="7" max="7" width="16" style="42" customWidth="1"/>
    <col min="8" max="8" width="17.28515625" style="42" customWidth="1"/>
    <col min="9" max="9" width="32.28515625" style="38" customWidth="1"/>
    <col min="10" max="10" width="11.42578125" style="38" customWidth="1"/>
    <col min="11" max="11" width="29.7109375" style="38" customWidth="1"/>
    <col min="12" max="12" width="19.5703125" style="38" customWidth="1"/>
    <col min="13" max="13" width="30.28515625" style="42" customWidth="1"/>
    <col min="14" max="14" width="21.7109375" style="38" customWidth="1"/>
    <col min="15" max="16" width="27.7109375" style="38" customWidth="1"/>
    <col min="17" max="16384" width="9.28515625" style="38"/>
  </cols>
  <sheetData>
    <row r="1" spans="2:19" ht="21.6" customHeight="1" x14ac:dyDescent="0.25">
      <c r="B1" s="129"/>
      <c r="C1" s="130"/>
      <c r="D1" s="136" t="s">
        <v>404</v>
      </c>
      <c r="E1" s="137"/>
      <c r="F1" s="137"/>
      <c r="G1" s="137"/>
      <c r="H1" s="137"/>
      <c r="I1" s="137"/>
      <c r="J1" s="137"/>
      <c r="K1" s="137"/>
      <c r="L1" s="137"/>
      <c r="M1" s="137"/>
      <c r="N1" s="137"/>
      <c r="O1" s="138"/>
      <c r="P1" s="85" t="s">
        <v>145</v>
      </c>
      <c r="Q1" s="45"/>
      <c r="R1" s="45"/>
      <c r="S1" s="45"/>
    </row>
    <row r="2" spans="2:19" ht="21.6" customHeight="1" x14ac:dyDescent="0.25">
      <c r="B2" s="131"/>
      <c r="C2" s="132"/>
      <c r="D2" s="139"/>
      <c r="E2" s="140"/>
      <c r="F2" s="140"/>
      <c r="G2" s="140"/>
      <c r="H2" s="140"/>
      <c r="I2" s="140"/>
      <c r="J2" s="140"/>
      <c r="K2" s="140"/>
      <c r="L2" s="140"/>
      <c r="M2" s="140"/>
      <c r="N2" s="140"/>
      <c r="O2" s="141"/>
      <c r="P2" s="86" t="s">
        <v>287</v>
      </c>
      <c r="Q2" s="45"/>
      <c r="R2" s="45"/>
      <c r="S2" s="45"/>
    </row>
    <row r="3" spans="2:19" ht="21.6" customHeight="1" x14ac:dyDescent="0.25">
      <c r="B3" s="131"/>
      <c r="C3" s="132"/>
      <c r="D3" s="136" t="s">
        <v>146</v>
      </c>
      <c r="E3" s="137"/>
      <c r="F3" s="137"/>
      <c r="G3" s="137"/>
      <c r="H3" s="137"/>
      <c r="I3" s="137"/>
      <c r="J3" s="137"/>
      <c r="K3" s="137"/>
      <c r="L3" s="137"/>
      <c r="M3" s="137"/>
      <c r="N3" s="137"/>
      <c r="O3" s="138"/>
      <c r="P3" s="85" t="s">
        <v>405</v>
      </c>
      <c r="Q3" s="45"/>
      <c r="R3" s="45"/>
      <c r="S3" s="45"/>
    </row>
    <row r="4" spans="2:19" ht="21.6" customHeight="1" x14ac:dyDescent="0.25">
      <c r="B4" s="133"/>
      <c r="C4" s="134"/>
      <c r="D4" s="139"/>
      <c r="E4" s="140"/>
      <c r="F4" s="140"/>
      <c r="G4" s="140"/>
      <c r="H4" s="140"/>
      <c r="I4" s="140"/>
      <c r="J4" s="140"/>
      <c r="K4" s="140"/>
      <c r="L4" s="140"/>
      <c r="M4" s="140"/>
      <c r="N4" s="140"/>
      <c r="O4" s="141"/>
      <c r="P4" s="86" t="s">
        <v>144</v>
      </c>
      <c r="Q4" s="45"/>
      <c r="R4" s="45"/>
      <c r="S4" s="45"/>
    </row>
    <row r="5" spans="2:19" ht="18" customHeight="1" x14ac:dyDescent="0.25">
      <c r="B5" s="87"/>
      <c r="C5" s="87"/>
      <c r="D5" s="87"/>
      <c r="E5" s="87"/>
      <c r="F5" s="87"/>
      <c r="G5" s="87"/>
      <c r="H5" s="87"/>
      <c r="I5" s="87"/>
      <c r="J5" s="87"/>
      <c r="K5" s="87"/>
      <c r="L5" s="87"/>
      <c r="M5" s="87"/>
      <c r="N5" s="87"/>
      <c r="O5" s="88"/>
      <c r="P5" s="88"/>
      <c r="Q5" s="45"/>
      <c r="R5" s="45"/>
      <c r="S5" s="45"/>
    </row>
    <row r="6" spans="2:19" ht="27" customHeight="1" x14ac:dyDescent="0.2">
      <c r="B6" s="135" t="s">
        <v>235</v>
      </c>
      <c r="C6" s="135"/>
      <c r="D6" s="135"/>
      <c r="E6" s="135"/>
      <c r="F6" s="135"/>
      <c r="G6" s="135"/>
      <c r="H6" s="135"/>
      <c r="I6" s="149" t="s">
        <v>243</v>
      </c>
      <c r="J6" s="150"/>
      <c r="K6" s="150"/>
      <c r="L6" s="150"/>
      <c r="M6" s="150"/>
      <c r="N6" s="150"/>
      <c r="O6" s="150"/>
      <c r="P6" s="151"/>
      <c r="Q6" s="39"/>
      <c r="R6" s="39"/>
      <c r="S6" s="39"/>
    </row>
    <row r="7" spans="2:19" ht="35.85" customHeight="1" x14ac:dyDescent="0.2">
      <c r="B7" s="148" t="s">
        <v>406</v>
      </c>
      <c r="C7" s="148"/>
      <c r="D7" s="148"/>
      <c r="E7" s="148"/>
      <c r="F7" s="148"/>
      <c r="G7" s="148"/>
      <c r="H7" s="148"/>
      <c r="I7" s="142" t="s">
        <v>289</v>
      </c>
      <c r="J7" s="143"/>
      <c r="K7" s="143"/>
      <c r="L7" s="143"/>
      <c r="M7" s="143"/>
      <c r="N7" s="143"/>
      <c r="O7" s="143"/>
      <c r="P7" s="144"/>
      <c r="Q7" s="39"/>
      <c r="R7" s="39"/>
      <c r="S7" s="39"/>
    </row>
    <row r="8" spans="2:19" ht="35.85" customHeight="1" x14ac:dyDescent="0.2">
      <c r="B8" s="148"/>
      <c r="C8" s="148"/>
      <c r="D8" s="148"/>
      <c r="E8" s="148"/>
      <c r="F8" s="148"/>
      <c r="G8" s="148"/>
      <c r="H8" s="148"/>
      <c r="I8" s="145"/>
      <c r="J8" s="146"/>
      <c r="K8" s="146"/>
      <c r="L8" s="146"/>
      <c r="M8" s="146"/>
      <c r="N8" s="146"/>
      <c r="O8" s="146"/>
      <c r="P8" s="147"/>
      <c r="Q8" s="39"/>
      <c r="R8" s="39"/>
      <c r="S8" s="39"/>
    </row>
    <row r="9" spans="2:19" ht="35.85" customHeight="1" x14ac:dyDescent="0.2">
      <c r="B9" s="148"/>
      <c r="C9" s="148"/>
      <c r="D9" s="148"/>
      <c r="E9" s="148"/>
      <c r="F9" s="148"/>
      <c r="G9" s="148"/>
      <c r="H9" s="148"/>
      <c r="I9" s="142" t="s">
        <v>290</v>
      </c>
      <c r="J9" s="143"/>
      <c r="K9" s="143"/>
      <c r="L9" s="143"/>
      <c r="M9" s="143"/>
      <c r="N9" s="143"/>
      <c r="O9" s="143"/>
      <c r="P9" s="144"/>
      <c r="Q9" s="39"/>
      <c r="R9" s="39"/>
      <c r="S9" s="39"/>
    </row>
    <row r="10" spans="2:19" ht="35.85" customHeight="1" x14ac:dyDescent="0.2">
      <c r="B10" s="148"/>
      <c r="C10" s="148"/>
      <c r="D10" s="148"/>
      <c r="E10" s="148"/>
      <c r="F10" s="148"/>
      <c r="G10" s="148"/>
      <c r="H10" s="148"/>
      <c r="I10" s="145"/>
      <c r="J10" s="146"/>
      <c r="K10" s="146"/>
      <c r="L10" s="146"/>
      <c r="M10" s="146"/>
      <c r="N10" s="146"/>
      <c r="O10" s="146"/>
      <c r="P10" s="147"/>
      <c r="Q10" s="39"/>
      <c r="R10" s="39"/>
      <c r="S10" s="39"/>
    </row>
    <row r="11" spans="2:19" ht="35.85" customHeight="1" x14ac:dyDescent="0.2">
      <c r="B11" s="148"/>
      <c r="C11" s="148"/>
      <c r="D11" s="148"/>
      <c r="E11" s="148"/>
      <c r="F11" s="148"/>
      <c r="G11" s="148"/>
      <c r="H11" s="148"/>
      <c r="I11" s="142" t="s">
        <v>291</v>
      </c>
      <c r="J11" s="143"/>
      <c r="K11" s="143"/>
      <c r="L11" s="143"/>
      <c r="M11" s="143"/>
      <c r="N11" s="143"/>
      <c r="O11" s="143"/>
      <c r="P11" s="144"/>
      <c r="Q11" s="39"/>
      <c r="R11" s="39"/>
      <c r="S11" s="39"/>
    </row>
    <row r="12" spans="2:19" ht="35.85" customHeight="1" x14ac:dyDescent="0.2">
      <c r="B12" s="148"/>
      <c r="C12" s="148"/>
      <c r="D12" s="148"/>
      <c r="E12" s="148"/>
      <c r="F12" s="148"/>
      <c r="G12" s="148"/>
      <c r="H12" s="148"/>
      <c r="I12" s="145"/>
      <c r="J12" s="146"/>
      <c r="K12" s="146"/>
      <c r="L12" s="146"/>
      <c r="M12" s="146"/>
      <c r="N12" s="146"/>
      <c r="O12" s="146"/>
      <c r="P12" s="147"/>
      <c r="Q12" s="39"/>
      <c r="R12" s="39"/>
      <c r="S12" s="39"/>
    </row>
    <row r="13" spans="2:19" ht="18" customHeight="1" x14ac:dyDescent="0.2">
      <c r="B13" s="87"/>
      <c r="C13" s="87"/>
      <c r="D13" s="87"/>
      <c r="E13" s="87"/>
      <c r="F13" s="87"/>
      <c r="G13" s="87"/>
      <c r="H13" s="87"/>
      <c r="I13" s="87"/>
      <c r="J13" s="87"/>
      <c r="K13" s="87"/>
      <c r="L13" s="87"/>
      <c r="M13" s="87"/>
      <c r="N13" s="87"/>
      <c r="O13" s="89"/>
      <c r="P13" s="89"/>
      <c r="Q13" s="39"/>
      <c r="R13" s="39"/>
      <c r="S13" s="39"/>
    </row>
    <row r="14" spans="2:19" ht="18" customHeight="1" x14ac:dyDescent="0.2">
      <c r="B14" s="87"/>
      <c r="C14" s="87"/>
      <c r="D14" s="87"/>
      <c r="E14" s="87"/>
      <c r="F14" s="87"/>
      <c r="G14" s="87"/>
      <c r="H14" s="87"/>
      <c r="I14" s="87"/>
      <c r="J14" s="87"/>
      <c r="K14" s="87"/>
      <c r="L14" s="87"/>
      <c r="M14" s="87"/>
      <c r="N14" s="87"/>
      <c r="O14" s="89"/>
      <c r="P14" s="89"/>
      <c r="Q14" s="39"/>
      <c r="R14" s="39"/>
      <c r="S14" s="39"/>
    </row>
    <row r="15" spans="2:19" ht="18" customHeight="1" x14ac:dyDescent="0.2">
      <c r="B15" s="87"/>
      <c r="C15" s="87"/>
      <c r="D15" s="87"/>
      <c r="E15" s="87"/>
      <c r="F15" s="87"/>
      <c r="G15" s="87"/>
      <c r="H15" s="87"/>
      <c r="I15" s="87"/>
      <c r="J15" s="87"/>
      <c r="K15" s="87"/>
      <c r="L15" s="87"/>
      <c r="M15" s="87"/>
      <c r="N15" s="87"/>
      <c r="O15" s="89"/>
      <c r="P15" s="89"/>
      <c r="Q15" s="39"/>
      <c r="R15" s="39"/>
      <c r="S15" s="39"/>
    </row>
    <row r="16" spans="2:19" x14ac:dyDescent="0.25">
      <c r="B16" s="87"/>
      <c r="C16" s="87"/>
      <c r="D16" s="87"/>
      <c r="E16" s="87"/>
      <c r="F16" s="90"/>
      <c r="G16" s="90"/>
      <c r="H16" s="90"/>
      <c r="I16" s="87"/>
      <c r="J16" s="87"/>
      <c r="K16" s="87"/>
      <c r="L16" s="87"/>
      <c r="M16" s="90"/>
      <c r="N16" s="87"/>
      <c r="O16" s="87"/>
      <c r="P16" s="87"/>
    </row>
    <row r="17" spans="2:16" s="40" customFormat="1" ht="37.5" customHeight="1" x14ac:dyDescent="0.25">
      <c r="B17" s="135" t="s">
        <v>92</v>
      </c>
      <c r="C17" s="135" t="s">
        <v>94</v>
      </c>
      <c r="D17" s="135" t="s">
        <v>197</v>
      </c>
      <c r="E17" s="135" t="s">
        <v>93</v>
      </c>
      <c r="F17" s="135" t="s">
        <v>95</v>
      </c>
      <c r="G17" s="135" t="s">
        <v>91</v>
      </c>
      <c r="H17" s="135" t="s">
        <v>96</v>
      </c>
      <c r="I17" s="135" t="s">
        <v>97</v>
      </c>
      <c r="J17" s="135" t="s">
        <v>22</v>
      </c>
      <c r="K17" s="135" t="s">
        <v>98</v>
      </c>
      <c r="L17" s="135" t="s">
        <v>99</v>
      </c>
      <c r="M17" s="135" t="s">
        <v>100</v>
      </c>
      <c r="N17" s="135" t="s">
        <v>101</v>
      </c>
      <c r="O17" s="135" t="s">
        <v>102</v>
      </c>
      <c r="P17" s="135" t="s">
        <v>263</v>
      </c>
    </row>
    <row r="18" spans="2:16" s="40" customFormat="1" ht="12" customHeight="1" x14ac:dyDescent="0.25">
      <c r="B18" s="135"/>
      <c r="C18" s="135"/>
      <c r="D18" s="135" t="s">
        <v>95</v>
      </c>
      <c r="E18" s="135"/>
      <c r="F18" s="135" t="s">
        <v>95</v>
      </c>
      <c r="G18" s="135" t="s">
        <v>91</v>
      </c>
      <c r="H18" s="135" t="s">
        <v>91</v>
      </c>
      <c r="I18" s="135" t="s">
        <v>97</v>
      </c>
      <c r="J18" s="135" t="s">
        <v>22</v>
      </c>
      <c r="K18" s="135" t="s">
        <v>98</v>
      </c>
      <c r="L18" s="135" t="s">
        <v>99</v>
      </c>
      <c r="M18" s="135" t="s">
        <v>100</v>
      </c>
      <c r="N18" s="135" t="s">
        <v>10</v>
      </c>
      <c r="O18" s="135" t="s">
        <v>10</v>
      </c>
      <c r="P18" s="135" t="s">
        <v>10</v>
      </c>
    </row>
    <row r="19" spans="2:16" s="40" customFormat="1" ht="51.6" customHeight="1" x14ac:dyDescent="0.25">
      <c r="B19" s="152">
        <v>1</v>
      </c>
      <c r="C19" s="91" t="s">
        <v>103</v>
      </c>
      <c r="D19" s="169" t="s">
        <v>292</v>
      </c>
      <c r="E19" s="152">
        <v>1</v>
      </c>
      <c r="F19" s="152" t="s">
        <v>157</v>
      </c>
      <c r="G19" s="152" t="s">
        <v>104</v>
      </c>
      <c r="H19" s="152" t="s">
        <v>105</v>
      </c>
      <c r="I19" s="160" t="s">
        <v>152</v>
      </c>
      <c r="J19" s="166">
        <v>1</v>
      </c>
      <c r="K19" s="160" t="s">
        <v>153</v>
      </c>
      <c r="L19" s="160" t="s">
        <v>106</v>
      </c>
      <c r="M19" s="160" t="s">
        <v>154</v>
      </c>
      <c r="N19" s="160" t="s">
        <v>385</v>
      </c>
      <c r="O19" s="160" t="s">
        <v>386</v>
      </c>
      <c r="P19" s="163" t="s">
        <v>288</v>
      </c>
    </row>
    <row r="20" spans="2:16" s="40" customFormat="1" ht="51.6" customHeight="1" x14ac:dyDescent="0.25">
      <c r="B20" s="153"/>
      <c r="C20" s="91" t="s">
        <v>107</v>
      </c>
      <c r="D20" s="169"/>
      <c r="E20" s="153"/>
      <c r="F20" s="153"/>
      <c r="G20" s="153"/>
      <c r="H20" s="153"/>
      <c r="I20" s="161"/>
      <c r="J20" s="167"/>
      <c r="K20" s="161"/>
      <c r="L20" s="161"/>
      <c r="M20" s="161"/>
      <c r="N20" s="161"/>
      <c r="O20" s="161"/>
      <c r="P20" s="164"/>
    </row>
    <row r="21" spans="2:16" s="40" customFormat="1" ht="51.6" customHeight="1" x14ac:dyDescent="0.25">
      <c r="B21" s="153"/>
      <c r="C21" s="91" t="s">
        <v>108</v>
      </c>
      <c r="D21" s="169"/>
      <c r="E21" s="153"/>
      <c r="F21" s="153"/>
      <c r="G21" s="153"/>
      <c r="H21" s="153"/>
      <c r="I21" s="161"/>
      <c r="J21" s="167"/>
      <c r="K21" s="161"/>
      <c r="L21" s="161"/>
      <c r="M21" s="161"/>
      <c r="N21" s="161"/>
      <c r="O21" s="161"/>
      <c r="P21" s="164"/>
    </row>
    <row r="22" spans="2:16" s="40" customFormat="1" ht="65.099999999999994" customHeight="1" x14ac:dyDescent="0.25">
      <c r="B22" s="153"/>
      <c r="C22" s="91" t="s">
        <v>110</v>
      </c>
      <c r="D22" s="169"/>
      <c r="E22" s="153"/>
      <c r="F22" s="153"/>
      <c r="G22" s="153"/>
      <c r="H22" s="153"/>
      <c r="I22" s="161"/>
      <c r="J22" s="167"/>
      <c r="K22" s="161"/>
      <c r="L22" s="161"/>
      <c r="M22" s="161"/>
      <c r="N22" s="161"/>
      <c r="O22" s="161"/>
      <c r="P22" s="164"/>
    </row>
    <row r="23" spans="2:16" s="40" customFormat="1" ht="115.35" customHeight="1" x14ac:dyDescent="0.25">
      <c r="B23" s="153"/>
      <c r="C23" s="91" t="s">
        <v>111</v>
      </c>
      <c r="D23" s="169"/>
      <c r="E23" s="153"/>
      <c r="F23" s="153"/>
      <c r="G23" s="153"/>
      <c r="H23" s="153"/>
      <c r="I23" s="161"/>
      <c r="J23" s="167"/>
      <c r="K23" s="161"/>
      <c r="L23" s="161"/>
      <c r="M23" s="161"/>
      <c r="N23" s="161"/>
      <c r="O23" s="161"/>
      <c r="P23" s="164"/>
    </row>
    <row r="24" spans="2:16" s="40" customFormat="1" ht="90.4" customHeight="1" x14ac:dyDescent="0.25">
      <c r="B24" s="153"/>
      <c r="C24" s="91" t="s">
        <v>112</v>
      </c>
      <c r="D24" s="169"/>
      <c r="E24" s="153"/>
      <c r="F24" s="153"/>
      <c r="G24" s="153"/>
      <c r="H24" s="153"/>
      <c r="I24" s="161"/>
      <c r="J24" s="167"/>
      <c r="K24" s="161"/>
      <c r="L24" s="161"/>
      <c r="M24" s="161"/>
      <c r="N24" s="161"/>
      <c r="O24" s="161"/>
      <c r="P24" s="164"/>
    </row>
    <row r="25" spans="2:16" s="40" customFormat="1" ht="52.5" customHeight="1" x14ac:dyDescent="0.25">
      <c r="B25" s="153"/>
      <c r="C25" s="92" t="s">
        <v>113</v>
      </c>
      <c r="D25" s="169"/>
      <c r="E25" s="153"/>
      <c r="F25" s="153"/>
      <c r="G25" s="153"/>
      <c r="H25" s="153"/>
      <c r="I25" s="161"/>
      <c r="J25" s="167"/>
      <c r="K25" s="161"/>
      <c r="L25" s="161"/>
      <c r="M25" s="161"/>
      <c r="N25" s="161"/>
      <c r="O25" s="161"/>
      <c r="P25" s="164"/>
    </row>
    <row r="26" spans="2:16" s="40" customFormat="1" ht="52.5" customHeight="1" x14ac:dyDescent="0.25">
      <c r="B26" s="153"/>
      <c r="C26" s="91" t="s">
        <v>114</v>
      </c>
      <c r="D26" s="169"/>
      <c r="E26" s="153"/>
      <c r="F26" s="153"/>
      <c r="G26" s="153"/>
      <c r="H26" s="153"/>
      <c r="I26" s="161"/>
      <c r="J26" s="167"/>
      <c r="K26" s="161"/>
      <c r="L26" s="161"/>
      <c r="M26" s="161"/>
      <c r="N26" s="161"/>
      <c r="O26" s="161"/>
      <c r="P26" s="164"/>
    </row>
    <row r="27" spans="2:16" s="40" customFormat="1" ht="62.25" customHeight="1" x14ac:dyDescent="0.25">
      <c r="B27" s="153"/>
      <c r="C27" s="91" t="s">
        <v>115</v>
      </c>
      <c r="D27" s="169"/>
      <c r="E27" s="153"/>
      <c r="F27" s="153"/>
      <c r="G27" s="153"/>
      <c r="H27" s="153"/>
      <c r="I27" s="161"/>
      <c r="J27" s="167"/>
      <c r="K27" s="161"/>
      <c r="L27" s="161"/>
      <c r="M27" s="161"/>
      <c r="N27" s="161"/>
      <c r="O27" s="161"/>
      <c r="P27" s="164"/>
    </row>
    <row r="28" spans="2:16" s="40" customFormat="1" ht="52.5" customHeight="1" x14ac:dyDescent="0.25">
      <c r="B28" s="153"/>
      <c r="C28" s="91" t="s">
        <v>116</v>
      </c>
      <c r="D28" s="169"/>
      <c r="E28" s="153"/>
      <c r="F28" s="153"/>
      <c r="G28" s="153"/>
      <c r="H28" s="153"/>
      <c r="I28" s="161"/>
      <c r="J28" s="167"/>
      <c r="K28" s="161"/>
      <c r="L28" s="161"/>
      <c r="M28" s="161"/>
      <c r="N28" s="161"/>
      <c r="O28" s="161"/>
      <c r="P28" s="164"/>
    </row>
    <row r="29" spans="2:16" s="40" customFormat="1" ht="52.5" customHeight="1" x14ac:dyDescent="0.25">
      <c r="B29" s="154"/>
      <c r="C29" s="91" t="s">
        <v>117</v>
      </c>
      <c r="D29" s="169"/>
      <c r="E29" s="154"/>
      <c r="F29" s="154"/>
      <c r="G29" s="154"/>
      <c r="H29" s="154"/>
      <c r="I29" s="162"/>
      <c r="J29" s="168"/>
      <c r="K29" s="162"/>
      <c r="L29" s="162"/>
      <c r="M29" s="162"/>
      <c r="N29" s="162"/>
      <c r="O29" s="162"/>
      <c r="P29" s="165"/>
    </row>
    <row r="30" spans="2:16" s="40" customFormat="1" ht="130.15" customHeight="1" x14ac:dyDescent="0.25">
      <c r="B30" s="93">
        <v>2</v>
      </c>
      <c r="C30" s="91" t="s">
        <v>119</v>
      </c>
      <c r="D30" s="94" t="s">
        <v>227</v>
      </c>
      <c r="E30" s="93">
        <v>1</v>
      </c>
      <c r="F30" s="93" t="s">
        <v>187</v>
      </c>
      <c r="G30" s="93" t="s">
        <v>120</v>
      </c>
      <c r="H30" s="93" t="s">
        <v>105</v>
      </c>
      <c r="I30" s="91" t="s">
        <v>121</v>
      </c>
      <c r="J30" s="95">
        <v>0.85</v>
      </c>
      <c r="K30" s="91" t="s">
        <v>122</v>
      </c>
      <c r="L30" s="91" t="s">
        <v>106</v>
      </c>
      <c r="M30" s="91" t="s">
        <v>186</v>
      </c>
      <c r="N30" s="91" t="s">
        <v>385</v>
      </c>
      <c r="O30" s="91" t="s">
        <v>387</v>
      </c>
      <c r="P30" s="96" t="s">
        <v>288</v>
      </c>
    </row>
    <row r="31" spans="2:16" s="40" customFormat="1" ht="132" customHeight="1" x14ac:dyDescent="0.25">
      <c r="B31" s="93">
        <v>3</v>
      </c>
      <c r="C31" s="160" t="s">
        <v>128</v>
      </c>
      <c r="D31" s="94" t="s">
        <v>159</v>
      </c>
      <c r="E31" s="93">
        <v>2</v>
      </c>
      <c r="F31" s="93" t="s">
        <v>189</v>
      </c>
      <c r="G31" s="97" t="s">
        <v>120</v>
      </c>
      <c r="H31" s="97" t="s">
        <v>105</v>
      </c>
      <c r="I31" s="91" t="s">
        <v>160</v>
      </c>
      <c r="J31" s="95">
        <v>1</v>
      </c>
      <c r="K31" s="91" t="s">
        <v>87</v>
      </c>
      <c r="L31" s="91" t="s">
        <v>156</v>
      </c>
      <c r="M31" s="97" t="s">
        <v>162</v>
      </c>
      <c r="N31" s="91" t="s">
        <v>388</v>
      </c>
      <c r="O31" s="91" t="s">
        <v>387</v>
      </c>
      <c r="P31" s="96" t="s">
        <v>288</v>
      </c>
    </row>
    <row r="32" spans="2:16" s="40" customFormat="1" ht="132" customHeight="1" x14ac:dyDescent="0.25">
      <c r="B32" s="93">
        <v>4</v>
      </c>
      <c r="C32" s="161"/>
      <c r="D32" s="94" t="s">
        <v>158</v>
      </c>
      <c r="E32" s="93">
        <v>2</v>
      </c>
      <c r="F32" s="93" t="s">
        <v>190</v>
      </c>
      <c r="G32" s="97" t="s">
        <v>120</v>
      </c>
      <c r="H32" s="97" t="s">
        <v>105</v>
      </c>
      <c r="I32" s="91" t="s">
        <v>161</v>
      </c>
      <c r="J32" s="95">
        <v>1</v>
      </c>
      <c r="K32" s="91" t="s">
        <v>87</v>
      </c>
      <c r="L32" s="91" t="s">
        <v>156</v>
      </c>
      <c r="M32" s="97" t="s">
        <v>163</v>
      </c>
      <c r="N32" s="91" t="s">
        <v>388</v>
      </c>
      <c r="O32" s="91" t="s">
        <v>387</v>
      </c>
      <c r="P32" s="96" t="s">
        <v>288</v>
      </c>
    </row>
    <row r="33" spans="2:16" s="40" customFormat="1" ht="132" customHeight="1" x14ac:dyDescent="0.25">
      <c r="B33" s="93">
        <v>5</v>
      </c>
      <c r="C33" s="162"/>
      <c r="D33" s="94" t="s">
        <v>88</v>
      </c>
      <c r="E33" s="93">
        <v>2</v>
      </c>
      <c r="F33" s="93" t="s">
        <v>190</v>
      </c>
      <c r="G33" s="97" t="s">
        <v>120</v>
      </c>
      <c r="H33" s="97" t="s">
        <v>105</v>
      </c>
      <c r="I33" s="91" t="s">
        <v>164</v>
      </c>
      <c r="J33" s="95">
        <v>0.7</v>
      </c>
      <c r="K33" s="91" t="s">
        <v>87</v>
      </c>
      <c r="L33" s="91" t="s">
        <v>125</v>
      </c>
      <c r="M33" s="97" t="s">
        <v>380</v>
      </c>
      <c r="N33" s="91" t="s">
        <v>388</v>
      </c>
      <c r="O33" s="91" t="s">
        <v>387</v>
      </c>
      <c r="P33" s="96" t="s">
        <v>288</v>
      </c>
    </row>
    <row r="34" spans="2:16" s="40" customFormat="1" ht="185.1" customHeight="1" x14ac:dyDescent="0.25">
      <c r="B34" s="93">
        <v>6</v>
      </c>
      <c r="C34" s="91" t="s">
        <v>129</v>
      </c>
      <c r="D34" s="94" t="s">
        <v>319</v>
      </c>
      <c r="E34" s="93">
        <v>1</v>
      </c>
      <c r="F34" s="93" t="s">
        <v>320</v>
      </c>
      <c r="G34" s="97" t="s">
        <v>120</v>
      </c>
      <c r="H34" s="97" t="s">
        <v>105</v>
      </c>
      <c r="I34" s="97" t="s">
        <v>372</v>
      </c>
      <c r="J34" s="98">
        <v>1</v>
      </c>
      <c r="K34" s="91" t="s">
        <v>168</v>
      </c>
      <c r="L34" s="91" t="s">
        <v>156</v>
      </c>
      <c r="M34" s="97" t="s">
        <v>373</v>
      </c>
      <c r="N34" s="91" t="s">
        <v>385</v>
      </c>
      <c r="O34" s="91" t="s">
        <v>387</v>
      </c>
      <c r="P34" s="96" t="s">
        <v>288</v>
      </c>
    </row>
    <row r="35" spans="2:16" s="40" customFormat="1" ht="172.5" customHeight="1" x14ac:dyDescent="0.25">
      <c r="B35" s="93">
        <v>7</v>
      </c>
      <c r="C35" s="91" t="s">
        <v>130</v>
      </c>
      <c r="D35" s="94" t="s">
        <v>170</v>
      </c>
      <c r="E35" s="93">
        <v>1</v>
      </c>
      <c r="F35" s="93" t="s">
        <v>211</v>
      </c>
      <c r="G35" s="97" t="s">
        <v>120</v>
      </c>
      <c r="H35" s="97" t="s">
        <v>105</v>
      </c>
      <c r="I35" s="97" t="s">
        <v>321</v>
      </c>
      <c r="J35" s="98">
        <v>1</v>
      </c>
      <c r="K35" s="91" t="s">
        <v>149</v>
      </c>
      <c r="L35" s="91" t="s">
        <v>156</v>
      </c>
      <c r="M35" s="97" t="s">
        <v>151</v>
      </c>
      <c r="N35" s="91" t="s">
        <v>388</v>
      </c>
      <c r="O35" s="91" t="s">
        <v>387</v>
      </c>
      <c r="P35" s="96" t="s">
        <v>288</v>
      </c>
    </row>
    <row r="36" spans="2:16" s="40" customFormat="1" ht="122.1" customHeight="1" x14ac:dyDescent="0.25">
      <c r="B36" s="93">
        <v>8</v>
      </c>
      <c r="C36" s="160" t="s">
        <v>131</v>
      </c>
      <c r="D36" s="94" t="s">
        <v>225</v>
      </c>
      <c r="E36" s="93">
        <v>1</v>
      </c>
      <c r="F36" s="93" t="s">
        <v>213</v>
      </c>
      <c r="G36" s="97" t="s">
        <v>120</v>
      </c>
      <c r="H36" s="97" t="s">
        <v>105</v>
      </c>
      <c r="I36" s="97" t="s">
        <v>171</v>
      </c>
      <c r="J36" s="98">
        <v>0.9</v>
      </c>
      <c r="K36" s="91" t="s">
        <v>67</v>
      </c>
      <c r="L36" s="91" t="s">
        <v>156</v>
      </c>
      <c r="M36" s="97" t="s">
        <v>67</v>
      </c>
      <c r="N36" s="91" t="s">
        <v>385</v>
      </c>
      <c r="O36" s="91" t="s">
        <v>387</v>
      </c>
      <c r="P36" s="96" t="s">
        <v>288</v>
      </c>
    </row>
    <row r="37" spans="2:16" s="40" customFormat="1" ht="122.1" customHeight="1" x14ac:dyDescent="0.25">
      <c r="B37" s="93">
        <v>9</v>
      </c>
      <c r="C37" s="162"/>
      <c r="D37" s="94" t="s">
        <v>214</v>
      </c>
      <c r="E37" s="93">
        <v>1</v>
      </c>
      <c r="F37" s="93" t="s">
        <v>181</v>
      </c>
      <c r="G37" s="97" t="s">
        <v>120</v>
      </c>
      <c r="H37" s="97" t="s">
        <v>105</v>
      </c>
      <c r="I37" s="97" t="s">
        <v>182</v>
      </c>
      <c r="J37" s="98">
        <v>0.8</v>
      </c>
      <c r="K37" s="91" t="s">
        <v>147</v>
      </c>
      <c r="L37" s="91" t="s">
        <v>156</v>
      </c>
      <c r="M37" s="97" t="s">
        <v>148</v>
      </c>
      <c r="N37" s="91" t="s">
        <v>385</v>
      </c>
      <c r="O37" s="91" t="s">
        <v>387</v>
      </c>
      <c r="P37" s="96" t="s">
        <v>288</v>
      </c>
    </row>
    <row r="38" spans="2:16" s="40" customFormat="1" ht="116.85" customHeight="1" x14ac:dyDescent="0.25">
      <c r="B38" s="93">
        <v>10</v>
      </c>
      <c r="C38" s="91" t="s">
        <v>132</v>
      </c>
      <c r="D38" s="94" t="s">
        <v>215</v>
      </c>
      <c r="E38" s="93">
        <v>1</v>
      </c>
      <c r="F38" s="93" t="s">
        <v>85</v>
      </c>
      <c r="G38" s="97" t="s">
        <v>120</v>
      </c>
      <c r="H38" s="97" t="s">
        <v>105</v>
      </c>
      <c r="I38" s="97" t="s">
        <v>174</v>
      </c>
      <c r="J38" s="98">
        <v>0.7</v>
      </c>
      <c r="K38" s="91" t="s">
        <v>183</v>
      </c>
      <c r="L38" s="91" t="s">
        <v>125</v>
      </c>
      <c r="M38" s="97" t="s">
        <v>172</v>
      </c>
      <c r="N38" s="91" t="s">
        <v>389</v>
      </c>
      <c r="O38" s="91" t="s">
        <v>387</v>
      </c>
      <c r="P38" s="96" t="s">
        <v>288</v>
      </c>
    </row>
    <row r="39" spans="2:16" s="40" customFormat="1" ht="133.35" customHeight="1" x14ac:dyDescent="0.25">
      <c r="B39" s="93">
        <v>11</v>
      </c>
      <c r="C39" s="91" t="s">
        <v>133</v>
      </c>
      <c r="D39" s="94" t="s">
        <v>216</v>
      </c>
      <c r="E39" s="99" t="s">
        <v>236</v>
      </c>
      <c r="F39" s="99" t="s">
        <v>68</v>
      </c>
      <c r="G39" s="97" t="s">
        <v>90</v>
      </c>
      <c r="H39" s="97" t="s">
        <v>105</v>
      </c>
      <c r="I39" s="97" t="s">
        <v>173</v>
      </c>
      <c r="J39" s="98">
        <v>1</v>
      </c>
      <c r="K39" s="91" t="s">
        <v>69</v>
      </c>
      <c r="L39" s="91" t="s">
        <v>106</v>
      </c>
      <c r="M39" s="97" t="s">
        <v>175</v>
      </c>
      <c r="N39" s="91" t="s">
        <v>389</v>
      </c>
      <c r="O39" s="91" t="s">
        <v>387</v>
      </c>
      <c r="P39" s="96" t="s">
        <v>288</v>
      </c>
    </row>
    <row r="40" spans="2:16" s="40" customFormat="1" ht="132" customHeight="1" x14ac:dyDescent="0.25">
      <c r="B40" s="93">
        <v>12</v>
      </c>
      <c r="C40" s="91" t="s">
        <v>134</v>
      </c>
      <c r="D40" s="94" t="s">
        <v>217</v>
      </c>
      <c r="E40" s="99">
        <v>3</v>
      </c>
      <c r="F40" s="99" t="s">
        <v>74</v>
      </c>
      <c r="G40" s="97" t="s">
        <v>90</v>
      </c>
      <c r="H40" s="97" t="s">
        <v>105</v>
      </c>
      <c r="I40" s="97" t="s">
        <v>176</v>
      </c>
      <c r="J40" s="98">
        <v>0.9</v>
      </c>
      <c r="K40" s="91" t="s">
        <v>75</v>
      </c>
      <c r="L40" s="91" t="s">
        <v>106</v>
      </c>
      <c r="M40" s="97" t="s">
        <v>177</v>
      </c>
      <c r="N40" s="91" t="s">
        <v>389</v>
      </c>
      <c r="O40" s="91" t="s">
        <v>387</v>
      </c>
      <c r="P40" s="96" t="s">
        <v>288</v>
      </c>
    </row>
    <row r="41" spans="2:16" s="40" customFormat="1" ht="137.65" customHeight="1" x14ac:dyDescent="0.25">
      <c r="B41" s="93">
        <v>13</v>
      </c>
      <c r="C41" s="92" t="s">
        <v>135</v>
      </c>
      <c r="D41" s="94" t="s">
        <v>234</v>
      </c>
      <c r="E41" s="99">
        <v>2</v>
      </c>
      <c r="F41" s="99" t="s">
        <v>82</v>
      </c>
      <c r="G41" s="97" t="s">
        <v>90</v>
      </c>
      <c r="H41" s="97" t="s">
        <v>105</v>
      </c>
      <c r="I41" s="97" t="s">
        <v>178</v>
      </c>
      <c r="J41" s="98">
        <v>0.9</v>
      </c>
      <c r="K41" s="91" t="s">
        <v>179</v>
      </c>
      <c r="L41" s="91" t="s">
        <v>106</v>
      </c>
      <c r="M41" s="97" t="s">
        <v>180</v>
      </c>
      <c r="N41" s="91" t="s">
        <v>389</v>
      </c>
      <c r="O41" s="91" t="s">
        <v>387</v>
      </c>
      <c r="P41" s="96" t="s">
        <v>288</v>
      </c>
    </row>
    <row r="42" spans="2:16" s="40" customFormat="1" ht="141" customHeight="1" x14ac:dyDescent="0.25">
      <c r="B42" s="93">
        <v>14</v>
      </c>
      <c r="C42" s="91" t="s">
        <v>136</v>
      </c>
      <c r="D42" s="94" t="s">
        <v>219</v>
      </c>
      <c r="E42" s="99">
        <v>1</v>
      </c>
      <c r="F42" s="97" t="s">
        <v>137</v>
      </c>
      <c r="G42" s="97" t="s">
        <v>90</v>
      </c>
      <c r="H42" s="97" t="s">
        <v>105</v>
      </c>
      <c r="I42" s="97" t="s">
        <v>138</v>
      </c>
      <c r="J42" s="98">
        <v>1</v>
      </c>
      <c r="K42" s="91" t="s">
        <v>184</v>
      </c>
      <c r="L42" s="91" t="s">
        <v>106</v>
      </c>
      <c r="M42" s="97" t="s">
        <v>185</v>
      </c>
      <c r="N42" s="91" t="s">
        <v>390</v>
      </c>
      <c r="O42" s="91" t="s">
        <v>387</v>
      </c>
      <c r="P42" s="96" t="s">
        <v>288</v>
      </c>
    </row>
    <row r="43" spans="2:16" s="40" customFormat="1" ht="150" customHeight="1" x14ac:dyDescent="0.25">
      <c r="B43" s="93">
        <v>15</v>
      </c>
      <c r="C43" s="160" t="s">
        <v>139</v>
      </c>
      <c r="D43" s="94" t="s">
        <v>246</v>
      </c>
      <c r="E43" s="99" t="s">
        <v>237</v>
      </c>
      <c r="F43" s="97" t="s">
        <v>191</v>
      </c>
      <c r="G43" s="97" t="s">
        <v>90</v>
      </c>
      <c r="H43" s="97" t="s">
        <v>105</v>
      </c>
      <c r="I43" s="97" t="s">
        <v>198</v>
      </c>
      <c r="J43" s="97">
        <v>3.3</v>
      </c>
      <c r="K43" s="91" t="s">
        <v>168</v>
      </c>
      <c r="L43" s="91" t="s">
        <v>199</v>
      </c>
      <c r="M43" s="97" t="s">
        <v>200</v>
      </c>
      <c r="N43" s="91" t="s">
        <v>390</v>
      </c>
      <c r="O43" s="91" t="s">
        <v>387</v>
      </c>
      <c r="P43" s="96" t="s">
        <v>288</v>
      </c>
    </row>
    <row r="44" spans="2:16" s="40" customFormat="1" ht="144.6" customHeight="1" x14ac:dyDescent="0.25">
      <c r="B44" s="93">
        <v>16</v>
      </c>
      <c r="C44" s="161"/>
      <c r="D44" s="94" t="s">
        <v>247</v>
      </c>
      <c r="E44" s="99" t="s">
        <v>237</v>
      </c>
      <c r="F44" s="97" t="s">
        <v>192</v>
      </c>
      <c r="G44" s="97" t="s">
        <v>90</v>
      </c>
      <c r="H44" s="97" t="s">
        <v>105</v>
      </c>
      <c r="I44" s="97" t="s">
        <v>201</v>
      </c>
      <c r="J44" s="97">
        <v>45</v>
      </c>
      <c r="K44" s="91" t="s">
        <v>168</v>
      </c>
      <c r="L44" s="91" t="s">
        <v>199</v>
      </c>
      <c r="M44" s="97" t="s">
        <v>202</v>
      </c>
      <c r="N44" s="91" t="s">
        <v>390</v>
      </c>
      <c r="O44" s="91" t="s">
        <v>387</v>
      </c>
      <c r="P44" s="96" t="s">
        <v>288</v>
      </c>
    </row>
    <row r="45" spans="2:16" s="40" customFormat="1" ht="133.5" customHeight="1" x14ac:dyDescent="0.25">
      <c r="B45" s="93">
        <v>17</v>
      </c>
      <c r="C45" s="161"/>
      <c r="D45" s="94" t="s">
        <v>245</v>
      </c>
      <c r="E45" s="99" t="s">
        <v>237</v>
      </c>
      <c r="F45" s="97" t="s">
        <v>193</v>
      </c>
      <c r="G45" s="97" t="s">
        <v>90</v>
      </c>
      <c r="H45" s="97" t="s">
        <v>105</v>
      </c>
      <c r="I45" s="97" t="s">
        <v>203</v>
      </c>
      <c r="J45" s="98">
        <v>0.6</v>
      </c>
      <c r="K45" s="91" t="s">
        <v>400</v>
      </c>
      <c r="L45" s="91" t="s">
        <v>199</v>
      </c>
      <c r="M45" s="97" t="s">
        <v>204</v>
      </c>
      <c r="N45" s="91" t="s">
        <v>390</v>
      </c>
      <c r="O45" s="91" t="s">
        <v>387</v>
      </c>
      <c r="P45" s="96" t="s">
        <v>288</v>
      </c>
    </row>
    <row r="46" spans="2:16" s="40" customFormat="1" ht="132" customHeight="1" x14ac:dyDescent="0.25">
      <c r="B46" s="93">
        <v>18</v>
      </c>
      <c r="C46" s="161"/>
      <c r="D46" s="94" t="s">
        <v>249</v>
      </c>
      <c r="E46" s="99" t="s">
        <v>237</v>
      </c>
      <c r="F46" s="97" t="s">
        <v>194</v>
      </c>
      <c r="G46" s="97" t="s">
        <v>90</v>
      </c>
      <c r="H46" s="97" t="s">
        <v>105</v>
      </c>
      <c r="I46" s="97" t="s">
        <v>205</v>
      </c>
      <c r="J46" s="97">
        <v>87.72</v>
      </c>
      <c r="K46" s="91" t="s">
        <v>150</v>
      </c>
      <c r="L46" s="91" t="s">
        <v>106</v>
      </c>
      <c r="M46" s="97" t="s">
        <v>206</v>
      </c>
      <c r="N46" s="91" t="s">
        <v>390</v>
      </c>
      <c r="O46" s="91" t="s">
        <v>387</v>
      </c>
      <c r="P46" s="96" t="s">
        <v>288</v>
      </c>
    </row>
    <row r="47" spans="2:16" s="40" customFormat="1" ht="133.5" customHeight="1" x14ac:dyDescent="0.25">
      <c r="B47" s="93">
        <v>19</v>
      </c>
      <c r="C47" s="161"/>
      <c r="D47" s="94" t="s">
        <v>248</v>
      </c>
      <c r="E47" s="99" t="s">
        <v>237</v>
      </c>
      <c r="F47" s="97" t="s">
        <v>195</v>
      </c>
      <c r="G47" s="97" t="s">
        <v>90</v>
      </c>
      <c r="H47" s="97" t="s">
        <v>105</v>
      </c>
      <c r="I47" s="97" t="s">
        <v>207</v>
      </c>
      <c r="J47" s="97">
        <v>0</v>
      </c>
      <c r="K47" s="91" t="s">
        <v>140</v>
      </c>
      <c r="L47" s="91" t="s">
        <v>106</v>
      </c>
      <c r="M47" s="97" t="s">
        <v>208</v>
      </c>
      <c r="N47" s="91" t="s">
        <v>390</v>
      </c>
      <c r="O47" s="91" t="s">
        <v>387</v>
      </c>
      <c r="P47" s="96" t="s">
        <v>288</v>
      </c>
    </row>
    <row r="48" spans="2:16" s="40" customFormat="1" ht="133.5" customHeight="1" x14ac:dyDescent="0.25">
      <c r="B48" s="93">
        <v>20</v>
      </c>
      <c r="C48" s="162"/>
      <c r="D48" s="94" t="s">
        <v>244</v>
      </c>
      <c r="E48" s="99" t="s">
        <v>237</v>
      </c>
      <c r="F48" s="97" t="s">
        <v>196</v>
      </c>
      <c r="G48" s="97" t="s">
        <v>90</v>
      </c>
      <c r="H48" s="97" t="s">
        <v>105</v>
      </c>
      <c r="I48" s="97" t="s">
        <v>209</v>
      </c>
      <c r="J48" s="98">
        <v>0</v>
      </c>
      <c r="K48" s="91" t="s">
        <v>140</v>
      </c>
      <c r="L48" s="91" t="s">
        <v>106</v>
      </c>
      <c r="M48" s="97" t="s">
        <v>210</v>
      </c>
      <c r="N48" s="91" t="s">
        <v>390</v>
      </c>
      <c r="O48" s="91" t="s">
        <v>387</v>
      </c>
      <c r="P48" s="96" t="s">
        <v>288</v>
      </c>
    </row>
    <row r="49" spans="2:16" s="40" customFormat="1" ht="119.1" customHeight="1" x14ac:dyDescent="0.25">
      <c r="B49" s="93">
        <v>21</v>
      </c>
      <c r="C49" s="91" t="s">
        <v>238</v>
      </c>
      <c r="D49" s="94" t="s">
        <v>126</v>
      </c>
      <c r="E49" s="93">
        <v>2</v>
      </c>
      <c r="F49" s="93" t="s">
        <v>188</v>
      </c>
      <c r="G49" s="93" t="s">
        <v>220</v>
      </c>
      <c r="H49" s="97" t="s">
        <v>105</v>
      </c>
      <c r="I49" s="97" t="s">
        <v>127</v>
      </c>
      <c r="J49" s="95">
        <v>0.9</v>
      </c>
      <c r="K49" s="91" t="s">
        <v>61</v>
      </c>
      <c r="L49" s="91" t="s">
        <v>156</v>
      </c>
      <c r="M49" s="97" t="s">
        <v>381</v>
      </c>
      <c r="N49" s="91" t="s">
        <v>385</v>
      </c>
      <c r="O49" s="91" t="s">
        <v>387</v>
      </c>
      <c r="P49" s="96" t="s">
        <v>288</v>
      </c>
    </row>
    <row r="50" spans="2:16" s="40" customFormat="1" ht="127.35" customHeight="1" x14ac:dyDescent="0.25">
      <c r="B50" s="93">
        <v>22</v>
      </c>
      <c r="C50" s="91" t="s">
        <v>221</v>
      </c>
      <c r="D50" s="94" t="s">
        <v>218</v>
      </c>
      <c r="E50" s="99" t="s">
        <v>237</v>
      </c>
      <c r="F50" s="93" t="s">
        <v>222</v>
      </c>
      <c r="G50" s="93" t="s">
        <v>220</v>
      </c>
      <c r="H50" s="93" t="s">
        <v>105</v>
      </c>
      <c r="I50" s="91" t="s">
        <v>155</v>
      </c>
      <c r="J50" s="95">
        <v>0.9</v>
      </c>
      <c r="K50" s="91" t="s">
        <v>109</v>
      </c>
      <c r="L50" s="91" t="s">
        <v>156</v>
      </c>
      <c r="M50" s="91" t="s">
        <v>382</v>
      </c>
      <c r="N50" s="91" t="s">
        <v>385</v>
      </c>
      <c r="O50" s="91" t="s">
        <v>387</v>
      </c>
      <c r="P50" s="96" t="s">
        <v>288</v>
      </c>
    </row>
    <row r="51" spans="2:16" s="40" customFormat="1" ht="121.7" customHeight="1" x14ac:dyDescent="0.25">
      <c r="B51" s="93">
        <v>23</v>
      </c>
      <c r="C51" s="91" t="s">
        <v>123</v>
      </c>
      <c r="D51" s="94" t="s">
        <v>224</v>
      </c>
      <c r="E51" s="91">
        <v>1</v>
      </c>
      <c r="F51" s="93" t="s">
        <v>223</v>
      </c>
      <c r="G51" s="93" t="s">
        <v>220</v>
      </c>
      <c r="H51" s="97" t="s">
        <v>105</v>
      </c>
      <c r="I51" s="91" t="s">
        <v>124</v>
      </c>
      <c r="J51" s="95">
        <v>0.9</v>
      </c>
      <c r="K51" s="91" t="s">
        <v>118</v>
      </c>
      <c r="L51" s="91" t="s">
        <v>156</v>
      </c>
      <c r="M51" s="97" t="s">
        <v>383</v>
      </c>
      <c r="N51" s="91" t="s">
        <v>385</v>
      </c>
      <c r="O51" s="91" t="s">
        <v>387</v>
      </c>
      <c r="P51" s="96" t="s">
        <v>288</v>
      </c>
    </row>
    <row r="52" spans="2:16" s="40" customFormat="1" ht="210" customHeight="1" x14ac:dyDescent="0.25">
      <c r="B52" s="93">
        <v>24</v>
      </c>
      <c r="C52" s="91" t="s">
        <v>228</v>
      </c>
      <c r="D52" s="94" t="s">
        <v>212</v>
      </c>
      <c r="E52" s="91" t="s">
        <v>239</v>
      </c>
      <c r="F52" s="93" t="s">
        <v>229</v>
      </c>
      <c r="G52" s="93" t="s">
        <v>220</v>
      </c>
      <c r="H52" s="93" t="s">
        <v>105</v>
      </c>
      <c r="I52" s="91" t="s">
        <v>165</v>
      </c>
      <c r="J52" s="95">
        <v>0.9</v>
      </c>
      <c r="K52" s="91" t="s">
        <v>64</v>
      </c>
      <c r="L52" s="91" t="s">
        <v>125</v>
      </c>
      <c r="M52" s="91" t="s">
        <v>166</v>
      </c>
      <c r="N52" s="91" t="s">
        <v>391</v>
      </c>
      <c r="O52" s="91" t="s">
        <v>387</v>
      </c>
      <c r="P52" s="96" t="s">
        <v>288</v>
      </c>
    </row>
    <row r="53" spans="2:16" s="40" customFormat="1" ht="114" customHeight="1" x14ac:dyDescent="0.25">
      <c r="B53" s="93">
        <v>25</v>
      </c>
      <c r="C53" s="92" t="s">
        <v>226</v>
      </c>
      <c r="D53" s="94" t="s">
        <v>240</v>
      </c>
      <c r="E53" s="91" t="s">
        <v>236</v>
      </c>
      <c r="F53" s="93" t="s">
        <v>241</v>
      </c>
      <c r="G53" s="97" t="s">
        <v>220</v>
      </c>
      <c r="H53" s="97" t="s">
        <v>105</v>
      </c>
      <c r="I53" s="97" t="s">
        <v>369</v>
      </c>
      <c r="J53" s="95">
        <v>0.9</v>
      </c>
      <c r="K53" s="91" t="s">
        <v>89</v>
      </c>
      <c r="L53" s="91" t="s">
        <v>125</v>
      </c>
      <c r="M53" s="97" t="s">
        <v>384</v>
      </c>
      <c r="N53" s="91" t="s">
        <v>388</v>
      </c>
      <c r="O53" s="91" t="s">
        <v>387</v>
      </c>
      <c r="P53" s="96" t="s">
        <v>288</v>
      </c>
    </row>
    <row r="54" spans="2:16" s="40" customFormat="1" ht="156" customHeight="1" x14ac:dyDescent="0.25">
      <c r="B54" s="93">
        <v>26</v>
      </c>
      <c r="C54" s="91" t="s">
        <v>230</v>
      </c>
      <c r="D54" s="94" t="s">
        <v>233</v>
      </c>
      <c r="E54" s="91" t="s">
        <v>242</v>
      </c>
      <c r="F54" s="93" t="s">
        <v>232</v>
      </c>
      <c r="G54" s="93" t="s">
        <v>231</v>
      </c>
      <c r="H54" s="93" t="s">
        <v>105</v>
      </c>
      <c r="I54" s="91" t="s">
        <v>374</v>
      </c>
      <c r="J54" s="95">
        <v>0.9</v>
      </c>
      <c r="K54" s="91" t="s">
        <v>169</v>
      </c>
      <c r="L54" s="91" t="s">
        <v>125</v>
      </c>
      <c r="M54" s="91" t="s">
        <v>167</v>
      </c>
      <c r="N54" s="91" t="s">
        <v>388</v>
      </c>
      <c r="O54" s="91" t="s">
        <v>387</v>
      </c>
      <c r="P54" s="96" t="s">
        <v>288</v>
      </c>
    </row>
    <row r="55" spans="2:16" ht="38.65" customHeight="1" x14ac:dyDescent="0.25">
      <c r="B55" s="87"/>
      <c r="C55" s="87"/>
      <c r="D55" s="87"/>
      <c r="E55" s="87"/>
      <c r="F55" s="90"/>
      <c r="G55" s="90"/>
      <c r="H55" s="90"/>
      <c r="I55" s="87"/>
      <c r="J55" s="87"/>
      <c r="K55" s="87"/>
      <c r="L55" s="87"/>
      <c r="M55" s="90"/>
      <c r="N55" s="87"/>
      <c r="O55" s="87"/>
      <c r="P55" s="87"/>
    </row>
    <row r="56" spans="2:16" ht="20.65" customHeight="1" x14ac:dyDescent="0.25">
      <c r="B56" s="87"/>
      <c r="C56" s="158" t="s">
        <v>141</v>
      </c>
      <c r="D56" s="158"/>
      <c r="E56" s="100"/>
      <c r="F56" s="158" t="s">
        <v>142</v>
      </c>
      <c r="G56" s="158"/>
      <c r="H56" s="159"/>
      <c r="I56" s="159"/>
      <c r="J56" s="159"/>
      <c r="K56" s="100"/>
      <c r="L56" s="158" t="s">
        <v>143</v>
      </c>
      <c r="M56" s="158"/>
      <c r="N56" s="158"/>
      <c r="O56" s="158"/>
      <c r="P56" s="158"/>
    </row>
    <row r="57" spans="2:16" ht="88.9" customHeight="1" x14ac:dyDescent="0.25">
      <c r="B57" s="87"/>
      <c r="C57" s="155">
        <f ca="1">TODAY()</f>
        <v>44535</v>
      </c>
      <c r="D57" s="156"/>
      <c r="E57" s="100"/>
      <c r="F57" s="157"/>
      <c r="G57" s="157"/>
      <c r="H57" s="157"/>
      <c r="I57" s="157"/>
      <c r="J57" s="157"/>
      <c r="K57" s="100"/>
      <c r="L57" s="157"/>
      <c r="M57" s="157"/>
      <c r="N57" s="157"/>
      <c r="O57" s="157"/>
      <c r="P57" s="157"/>
    </row>
    <row r="58" spans="2:16" x14ac:dyDescent="0.25">
      <c r="B58" s="87"/>
      <c r="C58" s="87"/>
      <c r="D58" s="87"/>
      <c r="E58" s="87"/>
      <c r="F58" s="90"/>
      <c r="G58" s="90"/>
      <c r="H58" s="90"/>
      <c r="I58" s="87"/>
      <c r="J58" s="87"/>
      <c r="K58" s="87"/>
      <c r="L58" s="87"/>
      <c r="M58" s="90"/>
      <c r="N58" s="87"/>
      <c r="O58" s="87"/>
      <c r="P58" s="87"/>
    </row>
    <row r="82" spans="7:8" s="38" customFormat="1" ht="15" customHeight="1" x14ac:dyDescent="0.2">
      <c r="G82" s="44"/>
      <c r="H82" s="44"/>
    </row>
  </sheetData>
  <autoFilter ref="B18:S54" xr:uid="{00000000-0009-0000-0000-000000000000}"/>
  <mergeCells count="47">
    <mergeCell ref="E19:E29"/>
    <mergeCell ref="B19:B29"/>
    <mergeCell ref="C31:C33"/>
    <mergeCell ref="C36:C37"/>
    <mergeCell ref="C43:C48"/>
    <mergeCell ref="D19:D29"/>
    <mergeCell ref="P19:P29"/>
    <mergeCell ref="G19:G29"/>
    <mergeCell ref="H19:H29"/>
    <mergeCell ref="L19:L29"/>
    <mergeCell ref="K19:K29"/>
    <mergeCell ref="J19:J29"/>
    <mergeCell ref="I19:I29"/>
    <mergeCell ref="N19:N29"/>
    <mergeCell ref="O19:O29"/>
    <mergeCell ref="F19:F29"/>
    <mergeCell ref="C57:D57"/>
    <mergeCell ref="F57:J57"/>
    <mergeCell ref="L57:P57"/>
    <mergeCell ref="N17:N18"/>
    <mergeCell ref="P17:P18"/>
    <mergeCell ref="C56:D56"/>
    <mergeCell ref="F56:J56"/>
    <mergeCell ref="L56:P56"/>
    <mergeCell ref="H17:H18"/>
    <mergeCell ref="I17:I18"/>
    <mergeCell ref="J17:J18"/>
    <mergeCell ref="K17:K18"/>
    <mergeCell ref="L17:L18"/>
    <mergeCell ref="M19:M29"/>
    <mergeCell ref="O17:O18"/>
    <mergeCell ref="B1:C4"/>
    <mergeCell ref="M17:M18"/>
    <mergeCell ref="B17:B18"/>
    <mergeCell ref="C17:C18"/>
    <mergeCell ref="D17:D18"/>
    <mergeCell ref="G17:G18"/>
    <mergeCell ref="F17:F18"/>
    <mergeCell ref="D1:O2"/>
    <mergeCell ref="D3:O4"/>
    <mergeCell ref="I7:P8"/>
    <mergeCell ref="I9:P10"/>
    <mergeCell ref="I11:P12"/>
    <mergeCell ref="B6:H6"/>
    <mergeCell ref="B7:H12"/>
    <mergeCell ref="I6:P6"/>
    <mergeCell ref="E17:E18"/>
  </mergeCells>
  <dataValidations count="1">
    <dataValidation type="list" allowBlank="1" showInputMessage="1" showErrorMessage="1" sqref="H19 H30:H54" xr:uid="{00000000-0002-0000-0000-000000000000}">
      <formula1>"Cuantitativo, Cualitativo"</formula1>
    </dataValidation>
  </dataValidations>
  <hyperlinks>
    <hyperlink ref="P19:P29" location="'Estructura del SG-SST'!A1" display="➡" xr:uid="{00000000-0004-0000-0000-000000000000}"/>
    <hyperlink ref="P30" location="'Autoevaluacion del SG-SST'!A1" display="➡" xr:uid="{00000000-0004-0000-0000-000001000000}"/>
    <hyperlink ref="P31" location="'Condiciones de salud Ing'!A1" display="➡" xr:uid="{00000000-0004-0000-0000-000002000000}"/>
    <hyperlink ref="P32" location="'Condiciones de salud Per'!A1" display="➡" xr:uid="{00000000-0004-0000-0000-000003000000}"/>
    <hyperlink ref="P33" location="'Recomendaciones Med'!A1" display="➡" xr:uid="{00000000-0004-0000-0000-000004000000}"/>
    <hyperlink ref="P34" location="'Investigaciones '!A1" display="➡" xr:uid="{00000000-0004-0000-0000-000005000000}"/>
    <hyperlink ref="P35" location="Estadisticas!A1" display="➡" xr:uid="{00000000-0004-0000-0000-000006000000}"/>
    <hyperlink ref="P36" location="Simulacros!A1" display="➡" xr:uid="{00000000-0004-0000-0000-000007000000}"/>
    <hyperlink ref="P37" location="'Gestion Simulacros'!A1" display="➡" xr:uid="{00000000-0004-0000-0000-000008000000}"/>
    <hyperlink ref="P39" location="'Requisitos Legales'!A1" display="➡" xr:uid="{00000000-0004-0000-0000-000009000000}"/>
    <hyperlink ref="P40" location="'Cumplimiento objetivos'!A1" display="➡" xr:uid="{00000000-0004-0000-0000-00000A000000}"/>
    <hyperlink ref="P41" location="'Gestion NC'!A1" display="➡" xr:uid="{00000000-0004-0000-0000-00000B000000}"/>
    <hyperlink ref="P42" location="'PG Rehabilitacion'!A1" display="➡" xr:uid="{00000000-0004-0000-0000-00000C000000}"/>
    <hyperlink ref="P43" location="'Frecuencia Accidentalidad'!A1" display="➡" xr:uid="{00000000-0004-0000-0000-00000D000000}"/>
    <hyperlink ref="P44" location="'Severidad Accidentalidad'!A1" display="➡" xr:uid="{00000000-0004-0000-0000-00000E000000}"/>
    <hyperlink ref="P45" location="Ausentismo!A1" display="➡" xr:uid="{00000000-0004-0000-0000-00000F000000}"/>
    <hyperlink ref="P46" location="'Prevalencia EL'!A1" display="➡" xr:uid="{00000000-0004-0000-0000-000010000000}"/>
    <hyperlink ref="P47" location="'Incidencia EL'!A1" display="➡" xr:uid="{00000000-0004-0000-0000-000011000000}"/>
    <hyperlink ref="P49" location="'Intervencion Pel'!A1" display="➡" xr:uid="{00000000-0004-0000-0000-000012000000}"/>
    <hyperlink ref="P50" location="'Plan de trabajo'!A1" display="➡" xr:uid="{00000000-0004-0000-0000-000013000000}"/>
    <hyperlink ref="P51" location="'Plan de capacitacion'!A1" display="➡" xr:uid="{00000000-0004-0000-0000-000014000000}"/>
    <hyperlink ref="P52" location="Acciones!A1" display="➡" xr:uid="{00000000-0004-0000-0000-000015000000}"/>
    <hyperlink ref="P53" location="'Mediciones Ambientales'!A1" display="➡" xr:uid="{00000000-0004-0000-0000-000016000000}"/>
    <hyperlink ref="P54" location="'Desarrollo PVE'!A1" display="➡" xr:uid="{00000000-0004-0000-0000-000017000000}"/>
  </hyperlinks>
  <printOptions horizontalCentered="1"/>
  <pageMargins left="3.937007874015748E-2" right="3.937007874015748E-2" top="0.35433070866141736" bottom="0.35433070866141736" header="0.31496062992125984" footer="0.31496062992125984"/>
  <pageSetup scale="45" orientation="landscape"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GT52"/>
  <sheetViews>
    <sheetView showGridLines="0"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5.570312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'!D37</f>
        <v>Gestión de  simulacros</v>
      </c>
      <c r="G11" s="194"/>
      <c r="H11" s="194"/>
      <c r="I11" s="205" t="str">
        <f>'OBJETIVOS Y METAS '!F37</f>
        <v>Gestión de recomendaciones resultantes de simulacros</v>
      </c>
      <c r="J11" s="194"/>
      <c r="K11" s="194"/>
    </row>
    <row r="12" spans="1:202" ht="41.1" customHeight="1" x14ac:dyDescent="0.2">
      <c r="C12" s="205"/>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'!G37</f>
        <v>Proceso</v>
      </c>
      <c r="D15" s="197"/>
      <c r="E15" s="277" t="str">
        <f>'OBJETIVOS Y METAS '!I37</f>
        <v>(#  Recomendación  de simulacros  realizadas  / Total  de recomendaciones generadas de los simulacros  ) *100</v>
      </c>
      <c r="F15" s="277"/>
      <c r="G15" s="66">
        <f>'OBJETIVOS Y METAS '!J37</f>
        <v>0.8</v>
      </c>
      <c r="H15" s="67" t="s">
        <v>326</v>
      </c>
      <c r="I15" s="67" t="s">
        <v>301</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'!K37</f>
        <v xml:space="preserve"> Informe de simulacro, Plan de Acción</v>
      </c>
      <c r="D17" s="196"/>
      <c r="E17" s="197"/>
      <c r="F17" s="194" t="str">
        <f>'OBJETIVOS Y METAS '!L37</f>
        <v>Trimestral</v>
      </c>
      <c r="G17" s="194"/>
      <c r="H17" s="194"/>
      <c r="I17" s="204" t="str">
        <f>'OBJETIVOS Y METAS '!M37</f>
        <v>Se han ejecutado el X% de las recomendaciones generadas en los simulacros</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'!N37</f>
        <v>Director SST, Coordinador SST</v>
      </c>
      <c r="D19" s="194"/>
      <c r="E19" s="194"/>
      <c r="F19" s="195" t="str">
        <f>'OBJETIVOS Y METAS '!O37</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63" customHeight="1" x14ac:dyDescent="0.2">
      <c r="C22" s="177"/>
      <c r="D22" s="178"/>
      <c r="E22" s="179"/>
      <c r="F22" s="186" t="s">
        <v>260</v>
      </c>
      <c r="G22" s="187"/>
      <c r="H22" s="68" t="s">
        <v>327</v>
      </c>
      <c r="I22" s="68" t="s">
        <v>328</v>
      </c>
      <c r="J22" s="68" t="s">
        <v>22</v>
      </c>
      <c r="K22" s="68" t="s">
        <v>263</v>
      </c>
    </row>
    <row r="23" spans="1:202" s="57" customFormat="1" ht="21.6" customHeight="1" x14ac:dyDescent="0.2">
      <c r="C23" s="180"/>
      <c r="D23" s="181"/>
      <c r="E23" s="182"/>
      <c r="F23" s="252" t="s">
        <v>308</v>
      </c>
      <c r="G23" s="253"/>
      <c r="H23" s="258">
        <v>3</v>
      </c>
      <c r="I23" s="258">
        <v>3</v>
      </c>
      <c r="J23" s="261">
        <f>$G$15</f>
        <v>0.8</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v>4</v>
      </c>
      <c r="I26" s="258">
        <v>4</v>
      </c>
      <c r="J26" s="261">
        <f t="shared" ref="J26" si="0">$G$15</f>
        <v>0.8</v>
      </c>
      <c r="K26" s="264">
        <f t="shared" ref="K26" si="1">H26/I26</f>
        <v>1</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0.8</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0.8</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7</v>
      </c>
      <c r="I35" s="76">
        <f>SUM(I23:I34)</f>
        <v>7</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F21:K21"/>
    <mergeCell ref="C15:D15"/>
    <mergeCell ref="E15:F15"/>
    <mergeCell ref="C16:E16"/>
    <mergeCell ref="F16:H16"/>
    <mergeCell ref="I16:K16"/>
    <mergeCell ref="C17:E17"/>
    <mergeCell ref="F17:H17"/>
    <mergeCell ref="I17:K17"/>
    <mergeCell ref="I29:I31"/>
    <mergeCell ref="J29:J31"/>
    <mergeCell ref="K23:K25"/>
    <mergeCell ref="F26:G28"/>
    <mergeCell ref="H26:H28"/>
    <mergeCell ref="I26:I28"/>
    <mergeCell ref="J26:J28"/>
    <mergeCell ref="K26:K28"/>
    <mergeCell ref="F23:G25"/>
    <mergeCell ref="H23:H25"/>
    <mergeCell ref="I23:I25"/>
    <mergeCell ref="J23:J25"/>
    <mergeCell ref="J35:K35"/>
    <mergeCell ref="C36:E38"/>
    <mergeCell ref="F36:K36"/>
    <mergeCell ref="C39:K39"/>
    <mergeCell ref="D40:F40"/>
    <mergeCell ref="G40:H40"/>
    <mergeCell ref="C22:E35"/>
    <mergeCell ref="F22:G22"/>
    <mergeCell ref="K29:K31"/>
    <mergeCell ref="F32:G34"/>
    <mergeCell ref="H32:H34"/>
    <mergeCell ref="I32:I34"/>
    <mergeCell ref="J32:J34"/>
    <mergeCell ref="K32:K34"/>
    <mergeCell ref="F29:G31"/>
    <mergeCell ref="H29:H31"/>
    <mergeCell ref="I44:I46"/>
    <mergeCell ref="J44:J46"/>
    <mergeCell ref="K44:K46"/>
    <mergeCell ref="C41:C43"/>
    <mergeCell ref="D41:F43"/>
    <mergeCell ref="G41:H43"/>
    <mergeCell ref="I41:I43"/>
    <mergeCell ref="J41:J43"/>
    <mergeCell ref="K41:K43"/>
    <mergeCell ref="I50:I51"/>
    <mergeCell ref="J50:J51"/>
    <mergeCell ref="K50:K51"/>
    <mergeCell ref="C47:C49"/>
    <mergeCell ref="D47:F49"/>
    <mergeCell ref="G47:H49"/>
    <mergeCell ref="I47:I49"/>
    <mergeCell ref="J47:J49"/>
    <mergeCell ref="K47:K49"/>
    <mergeCell ref="D52:F52"/>
    <mergeCell ref="G52:H52"/>
    <mergeCell ref="C12:E12"/>
    <mergeCell ref="C50:C51"/>
    <mergeCell ref="D50:F51"/>
    <mergeCell ref="G50:H51"/>
    <mergeCell ref="C44:C46"/>
    <mergeCell ref="D44:F46"/>
    <mergeCell ref="G44:H46"/>
    <mergeCell ref="F35:G35"/>
    <mergeCell ref="C18:E18"/>
    <mergeCell ref="F18:K18"/>
    <mergeCell ref="C19:E19"/>
    <mergeCell ref="F19:K19"/>
    <mergeCell ref="C20:K20"/>
    <mergeCell ref="C21:E21"/>
  </mergeCells>
  <conditionalFormatting sqref="F38:K38">
    <cfRule type="containsErrors" dxfId="66" priority="2">
      <formula>ISERROR(F38)</formula>
    </cfRule>
  </conditionalFormatting>
  <conditionalFormatting sqref="J35:K35">
    <cfRule type="containsErrors" dxfId="65" priority="3">
      <formula>ISERROR(J35)</formula>
    </cfRule>
  </conditionalFormatting>
  <conditionalFormatting sqref="K23:K34">
    <cfRule type="containsErrors" dxfId="64" priority="1">
      <formula>ISERROR(K23)</formula>
    </cfRule>
  </conditionalFormatting>
  <dataValidations disablePrompts="1" count="1">
    <dataValidation type="list" sqref="GG15:GJ15 GG17:GJ17" xr:uid="{00000000-0002-0000-09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T52"/>
  <sheetViews>
    <sheetView showGridLines="0" topLeftCell="A43"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0.5703125" style="57" customWidth="1"/>
    <col min="9" max="9" width="19.71093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'!D38</f>
        <v>Control de documentos</v>
      </c>
      <c r="G11" s="194"/>
      <c r="H11" s="194"/>
      <c r="I11" s="205" t="str">
        <f>'OBJETIVOS Y METAS '!F38</f>
        <v>Estrategia de conservación de documentos</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'!G38</f>
        <v>Proceso</v>
      </c>
      <c r="D15" s="197"/>
      <c r="E15" s="193" t="str">
        <f>'OBJETIVOS Y METAS '!I38</f>
        <v>(# De  proyectos  con registros conservados de acuerdo  al procedimiento / # Total de proyectos  ) * 100</v>
      </c>
      <c r="F15" s="193"/>
      <c r="G15" s="66">
        <f>'OBJETIVOS Y METAS '!J38</f>
        <v>0.7</v>
      </c>
      <c r="H15" s="67" t="s">
        <v>315</v>
      </c>
      <c r="I15" s="67" t="s">
        <v>314</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'!K38</f>
        <v>Procedimiento de control de registros  generados en las diferentes obras, Listado maestro de documentos, Listado maestro de registros</v>
      </c>
      <c r="D17" s="196"/>
      <c r="E17" s="197"/>
      <c r="F17" s="194" t="str">
        <f>'OBJETIVOS Y METAS '!L38</f>
        <v>Semestral</v>
      </c>
      <c r="G17" s="194"/>
      <c r="H17" s="194"/>
      <c r="I17" s="204" t="str">
        <f>'OBJETIVOS Y METAS '!M38</f>
        <v>Se han conservado el XX % de los registros generados en proyectos de acuerdo al procedimiento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'!N38</f>
        <v>Director SST, Residente SST</v>
      </c>
      <c r="D19" s="194"/>
      <c r="E19" s="194"/>
      <c r="F19" s="195" t="str">
        <f>'OBJETIVOS Y METAS '!O38</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332</v>
      </c>
      <c r="I22" s="68" t="s">
        <v>333</v>
      </c>
      <c r="J22" s="68" t="s">
        <v>22</v>
      </c>
      <c r="K22" s="68" t="s">
        <v>263</v>
      </c>
    </row>
    <row r="23" spans="1:202" s="57" customFormat="1" ht="21.6" customHeight="1" x14ac:dyDescent="0.2">
      <c r="C23" s="180"/>
      <c r="D23" s="181"/>
      <c r="E23" s="182"/>
      <c r="F23" s="268" t="s">
        <v>307</v>
      </c>
      <c r="G23" s="269"/>
      <c r="H23" s="224">
        <v>4</v>
      </c>
      <c r="I23" s="227">
        <v>4</v>
      </c>
      <c r="J23" s="229">
        <f>$G$15</f>
        <v>0.7</v>
      </c>
      <c r="K23" s="229">
        <f>H23/I23</f>
        <v>1</v>
      </c>
    </row>
    <row r="24" spans="1:202" s="57" customFormat="1" ht="21.6" customHeight="1" x14ac:dyDescent="0.2">
      <c r="C24" s="180"/>
      <c r="D24" s="181"/>
      <c r="E24" s="182"/>
      <c r="F24" s="270"/>
      <c r="G24" s="271"/>
      <c r="H24" s="225"/>
      <c r="I24" s="228"/>
      <c r="J24" s="230"/>
      <c r="K24" s="230"/>
    </row>
    <row r="25" spans="1:202" s="57" customFormat="1" ht="21.6" customHeight="1" x14ac:dyDescent="0.2">
      <c r="C25" s="180"/>
      <c r="D25" s="181"/>
      <c r="E25" s="182"/>
      <c r="F25" s="270"/>
      <c r="G25" s="271"/>
      <c r="H25" s="225"/>
      <c r="I25" s="228"/>
      <c r="J25" s="230"/>
      <c r="K25" s="230"/>
    </row>
    <row r="26" spans="1:202" s="57" customFormat="1" ht="21.6" customHeight="1" x14ac:dyDescent="0.2">
      <c r="C26" s="180"/>
      <c r="D26" s="181"/>
      <c r="E26" s="182"/>
      <c r="F26" s="270"/>
      <c r="G26" s="271"/>
      <c r="H26" s="225"/>
      <c r="I26" s="228"/>
      <c r="J26" s="230"/>
      <c r="K26" s="230"/>
    </row>
    <row r="27" spans="1:202" s="57" customFormat="1" ht="21.6" customHeight="1" x14ac:dyDescent="0.2">
      <c r="C27" s="180"/>
      <c r="D27" s="181"/>
      <c r="E27" s="182"/>
      <c r="F27" s="270"/>
      <c r="G27" s="271"/>
      <c r="H27" s="225"/>
      <c r="I27" s="228"/>
      <c r="J27" s="230"/>
      <c r="K27" s="230"/>
    </row>
    <row r="28" spans="1:202" s="57" customFormat="1" ht="21.6" customHeight="1" x14ac:dyDescent="0.2">
      <c r="C28" s="180"/>
      <c r="D28" s="181"/>
      <c r="E28" s="182"/>
      <c r="F28" s="272"/>
      <c r="G28" s="273"/>
      <c r="H28" s="226"/>
      <c r="I28" s="274"/>
      <c r="J28" s="231"/>
      <c r="K28" s="231"/>
    </row>
    <row r="29" spans="1:202" s="57" customFormat="1" ht="21.6" customHeight="1" x14ac:dyDescent="0.2">
      <c r="C29" s="180"/>
      <c r="D29" s="181"/>
      <c r="E29" s="182"/>
      <c r="F29" s="268" t="s">
        <v>316</v>
      </c>
      <c r="G29" s="269"/>
      <c r="H29" s="224"/>
      <c r="I29" s="224"/>
      <c r="J29" s="229">
        <f>$G$15</f>
        <v>0.7</v>
      </c>
      <c r="K29" s="229" t="e">
        <f>H29/I29</f>
        <v>#DIV/0!</v>
      </c>
    </row>
    <row r="30" spans="1:202" s="57" customFormat="1" ht="21.6" customHeight="1" x14ac:dyDescent="0.2">
      <c r="C30" s="180"/>
      <c r="D30" s="181"/>
      <c r="E30" s="182"/>
      <c r="F30" s="270"/>
      <c r="G30" s="271"/>
      <c r="H30" s="225"/>
      <c r="I30" s="225"/>
      <c r="J30" s="230"/>
      <c r="K30" s="230"/>
    </row>
    <row r="31" spans="1:202" s="57" customFormat="1" ht="21.6" customHeight="1" x14ac:dyDescent="0.2">
      <c r="C31" s="180"/>
      <c r="D31" s="181"/>
      <c r="E31" s="182"/>
      <c r="F31" s="270"/>
      <c r="G31" s="271"/>
      <c r="H31" s="225"/>
      <c r="I31" s="225"/>
      <c r="J31" s="230"/>
      <c r="K31" s="230"/>
    </row>
    <row r="32" spans="1:202" s="57" customFormat="1" ht="21.6" customHeight="1" x14ac:dyDescent="0.2">
      <c r="C32" s="180"/>
      <c r="D32" s="181"/>
      <c r="E32" s="182"/>
      <c r="F32" s="270"/>
      <c r="G32" s="271"/>
      <c r="H32" s="225"/>
      <c r="I32" s="225"/>
      <c r="J32" s="230"/>
      <c r="K32" s="230"/>
    </row>
    <row r="33" spans="1:202" s="57" customFormat="1" ht="21.6" customHeight="1" x14ac:dyDescent="0.2">
      <c r="C33" s="180"/>
      <c r="D33" s="181"/>
      <c r="E33" s="182"/>
      <c r="F33" s="270"/>
      <c r="G33" s="271"/>
      <c r="H33" s="225"/>
      <c r="I33" s="225"/>
      <c r="J33" s="230"/>
      <c r="K33" s="230"/>
    </row>
    <row r="34" spans="1:202" s="57" customFormat="1" ht="21.6" customHeight="1" x14ac:dyDescent="0.2">
      <c r="C34" s="180"/>
      <c r="D34" s="181"/>
      <c r="E34" s="182"/>
      <c r="F34" s="272"/>
      <c r="G34" s="273"/>
      <c r="H34" s="226"/>
      <c r="I34" s="226"/>
      <c r="J34" s="231"/>
      <c r="K34" s="231"/>
    </row>
    <row r="35" spans="1:202" s="57" customFormat="1" ht="50.1" customHeight="1" x14ac:dyDescent="0.2">
      <c r="C35" s="183"/>
      <c r="D35" s="184"/>
      <c r="E35" s="185"/>
      <c r="F35" s="188" t="s">
        <v>273</v>
      </c>
      <c r="G35" s="189"/>
      <c r="H35" s="75">
        <f>SUM(H23:H34)</f>
        <v>4</v>
      </c>
      <c r="I35" s="76">
        <f>SUM(I23:I34)</f>
        <v>4</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f>J35</f>
        <v>1</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Semestre</v>
      </c>
      <c r="D41" s="237"/>
      <c r="E41" s="238"/>
      <c r="F41" s="239"/>
      <c r="G41" s="237"/>
      <c r="H41" s="239"/>
      <c r="I41" s="243"/>
      <c r="J41" s="278"/>
      <c r="K41" s="275"/>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44"/>
      <c r="K43" s="244"/>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44"/>
      <c r="K44" s="244"/>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ref="C47:C51" si="0">F29</f>
        <v>Segundo  Semestre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0"/>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f t="shared" si="0"/>
        <v>0</v>
      </c>
      <c r="D49" s="240"/>
      <c r="E49" s="241"/>
      <c r="F49" s="242"/>
      <c r="G49" s="240"/>
      <c r="H49" s="242"/>
      <c r="I49" s="244"/>
      <c r="J49" s="244"/>
      <c r="K49" s="244"/>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f t="shared" si="0"/>
        <v>0</v>
      </c>
      <c r="D50" s="240"/>
      <c r="E50" s="241"/>
      <c r="F50" s="242"/>
      <c r="G50" s="240"/>
      <c r="H50" s="242"/>
      <c r="I50" s="244"/>
      <c r="J50" s="244"/>
      <c r="K50" s="244"/>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0"/>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70">
    <mergeCell ref="C2:C5"/>
    <mergeCell ref="D2:I3"/>
    <mergeCell ref="J2:K2"/>
    <mergeCell ref="J3:K3"/>
    <mergeCell ref="D4:I5"/>
    <mergeCell ref="J4:K4"/>
    <mergeCell ref="J5:K5"/>
    <mergeCell ref="F7:H7"/>
    <mergeCell ref="I7:K7"/>
    <mergeCell ref="C9:K9"/>
    <mergeCell ref="C10:E10"/>
    <mergeCell ref="F10:H10"/>
    <mergeCell ref="I10:K10"/>
    <mergeCell ref="C17:E17"/>
    <mergeCell ref="F17:H17"/>
    <mergeCell ref="I17:K17"/>
    <mergeCell ref="C11:E11"/>
    <mergeCell ref="F11:H13"/>
    <mergeCell ref="I11:K13"/>
    <mergeCell ref="C13:E13"/>
    <mergeCell ref="C14:D14"/>
    <mergeCell ref="E14:F14"/>
    <mergeCell ref="H14:I14"/>
    <mergeCell ref="J14:K14"/>
    <mergeCell ref="C15:D15"/>
    <mergeCell ref="E15:F15"/>
    <mergeCell ref="C16:E16"/>
    <mergeCell ref="F16:H16"/>
    <mergeCell ref="I16:K16"/>
    <mergeCell ref="F35:G35"/>
    <mergeCell ref="J35:K35"/>
    <mergeCell ref="C18:E18"/>
    <mergeCell ref="F18:K18"/>
    <mergeCell ref="C19:E19"/>
    <mergeCell ref="F19:K19"/>
    <mergeCell ref="C20:K20"/>
    <mergeCell ref="C21:E21"/>
    <mergeCell ref="F21:K21"/>
    <mergeCell ref="D41:F46"/>
    <mergeCell ref="G41:H46"/>
    <mergeCell ref="I41:I46"/>
    <mergeCell ref="J41:J46"/>
    <mergeCell ref="K23:K28"/>
    <mergeCell ref="F29:G34"/>
    <mergeCell ref="H29:H34"/>
    <mergeCell ref="I29:I34"/>
    <mergeCell ref="J29:J34"/>
    <mergeCell ref="K29:K34"/>
    <mergeCell ref="C22:E35"/>
    <mergeCell ref="F22:G22"/>
    <mergeCell ref="F23:G28"/>
    <mergeCell ref="H23:H28"/>
    <mergeCell ref="I23:I28"/>
    <mergeCell ref="J23:J28"/>
    <mergeCell ref="D52:F52"/>
    <mergeCell ref="G52:H52"/>
    <mergeCell ref="C12:E12"/>
    <mergeCell ref="K41:K46"/>
    <mergeCell ref="C47:C51"/>
    <mergeCell ref="D47:F51"/>
    <mergeCell ref="G47:H51"/>
    <mergeCell ref="I47:I51"/>
    <mergeCell ref="J47:J51"/>
    <mergeCell ref="K47:K51"/>
    <mergeCell ref="C36:E38"/>
    <mergeCell ref="F36:K36"/>
    <mergeCell ref="C39:K39"/>
    <mergeCell ref="D40:F40"/>
    <mergeCell ref="G40:H40"/>
    <mergeCell ref="C41:C46"/>
  </mergeCells>
  <conditionalFormatting sqref="F38:K38">
    <cfRule type="containsErrors" dxfId="63" priority="2">
      <formula>ISERROR(F38)</formula>
    </cfRule>
  </conditionalFormatting>
  <conditionalFormatting sqref="J35:K35">
    <cfRule type="containsErrors" dxfId="62" priority="3">
      <formula>ISERROR(J35)</formula>
    </cfRule>
  </conditionalFormatting>
  <conditionalFormatting sqref="K23:K34">
    <cfRule type="containsErrors" dxfId="61" priority="1">
      <formula>ISERROR(K23)</formula>
    </cfRule>
  </conditionalFormatting>
  <dataValidations count="1">
    <dataValidation type="list" sqref="GG15:GJ15 GG17:GJ17" xr:uid="{00000000-0002-0000-0A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GT53"/>
  <sheetViews>
    <sheetView showGridLines="0" topLeftCell="A46"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205" t="str">
        <f>'OBJETIVOS Y METAS '!D39</f>
        <v>Requisitos Legales</v>
      </c>
      <c r="G11" s="194"/>
      <c r="H11" s="194"/>
      <c r="I11" s="205" t="str">
        <f>'OBJETIVOS Y METAS '!F39</f>
        <v>Cumplimiento de los requisitos normativos aplicables</v>
      </c>
      <c r="J11" s="194"/>
      <c r="K11" s="194"/>
    </row>
    <row r="12" spans="1:202" ht="43.9"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205"/>
      <c r="G12" s="194"/>
      <c r="H12" s="194"/>
      <c r="I12" s="205"/>
      <c r="J12" s="194"/>
      <c r="K12" s="194"/>
    </row>
    <row r="13" spans="1:202" ht="28.35"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'!G39</f>
        <v>Resultado</v>
      </c>
      <c r="D15" s="197"/>
      <c r="E15" s="193" t="str">
        <f>'OBJETIVOS Y METAS '!I39</f>
        <v>(# Requisitos legales que se le dan cumplimiento / # Total de requisitos legales aplicables  identificados ) * 100</v>
      </c>
      <c r="F15" s="193"/>
      <c r="G15" s="66">
        <f>'OBJETIVOS Y METAS '!J39</f>
        <v>1</v>
      </c>
      <c r="H15" s="67" t="s">
        <v>306</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'!K39</f>
        <v xml:space="preserve">Matriz de requisitos legales </v>
      </c>
      <c r="D17" s="196"/>
      <c r="E17" s="197"/>
      <c r="F17" s="194" t="str">
        <f>'OBJETIVOS Y METAS '!L39</f>
        <v>Anual</v>
      </c>
      <c r="G17" s="194"/>
      <c r="H17" s="194"/>
      <c r="I17" s="204" t="str">
        <f>'OBJETIVOS Y METAS '!M39</f>
        <v xml:space="preserve">Se cumple el XX % de   los requisitos legales aplicables  identificados </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'!N39</f>
        <v>Director SST, Residente SST</v>
      </c>
      <c r="D19" s="194"/>
      <c r="E19" s="194"/>
      <c r="F19" s="195" t="str">
        <f>'OBJETIVOS Y METAS '!O39</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7.45" customHeight="1" x14ac:dyDescent="0.2">
      <c r="C22" s="177"/>
      <c r="D22" s="178"/>
      <c r="E22" s="179"/>
      <c r="F22" s="186" t="s">
        <v>260</v>
      </c>
      <c r="G22" s="187"/>
      <c r="H22" s="75" t="s">
        <v>334</v>
      </c>
      <c r="I22" s="75" t="s">
        <v>335</v>
      </c>
      <c r="J22" s="75" t="s">
        <v>22</v>
      </c>
      <c r="K22" s="75" t="s">
        <v>263</v>
      </c>
    </row>
    <row r="23" spans="1:202" s="57" customFormat="1" ht="32.450000000000003" customHeight="1" x14ac:dyDescent="0.2">
      <c r="C23" s="180"/>
      <c r="D23" s="181"/>
      <c r="E23" s="182"/>
      <c r="F23" s="268" t="s">
        <v>303</v>
      </c>
      <c r="G23" s="269"/>
      <c r="H23" s="224"/>
      <c r="I23" s="227"/>
      <c r="J23" s="229">
        <f>G15</f>
        <v>1</v>
      </c>
      <c r="K23" s="236" t="e">
        <f>H23/I23</f>
        <v>#DIV/0!</v>
      </c>
    </row>
    <row r="24" spans="1:202" s="57" customFormat="1" ht="32.450000000000003" customHeight="1" x14ac:dyDescent="0.2">
      <c r="C24" s="180"/>
      <c r="D24" s="181"/>
      <c r="E24" s="182"/>
      <c r="F24" s="270"/>
      <c r="G24" s="271"/>
      <c r="H24" s="225"/>
      <c r="I24" s="228"/>
      <c r="J24" s="230"/>
      <c r="K24" s="236"/>
    </row>
    <row r="25" spans="1:202" s="57" customFormat="1" ht="32.450000000000003" customHeight="1" x14ac:dyDescent="0.2">
      <c r="C25" s="180"/>
      <c r="D25" s="181"/>
      <c r="E25" s="182"/>
      <c r="F25" s="270"/>
      <c r="G25" s="271"/>
      <c r="H25" s="225"/>
      <c r="I25" s="228"/>
      <c r="J25" s="230"/>
      <c r="K25" s="236"/>
    </row>
    <row r="26" spans="1:202" s="57" customFormat="1" ht="32.450000000000003" customHeight="1" x14ac:dyDescent="0.2">
      <c r="C26" s="180"/>
      <c r="D26" s="181"/>
      <c r="E26" s="182"/>
      <c r="F26" s="270"/>
      <c r="G26" s="271"/>
      <c r="H26" s="225"/>
      <c r="I26" s="228"/>
      <c r="J26" s="230"/>
      <c r="K26" s="236"/>
    </row>
    <row r="27" spans="1:202" s="57" customFormat="1" ht="32.450000000000003" customHeight="1" x14ac:dyDescent="0.2">
      <c r="C27" s="180"/>
      <c r="D27" s="181"/>
      <c r="E27" s="182"/>
      <c r="F27" s="270"/>
      <c r="G27" s="271"/>
      <c r="H27" s="225"/>
      <c r="I27" s="228"/>
      <c r="J27" s="230"/>
      <c r="K27" s="236"/>
    </row>
    <row r="28" spans="1:202" s="57" customFormat="1" ht="32.450000000000003" customHeight="1" x14ac:dyDescent="0.2">
      <c r="C28" s="180"/>
      <c r="D28" s="181"/>
      <c r="E28" s="182"/>
      <c r="F28" s="270"/>
      <c r="G28" s="271"/>
      <c r="H28" s="225"/>
      <c r="I28" s="228"/>
      <c r="J28" s="230"/>
      <c r="K28" s="236"/>
    </row>
    <row r="29" spans="1:202" s="57" customFormat="1" ht="32.450000000000003" customHeight="1" x14ac:dyDescent="0.2">
      <c r="C29" s="180"/>
      <c r="D29" s="181"/>
      <c r="E29" s="182"/>
      <c r="F29" s="270"/>
      <c r="G29" s="271"/>
      <c r="H29" s="225"/>
      <c r="I29" s="225"/>
      <c r="J29" s="230"/>
      <c r="K29" s="236"/>
    </row>
    <row r="30" spans="1:202" s="57" customFormat="1" ht="32.450000000000003" customHeight="1" x14ac:dyDescent="0.2">
      <c r="C30" s="180"/>
      <c r="D30" s="181"/>
      <c r="E30" s="182"/>
      <c r="F30" s="270"/>
      <c r="G30" s="271"/>
      <c r="H30" s="225"/>
      <c r="I30" s="225"/>
      <c r="J30" s="230"/>
      <c r="K30" s="236"/>
    </row>
    <row r="31" spans="1:202" s="57" customFormat="1" ht="32.450000000000003" customHeight="1" x14ac:dyDescent="0.2">
      <c r="C31" s="180"/>
      <c r="D31" s="181"/>
      <c r="E31" s="182"/>
      <c r="F31" s="270"/>
      <c r="G31" s="271"/>
      <c r="H31" s="225"/>
      <c r="I31" s="225"/>
      <c r="J31" s="230"/>
      <c r="K31" s="236"/>
    </row>
    <row r="32" spans="1:202" s="57" customFormat="1" ht="32.450000000000003" customHeight="1" x14ac:dyDescent="0.2">
      <c r="C32" s="180"/>
      <c r="D32" s="181"/>
      <c r="E32" s="182"/>
      <c r="F32" s="270"/>
      <c r="G32" s="271"/>
      <c r="H32" s="225"/>
      <c r="I32" s="225"/>
      <c r="J32" s="230"/>
      <c r="K32" s="236"/>
    </row>
    <row r="33" spans="1:202" s="57" customFormat="1" ht="32.450000000000003" customHeight="1" x14ac:dyDescent="0.2">
      <c r="C33" s="180"/>
      <c r="D33" s="181"/>
      <c r="E33" s="182"/>
      <c r="F33" s="270"/>
      <c r="G33" s="271"/>
      <c r="H33" s="225"/>
      <c r="I33" s="225"/>
      <c r="J33" s="230"/>
      <c r="K33" s="236"/>
    </row>
    <row r="34" spans="1:202" s="57" customFormat="1" ht="32.450000000000003" customHeight="1" x14ac:dyDescent="0.2">
      <c r="C34" s="183"/>
      <c r="D34" s="184"/>
      <c r="E34" s="185"/>
      <c r="F34" s="272"/>
      <c r="G34" s="273"/>
      <c r="H34" s="226"/>
      <c r="I34" s="226"/>
      <c r="J34" s="231"/>
      <c r="K34" s="236"/>
    </row>
    <row r="35" spans="1:202" s="57" customFormat="1" ht="50.1" customHeight="1" x14ac:dyDescent="0.2">
      <c r="C35" s="109"/>
      <c r="D35" s="110"/>
      <c r="E35" s="110"/>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t="str">
        <f>F23</f>
        <v>Año</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39:K39"/>
    <mergeCell ref="C22:E34"/>
    <mergeCell ref="F22:G22"/>
    <mergeCell ref="F23:G34"/>
    <mergeCell ref="H23:H34"/>
    <mergeCell ref="I23:I34"/>
    <mergeCell ref="J23:J34"/>
    <mergeCell ref="J41:J52"/>
    <mergeCell ref="K41:K52"/>
    <mergeCell ref="D53:F53"/>
    <mergeCell ref="G53:H53"/>
    <mergeCell ref="C12:E12"/>
    <mergeCell ref="D40:F40"/>
    <mergeCell ref="G40:H40"/>
    <mergeCell ref="C41:C52"/>
    <mergeCell ref="D41:F52"/>
    <mergeCell ref="G41:H52"/>
    <mergeCell ref="I41:I52"/>
    <mergeCell ref="K23:K34"/>
    <mergeCell ref="F35:G35"/>
    <mergeCell ref="J35:K35"/>
    <mergeCell ref="C36:E38"/>
    <mergeCell ref="F36:K36"/>
  </mergeCells>
  <conditionalFormatting sqref="F38:K38">
    <cfRule type="containsErrors" dxfId="60" priority="3">
      <formula>ISERROR(F38)</formula>
    </cfRule>
  </conditionalFormatting>
  <conditionalFormatting sqref="K23">
    <cfRule type="containsErrors" dxfId="59" priority="2">
      <formula>ISERROR(K23)</formula>
    </cfRule>
  </conditionalFormatting>
  <dataValidations count="1">
    <dataValidation type="list" sqref="GG15:GJ15 GG17:GJ17" xr:uid="{00000000-0002-0000-0B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containsErrors" priority="1" id="{2930A4BC-20B4-46EB-92FA-6E6A9270964E}">
            <xm:f>ISERROR('Condiciones de salud Ing'!J35)</xm:f>
            <x14:dxf>
              <font>
                <color rgb="FFFFFF66"/>
              </font>
              <fill>
                <patternFill>
                  <bgColor rgb="FFFFFF66"/>
                </patternFill>
              </fill>
            </x14:dxf>
          </x14:cfRule>
          <xm:sqref>J35:K35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GT53"/>
  <sheetViews>
    <sheetView showGridLines="0" zoomScale="70" zoomScaleNormal="70" workbookViewId="0">
      <selection activeCell="E7" sqref="E7"/>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'!I11</f>
        <v>3. Cumplir  los objetivos y metas de cada uno de los programas, verificando el desempeño y eficacia de los programas.</v>
      </c>
      <c r="D11" s="194"/>
      <c r="E11" s="194"/>
      <c r="F11" s="205" t="str">
        <f>'OBJETIVOS Y METAS '!D40</f>
        <v>Objetivos del SG-SST</v>
      </c>
      <c r="G11" s="194"/>
      <c r="H11" s="194"/>
      <c r="I11" s="205" t="str">
        <f>'OBJETIVOS Y METAS '!F40</f>
        <v>Cumplimiento de los objetivos del SG-SST</v>
      </c>
      <c r="J11" s="194"/>
      <c r="K11" s="194"/>
    </row>
    <row r="12" spans="1:202" ht="43.9" customHeight="1" x14ac:dyDescent="0.2">
      <c r="C12" s="205"/>
      <c r="D12" s="194"/>
      <c r="E12" s="194"/>
      <c r="F12" s="205"/>
      <c r="G12" s="194"/>
      <c r="H12" s="194"/>
      <c r="I12" s="205"/>
      <c r="J12" s="194"/>
      <c r="K12" s="194"/>
    </row>
    <row r="13" spans="1:202" ht="28.35"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'!G40</f>
        <v>Resultado</v>
      </c>
      <c r="D15" s="197"/>
      <c r="E15" s="193" t="str">
        <f>'OBJETIVOS Y METAS '!I40</f>
        <v>(# Total  de objetivos que cumplen con la meta  establecida  / # Total de objetivos planteados para el SG-SST ) *100</v>
      </c>
      <c r="F15" s="193"/>
      <c r="G15" s="66">
        <f>'OBJETIVOS Y METAS '!J40</f>
        <v>0.9</v>
      </c>
      <c r="H15" s="67" t="s">
        <v>323</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'!K40</f>
        <v xml:space="preserve">Objetivos  del SST </v>
      </c>
      <c r="D17" s="196"/>
      <c r="E17" s="197"/>
      <c r="F17" s="194" t="str">
        <f>'OBJETIVOS Y METAS '!L40</f>
        <v>Anual</v>
      </c>
      <c r="G17" s="194"/>
      <c r="H17" s="194"/>
      <c r="I17" s="204" t="str">
        <f>'OBJETIVOS Y METAS '!M40</f>
        <v xml:space="preserve">El XX % de los objetivos del SG-SST cumplen su meta </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'!N40</f>
        <v>Director SST, Residente SST</v>
      </c>
      <c r="D19" s="194"/>
      <c r="E19" s="194"/>
      <c r="F19" s="195" t="str">
        <f>'OBJETIVOS Y METAS '!O40</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7.45" customHeight="1" x14ac:dyDescent="0.2">
      <c r="C22" s="177"/>
      <c r="D22" s="178"/>
      <c r="E22" s="179"/>
      <c r="F22" s="186" t="s">
        <v>260</v>
      </c>
      <c r="G22" s="187"/>
      <c r="H22" s="75" t="s">
        <v>336</v>
      </c>
      <c r="I22" s="75" t="s">
        <v>337</v>
      </c>
      <c r="J22" s="75" t="s">
        <v>22</v>
      </c>
      <c r="K22" s="75" t="s">
        <v>263</v>
      </c>
    </row>
    <row r="23" spans="1:202" s="57" customFormat="1" ht="32.450000000000003" customHeight="1" x14ac:dyDescent="0.2">
      <c r="C23" s="180"/>
      <c r="D23" s="181"/>
      <c r="E23" s="182"/>
      <c r="F23" s="268"/>
      <c r="G23" s="269"/>
      <c r="H23" s="224"/>
      <c r="I23" s="227"/>
      <c r="J23" s="229">
        <f>G15</f>
        <v>0.9</v>
      </c>
      <c r="K23" s="236" t="e">
        <f>H23/I23</f>
        <v>#DIV/0!</v>
      </c>
    </row>
    <row r="24" spans="1:202" s="57" customFormat="1" ht="32.450000000000003" customHeight="1" x14ac:dyDescent="0.2">
      <c r="C24" s="180"/>
      <c r="D24" s="181"/>
      <c r="E24" s="182"/>
      <c r="F24" s="270"/>
      <c r="G24" s="271"/>
      <c r="H24" s="225"/>
      <c r="I24" s="228"/>
      <c r="J24" s="230"/>
      <c r="K24" s="236"/>
    </row>
    <row r="25" spans="1:202" s="57" customFormat="1" ht="32.450000000000003" customHeight="1" x14ac:dyDescent="0.2">
      <c r="C25" s="180"/>
      <c r="D25" s="181"/>
      <c r="E25" s="182"/>
      <c r="F25" s="270"/>
      <c r="G25" s="271"/>
      <c r="H25" s="225"/>
      <c r="I25" s="228"/>
      <c r="J25" s="230"/>
      <c r="K25" s="236"/>
    </row>
    <row r="26" spans="1:202" s="57" customFormat="1" ht="32.450000000000003" customHeight="1" x14ac:dyDescent="0.2">
      <c r="C26" s="180"/>
      <c r="D26" s="181"/>
      <c r="E26" s="182"/>
      <c r="F26" s="270"/>
      <c r="G26" s="271"/>
      <c r="H26" s="225"/>
      <c r="I26" s="228"/>
      <c r="J26" s="230"/>
      <c r="K26" s="236"/>
    </row>
    <row r="27" spans="1:202" s="57" customFormat="1" ht="32.450000000000003" customHeight="1" x14ac:dyDescent="0.2">
      <c r="C27" s="180"/>
      <c r="D27" s="181"/>
      <c r="E27" s="182"/>
      <c r="F27" s="270"/>
      <c r="G27" s="271"/>
      <c r="H27" s="225"/>
      <c r="I27" s="228"/>
      <c r="J27" s="230"/>
      <c r="K27" s="236"/>
    </row>
    <row r="28" spans="1:202" s="57" customFormat="1" ht="32.450000000000003" customHeight="1" x14ac:dyDescent="0.2">
      <c r="C28" s="180"/>
      <c r="D28" s="181"/>
      <c r="E28" s="182"/>
      <c r="F28" s="270"/>
      <c r="G28" s="271"/>
      <c r="H28" s="225"/>
      <c r="I28" s="228"/>
      <c r="J28" s="230"/>
      <c r="K28" s="236"/>
    </row>
    <row r="29" spans="1:202" s="57" customFormat="1" ht="32.450000000000003" customHeight="1" x14ac:dyDescent="0.2">
      <c r="C29" s="180"/>
      <c r="D29" s="181"/>
      <c r="E29" s="182"/>
      <c r="F29" s="270"/>
      <c r="G29" s="271"/>
      <c r="H29" s="225"/>
      <c r="I29" s="225"/>
      <c r="J29" s="230"/>
      <c r="K29" s="236"/>
    </row>
    <row r="30" spans="1:202" s="57" customFormat="1" ht="32.450000000000003" customHeight="1" x14ac:dyDescent="0.2">
      <c r="C30" s="180"/>
      <c r="D30" s="181"/>
      <c r="E30" s="182"/>
      <c r="F30" s="270"/>
      <c r="G30" s="271"/>
      <c r="H30" s="225"/>
      <c r="I30" s="225"/>
      <c r="J30" s="230"/>
      <c r="K30" s="236"/>
    </row>
    <row r="31" spans="1:202" s="57" customFormat="1" ht="32.450000000000003" customHeight="1" x14ac:dyDescent="0.2">
      <c r="C31" s="180"/>
      <c r="D31" s="181"/>
      <c r="E31" s="182"/>
      <c r="F31" s="270"/>
      <c r="G31" s="271"/>
      <c r="H31" s="225"/>
      <c r="I31" s="225"/>
      <c r="J31" s="230"/>
      <c r="K31" s="236"/>
    </row>
    <row r="32" spans="1:202" s="57" customFormat="1" ht="32.450000000000003" customHeight="1" x14ac:dyDescent="0.2">
      <c r="C32" s="180"/>
      <c r="D32" s="181"/>
      <c r="E32" s="182"/>
      <c r="F32" s="270"/>
      <c r="G32" s="271"/>
      <c r="H32" s="225"/>
      <c r="I32" s="225"/>
      <c r="J32" s="230"/>
      <c r="K32" s="236"/>
    </row>
    <row r="33" spans="1:202" s="57" customFormat="1" ht="32.450000000000003" customHeight="1" x14ac:dyDescent="0.2">
      <c r="C33" s="180"/>
      <c r="D33" s="181"/>
      <c r="E33" s="182"/>
      <c r="F33" s="270"/>
      <c r="G33" s="271"/>
      <c r="H33" s="225"/>
      <c r="I33" s="225"/>
      <c r="J33" s="230"/>
      <c r="K33" s="236"/>
    </row>
    <row r="34" spans="1:202" s="57" customFormat="1" ht="32.450000000000003" customHeight="1" x14ac:dyDescent="0.2">
      <c r="C34" s="183"/>
      <c r="D34" s="184"/>
      <c r="E34" s="185"/>
      <c r="F34" s="272"/>
      <c r="G34" s="273"/>
      <c r="H34" s="226"/>
      <c r="I34" s="226"/>
      <c r="J34" s="231"/>
      <c r="K34" s="236"/>
    </row>
    <row r="35" spans="1:202" s="57" customFormat="1" ht="50.1" customHeight="1" x14ac:dyDescent="0.2">
      <c r="C35" s="109"/>
      <c r="D35" s="110"/>
      <c r="E35" s="110"/>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f>F23</f>
        <v>0</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41:C52"/>
    <mergeCell ref="D41:F52"/>
    <mergeCell ref="G41:H52"/>
    <mergeCell ref="I41:I52"/>
    <mergeCell ref="K23:K34"/>
    <mergeCell ref="F35:G35"/>
    <mergeCell ref="J35:K35"/>
    <mergeCell ref="C36:E38"/>
    <mergeCell ref="F36:K36"/>
    <mergeCell ref="C39:K39"/>
    <mergeCell ref="C22:E34"/>
    <mergeCell ref="F22:G22"/>
    <mergeCell ref="F23:G34"/>
    <mergeCell ref="H23:H34"/>
    <mergeCell ref="I23:I34"/>
    <mergeCell ref="J23:J34"/>
    <mergeCell ref="J41:J52"/>
    <mergeCell ref="K41:K52"/>
    <mergeCell ref="D53:F53"/>
    <mergeCell ref="G53:H53"/>
    <mergeCell ref="D40:F40"/>
    <mergeCell ref="G40:H40"/>
  </mergeCells>
  <conditionalFormatting sqref="F38:K38">
    <cfRule type="containsErrors" dxfId="57" priority="3">
      <formula>ISERROR(F38)</formula>
    </cfRule>
  </conditionalFormatting>
  <conditionalFormatting sqref="K23">
    <cfRule type="containsErrors" dxfId="56" priority="2">
      <formula>ISERROR(K23)</formula>
    </cfRule>
  </conditionalFormatting>
  <dataValidations count="1">
    <dataValidation type="list" sqref="GG15:GJ15 GG17:GJ17" xr:uid="{00000000-0002-0000-0C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containsErrors" priority="1" id="{4662237F-2578-4091-A5F8-71D4ECB6A307}">
            <xm:f>ISERROR('Condiciones de salud Ing'!J35)</xm:f>
            <x14:dxf>
              <font>
                <color rgb="FFFFFF66"/>
              </font>
              <fill>
                <patternFill>
                  <bgColor rgb="FFFFFF66"/>
                </patternFill>
              </fill>
            </x14:dxf>
          </x14:cfRule>
          <xm:sqref>J35:K35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GT53"/>
  <sheetViews>
    <sheetView showGridLines="0" topLeftCell="A43" zoomScale="70" zoomScaleNormal="70" workbookViewId="0">
      <selection activeCell="G8" sqref="G8"/>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60"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205" t="str">
        <f>'OBJETIVOS Y METAS '!D41</f>
        <v>Gestión de No Conformidades de SST</v>
      </c>
      <c r="G11" s="194"/>
      <c r="H11" s="194"/>
      <c r="I11" s="205" t="str">
        <f>'OBJETIVOS Y METAS '!F41</f>
        <v>Evaluación de las no conformidades detectadas</v>
      </c>
      <c r="J11" s="194"/>
      <c r="K11" s="194"/>
    </row>
    <row r="12" spans="1:202" ht="43.9" customHeight="1" x14ac:dyDescent="0.2">
      <c r="C12" s="205"/>
      <c r="D12" s="194"/>
      <c r="E12" s="194"/>
      <c r="F12" s="205"/>
      <c r="G12" s="194"/>
      <c r="H12" s="194"/>
      <c r="I12" s="205"/>
      <c r="J12" s="194"/>
      <c r="K12" s="194"/>
    </row>
    <row r="13" spans="1:202" ht="28.35"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'!G41</f>
        <v>Resultado</v>
      </c>
      <c r="D15" s="197"/>
      <c r="E15" s="193" t="str">
        <f>'OBJETIVOS Y METAS '!I41</f>
        <v>(# Total de no conformidades con cierre  efectivo  / # Total   de no conformidades halladas T) *100</v>
      </c>
      <c r="F15" s="193"/>
      <c r="G15" s="66">
        <f>'OBJETIVOS Y METAS '!J41</f>
        <v>0.9</v>
      </c>
      <c r="H15" s="67" t="s">
        <v>338</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'!K41</f>
        <v>Planes de acción  y programas  de acciones correctivas, preventivas y de mejora, revisiones de la dirección ,actas de seguimiento y auditorias .</v>
      </c>
      <c r="D17" s="196"/>
      <c r="E17" s="197"/>
      <c r="F17" s="194" t="str">
        <f>'OBJETIVOS Y METAS '!L41</f>
        <v>Anual</v>
      </c>
      <c r="G17" s="194"/>
      <c r="H17" s="194"/>
      <c r="I17" s="204" t="str">
        <f>'OBJETIVOS Y METAS '!M41</f>
        <v>Se ha cerrado el XX % de las no conformidades halladas.</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'!N41</f>
        <v>Director SST, Residente SST</v>
      </c>
      <c r="D19" s="194"/>
      <c r="E19" s="194"/>
      <c r="F19" s="195" t="str">
        <f>'OBJETIVOS Y METAS '!O41</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7.45" customHeight="1" x14ac:dyDescent="0.2">
      <c r="C22" s="177"/>
      <c r="D22" s="178"/>
      <c r="E22" s="179"/>
      <c r="F22" s="186" t="s">
        <v>260</v>
      </c>
      <c r="G22" s="187"/>
      <c r="H22" s="75" t="s">
        <v>339</v>
      </c>
      <c r="I22" s="75" t="s">
        <v>340</v>
      </c>
      <c r="J22" s="75" t="s">
        <v>22</v>
      </c>
      <c r="K22" s="75" t="s">
        <v>263</v>
      </c>
    </row>
    <row r="23" spans="1:202" s="57" customFormat="1" ht="32.450000000000003" customHeight="1" x14ac:dyDescent="0.2">
      <c r="C23" s="180"/>
      <c r="D23" s="181"/>
      <c r="E23" s="182"/>
      <c r="F23" s="268" t="s">
        <v>303</v>
      </c>
      <c r="G23" s="269"/>
      <c r="H23" s="224"/>
      <c r="I23" s="227"/>
      <c r="J23" s="229">
        <f>G15</f>
        <v>0.9</v>
      </c>
      <c r="K23" s="236" t="e">
        <f>H23/I23</f>
        <v>#DIV/0!</v>
      </c>
    </row>
    <row r="24" spans="1:202" s="57" customFormat="1" ht="32.450000000000003" customHeight="1" x14ac:dyDescent="0.2">
      <c r="C24" s="180"/>
      <c r="D24" s="181"/>
      <c r="E24" s="182"/>
      <c r="F24" s="270"/>
      <c r="G24" s="271"/>
      <c r="H24" s="225"/>
      <c r="I24" s="228"/>
      <c r="J24" s="230"/>
      <c r="K24" s="236"/>
    </row>
    <row r="25" spans="1:202" s="57" customFormat="1" ht="32.450000000000003" customHeight="1" x14ac:dyDescent="0.2">
      <c r="C25" s="180"/>
      <c r="D25" s="181"/>
      <c r="E25" s="182"/>
      <c r="F25" s="270"/>
      <c r="G25" s="271"/>
      <c r="H25" s="225"/>
      <c r="I25" s="228"/>
      <c r="J25" s="230"/>
      <c r="K25" s="236"/>
    </row>
    <row r="26" spans="1:202" s="57" customFormat="1" ht="32.450000000000003" customHeight="1" x14ac:dyDescent="0.2">
      <c r="C26" s="180"/>
      <c r="D26" s="181"/>
      <c r="E26" s="182"/>
      <c r="F26" s="270"/>
      <c r="G26" s="271"/>
      <c r="H26" s="225"/>
      <c r="I26" s="228"/>
      <c r="J26" s="230"/>
      <c r="K26" s="236"/>
    </row>
    <row r="27" spans="1:202" s="57" customFormat="1" ht="32.450000000000003" customHeight="1" x14ac:dyDescent="0.2">
      <c r="C27" s="180"/>
      <c r="D27" s="181"/>
      <c r="E27" s="182"/>
      <c r="F27" s="270"/>
      <c r="G27" s="271"/>
      <c r="H27" s="225"/>
      <c r="I27" s="228"/>
      <c r="J27" s="230"/>
      <c r="K27" s="236"/>
    </row>
    <row r="28" spans="1:202" s="57" customFormat="1" ht="32.450000000000003" customHeight="1" x14ac:dyDescent="0.2">
      <c r="C28" s="180"/>
      <c r="D28" s="181"/>
      <c r="E28" s="182"/>
      <c r="F28" s="270"/>
      <c r="G28" s="271"/>
      <c r="H28" s="225"/>
      <c r="I28" s="228"/>
      <c r="J28" s="230"/>
      <c r="K28" s="236"/>
    </row>
    <row r="29" spans="1:202" s="57" customFormat="1" ht="32.450000000000003" customHeight="1" x14ac:dyDescent="0.2">
      <c r="C29" s="180"/>
      <c r="D29" s="181"/>
      <c r="E29" s="182"/>
      <c r="F29" s="270"/>
      <c r="G29" s="271"/>
      <c r="H29" s="225"/>
      <c r="I29" s="225"/>
      <c r="J29" s="230"/>
      <c r="K29" s="236"/>
    </row>
    <row r="30" spans="1:202" s="57" customFormat="1" ht="32.450000000000003" customHeight="1" x14ac:dyDescent="0.2">
      <c r="C30" s="180"/>
      <c r="D30" s="181"/>
      <c r="E30" s="182"/>
      <c r="F30" s="270"/>
      <c r="G30" s="271"/>
      <c r="H30" s="225"/>
      <c r="I30" s="225"/>
      <c r="J30" s="230"/>
      <c r="K30" s="236"/>
    </row>
    <row r="31" spans="1:202" s="57" customFormat="1" ht="32.450000000000003" customHeight="1" x14ac:dyDescent="0.2">
      <c r="C31" s="180"/>
      <c r="D31" s="181"/>
      <c r="E31" s="182"/>
      <c r="F31" s="270"/>
      <c r="G31" s="271"/>
      <c r="H31" s="225"/>
      <c r="I31" s="225"/>
      <c r="J31" s="230"/>
      <c r="K31" s="236"/>
    </row>
    <row r="32" spans="1:202" s="57" customFormat="1" ht="32.450000000000003" customHeight="1" x14ac:dyDescent="0.2">
      <c r="C32" s="180"/>
      <c r="D32" s="181"/>
      <c r="E32" s="182"/>
      <c r="F32" s="270"/>
      <c r="G32" s="271"/>
      <c r="H32" s="225"/>
      <c r="I32" s="225"/>
      <c r="J32" s="230"/>
      <c r="K32" s="236"/>
    </row>
    <row r="33" spans="1:202" s="57" customFormat="1" ht="32.450000000000003" customHeight="1" x14ac:dyDescent="0.2">
      <c r="C33" s="180"/>
      <c r="D33" s="181"/>
      <c r="E33" s="182"/>
      <c r="F33" s="270"/>
      <c r="G33" s="271"/>
      <c r="H33" s="225"/>
      <c r="I33" s="225"/>
      <c r="J33" s="230"/>
      <c r="K33" s="236"/>
    </row>
    <row r="34" spans="1:202" s="57" customFormat="1" ht="32.450000000000003" customHeight="1" x14ac:dyDescent="0.2">
      <c r="C34" s="183"/>
      <c r="D34" s="184"/>
      <c r="E34" s="185"/>
      <c r="F34" s="272"/>
      <c r="G34" s="273"/>
      <c r="H34" s="226"/>
      <c r="I34" s="226"/>
      <c r="J34" s="231"/>
      <c r="K34" s="236"/>
    </row>
    <row r="35" spans="1:202" s="57" customFormat="1" ht="50.1" customHeight="1" x14ac:dyDescent="0.2">
      <c r="C35" s="109"/>
      <c r="D35" s="110"/>
      <c r="E35" s="110"/>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t="str">
        <f>F23</f>
        <v>Año</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41:C52"/>
    <mergeCell ref="D41:F52"/>
    <mergeCell ref="G41:H52"/>
    <mergeCell ref="I41:I52"/>
    <mergeCell ref="K23:K34"/>
    <mergeCell ref="F35:G35"/>
    <mergeCell ref="J35:K35"/>
    <mergeCell ref="C36:E38"/>
    <mergeCell ref="F36:K36"/>
    <mergeCell ref="C39:K39"/>
    <mergeCell ref="C22:E34"/>
    <mergeCell ref="F22:G22"/>
    <mergeCell ref="F23:G34"/>
    <mergeCell ref="H23:H34"/>
    <mergeCell ref="I23:I34"/>
    <mergeCell ref="J23:J34"/>
    <mergeCell ref="J41:J52"/>
    <mergeCell ref="K41:K52"/>
    <mergeCell ref="D53:F53"/>
    <mergeCell ref="G53:H53"/>
    <mergeCell ref="D40:F40"/>
    <mergeCell ref="G40:H40"/>
  </mergeCells>
  <conditionalFormatting sqref="F38:K38">
    <cfRule type="containsErrors" dxfId="54" priority="3">
      <formula>ISERROR(F38)</formula>
    </cfRule>
  </conditionalFormatting>
  <conditionalFormatting sqref="K23">
    <cfRule type="containsErrors" dxfId="53" priority="2">
      <formula>ISERROR(K23)</formula>
    </cfRule>
  </conditionalFormatting>
  <dataValidations count="1">
    <dataValidation type="list" sqref="GG15:GJ15 GG17:GJ17" xr:uid="{00000000-0002-0000-0D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containsErrors" priority="1" id="{AB408B64-F248-4AC7-9084-BE82A7CC5ABF}">
            <xm:f>ISERROR('Condiciones de salud Ing'!J35)</xm:f>
            <x14:dxf>
              <font>
                <color rgb="FFFFFF66"/>
              </font>
              <fill>
                <patternFill>
                  <bgColor rgb="FFFFFF66"/>
                </patternFill>
              </fill>
            </x14:dxf>
          </x14:cfRule>
          <xm:sqref>J35:K35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GT53"/>
  <sheetViews>
    <sheetView showGridLines="0" tabSelected="1"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9.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60" customHeight="1" x14ac:dyDescent="0.2">
      <c r="C11" s="205" t="str">
        <f>'OBJETIVOS Y METAS '!I7</f>
        <v>1. Cumplir la legislación vigente en aspectos  de seguridad y salud en el trabajo y otras aplicables a la empresa.</v>
      </c>
      <c r="D11" s="194"/>
      <c r="E11" s="194"/>
      <c r="F11" s="205" t="str">
        <f>'OBJETIVOS Y METAS '!D42</f>
        <v xml:space="preserve">Programas de rehabilitación en salud </v>
      </c>
      <c r="G11" s="194"/>
      <c r="H11" s="194"/>
      <c r="I11" s="205" t="str">
        <f>'OBJETIVOS Y METAS '!F42</f>
        <v xml:space="preserve">Efectividad de los programas de rehabilitación en salud </v>
      </c>
      <c r="J11" s="194"/>
      <c r="K11" s="194"/>
    </row>
    <row r="12" spans="1:202" ht="43.9" customHeight="1" x14ac:dyDescent="0.2">
      <c r="C12" s="205"/>
      <c r="D12" s="194"/>
      <c r="E12" s="194"/>
      <c r="F12" s="205"/>
      <c r="G12" s="194"/>
      <c r="H12" s="194"/>
      <c r="I12" s="205"/>
      <c r="J12" s="194"/>
      <c r="K12" s="194"/>
    </row>
    <row r="13" spans="1:202" ht="28.35"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'!G42</f>
        <v>Resultado</v>
      </c>
      <c r="D15" s="197"/>
      <c r="E15" s="193" t="str">
        <f>'OBJETIVOS Y METAS '!I42</f>
        <v>(# de personas rehabilitadas o reubicadas eficazmente / # de personas cubiertas por el programa de rehabilitación) *100</v>
      </c>
      <c r="F15" s="193"/>
      <c r="G15" s="66">
        <f>'OBJETIVOS Y METAS '!J42</f>
        <v>1</v>
      </c>
      <c r="H15" s="67" t="s">
        <v>341</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'!K42</f>
        <v>Programa de rehabilitación de la empresa</v>
      </c>
      <c r="D17" s="196"/>
      <c r="E17" s="197"/>
      <c r="F17" s="194" t="str">
        <f>'OBJETIVOS Y METAS '!L42</f>
        <v>Anual</v>
      </c>
      <c r="G17" s="194"/>
      <c r="H17" s="194"/>
      <c r="I17" s="204" t="str">
        <f>'OBJETIVOS Y METAS '!M42</f>
        <v>El  XX % de las personas han sido rehabilitadas o reubicadas eficazmente.</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'!N42</f>
        <v>Director SST, Coordinador  SST</v>
      </c>
      <c r="D19" s="194"/>
      <c r="E19" s="194"/>
      <c r="F19" s="195" t="str">
        <f>'OBJETIVOS Y METAS '!O42</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59.1" customHeight="1" x14ac:dyDescent="0.2">
      <c r="C22" s="177"/>
      <c r="D22" s="178"/>
      <c r="E22" s="179"/>
      <c r="F22" s="186" t="s">
        <v>260</v>
      </c>
      <c r="G22" s="187"/>
      <c r="H22" s="75" t="s">
        <v>342</v>
      </c>
      <c r="I22" s="75" t="s">
        <v>343</v>
      </c>
      <c r="J22" s="75" t="s">
        <v>22</v>
      </c>
      <c r="K22" s="75" t="s">
        <v>263</v>
      </c>
    </row>
    <row r="23" spans="1:202" s="57" customFormat="1" ht="32.450000000000003" customHeight="1" x14ac:dyDescent="0.2">
      <c r="C23" s="180"/>
      <c r="D23" s="181"/>
      <c r="E23" s="182"/>
      <c r="F23" s="268" t="s">
        <v>303</v>
      </c>
      <c r="G23" s="269"/>
      <c r="H23" s="224"/>
      <c r="I23" s="227"/>
      <c r="J23" s="229">
        <f>G15</f>
        <v>1</v>
      </c>
      <c r="K23" s="236" t="e">
        <f>H23/I23</f>
        <v>#DIV/0!</v>
      </c>
    </row>
    <row r="24" spans="1:202" s="57" customFormat="1" ht="32.450000000000003" customHeight="1" x14ac:dyDescent="0.2">
      <c r="C24" s="180"/>
      <c r="D24" s="181"/>
      <c r="E24" s="182"/>
      <c r="F24" s="270"/>
      <c r="G24" s="271"/>
      <c r="H24" s="225"/>
      <c r="I24" s="228"/>
      <c r="J24" s="230"/>
      <c r="K24" s="236"/>
    </row>
    <row r="25" spans="1:202" s="57" customFormat="1" ht="32.450000000000003" customHeight="1" x14ac:dyDescent="0.2">
      <c r="C25" s="180"/>
      <c r="D25" s="181"/>
      <c r="E25" s="182"/>
      <c r="F25" s="270"/>
      <c r="G25" s="271"/>
      <c r="H25" s="225"/>
      <c r="I25" s="228"/>
      <c r="J25" s="230"/>
      <c r="K25" s="236"/>
    </row>
    <row r="26" spans="1:202" s="57" customFormat="1" ht="32.450000000000003" customHeight="1" x14ac:dyDescent="0.2">
      <c r="C26" s="180"/>
      <c r="D26" s="181"/>
      <c r="E26" s="182"/>
      <c r="F26" s="270"/>
      <c r="G26" s="271"/>
      <c r="H26" s="225"/>
      <c r="I26" s="228"/>
      <c r="J26" s="230"/>
      <c r="K26" s="236"/>
    </row>
    <row r="27" spans="1:202" s="57" customFormat="1" ht="32.450000000000003" customHeight="1" x14ac:dyDescent="0.2">
      <c r="C27" s="180"/>
      <c r="D27" s="181"/>
      <c r="E27" s="182"/>
      <c r="F27" s="270"/>
      <c r="G27" s="271"/>
      <c r="H27" s="225"/>
      <c r="I27" s="228"/>
      <c r="J27" s="230"/>
      <c r="K27" s="236"/>
    </row>
    <row r="28" spans="1:202" s="57" customFormat="1" ht="32.450000000000003" customHeight="1" x14ac:dyDescent="0.2">
      <c r="C28" s="180"/>
      <c r="D28" s="181"/>
      <c r="E28" s="182"/>
      <c r="F28" s="270"/>
      <c r="G28" s="271"/>
      <c r="H28" s="225"/>
      <c r="I28" s="228"/>
      <c r="J28" s="230"/>
      <c r="K28" s="236"/>
    </row>
    <row r="29" spans="1:202" s="57" customFormat="1" ht="32.450000000000003" customHeight="1" x14ac:dyDescent="0.2">
      <c r="C29" s="180"/>
      <c r="D29" s="181"/>
      <c r="E29" s="182"/>
      <c r="F29" s="270"/>
      <c r="G29" s="271"/>
      <c r="H29" s="225"/>
      <c r="I29" s="225"/>
      <c r="J29" s="230"/>
      <c r="K29" s="236"/>
    </row>
    <row r="30" spans="1:202" s="57" customFormat="1" ht="32.450000000000003" customHeight="1" x14ac:dyDescent="0.2">
      <c r="C30" s="180"/>
      <c r="D30" s="181"/>
      <c r="E30" s="182"/>
      <c r="F30" s="270"/>
      <c r="G30" s="271"/>
      <c r="H30" s="225"/>
      <c r="I30" s="225"/>
      <c r="J30" s="230"/>
      <c r="K30" s="236"/>
    </row>
    <row r="31" spans="1:202" s="57" customFormat="1" ht="32.450000000000003" customHeight="1" x14ac:dyDescent="0.2">
      <c r="C31" s="180"/>
      <c r="D31" s="181"/>
      <c r="E31" s="182"/>
      <c r="F31" s="270"/>
      <c r="G31" s="271"/>
      <c r="H31" s="225"/>
      <c r="I31" s="225"/>
      <c r="J31" s="230"/>
      <c r="K31" s="236"/>
    </row>
    <row r="32" spans="1:202" s="57" customFormat="1" ht="32.450000000000003" customHeight="1" x14ac:dyDescent="0.2">
      <c r="C32" s="180"/>
      <c r="D32" s="181"/>
      <c r="E32" s="182"/>
      <c r="F32" s="270"/>
      <c r="G32" s="271"/>
      <c r="H32" s="225"/>
      <c r="I32" s="225"/>
      <c r="J32" s="230"/>
      <c r="K32" s="236"/>
    </row>
    <row r="33" spans="1:202" s="57" customFormat="1" ht="32.450000000000003" customHeight="1" x14ac:dyDescent="0.2">
      <c r="C33" s="180"/>
      <c r="D33" s="181"/>
      <c r="E33" s="182"/>
      <c r="F33" s="270"/>
      <c r="G33" s="271"/>
      <c r="H33" s="225"/>
      <c r="I33" s="225"/>
      <c r="J33" s="230"/>
      <c r="K33" s="236"/>
    </row>
    <row r="34" spans="1:202" s="57" customFormat="1" ht="32.450000000000003" customHeight="1" x14ac:dyDescent="0.2">
      <c r="C34" s="183"/>
      <c r="D34" s="184"/>
      <c r="E34" s="185"/>
      <c r="F34" s="272"/>
      <c r="G34" s="273"/>
      <c r="H34" s="226"/>
      <c r="I34" s="226"/>
      <c r="J34" s="231"/>
      <c r="K34" s="236"/>
    </row>
    <row r="35" spans="1:202" s="57" customFormat="1" ht="50.1" customHeight="1" x14ac:dyDescent="0.2">
      <c r="C35" s="109"/>
      <c r="D35" s="110"/>
      <c r="E35" s="110"/>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t="str">
        <f>F23</f>
        <v>Año</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41:C52"/>
    <mergeCell ref="D41:F52"/>
    <mergeCell ref="G41:H52"/>
    <mergeCell ref="I41:I52"/>
    <mergeCell ref="K23:K34"/>
    <mergeCell ref="F35:G35"/>
    <mergeCell ref="J35:K35"/>
    <mergeCell ref="C36:E38"/>
    <mergeCell ref="F36:K36"/>
    <mergeCell ref="C39:K39"/>
    <mergeCell ref="C22:E34"/>
    <mergeCell ref="F22:G22"/>
    <mergeCell ref="F23:G34"/>
    <mergeCell ref="H23:H34"/>
    <mergeCell ref="I23:I34"/>
    <mergeCell ref="J23:J34"/>
    <mergeCell ref="J41:J52"/>
    <mergeCell ref="K41:K52"/>
    <mergeCell ref="D53:F53"/>
    <mergeCell ref="G53:H53"/>
    <mergeCell ref="D40:F40"/>
    <mergeCell ref="G40:H40"/>
  </mergeCells>
  <conditionalFormatting sqref="F38:K38">
    <cfRule type="containsErrors" dxfId="51" priority="3">
      <formula>ISERROR(F38)</formula>
    </cfRule>
  </conditionalFormatting>
  <conditionalFormatting sqref="K23">
    <cfRule type="containsErrors" dxfId="50" priority="2">
      <formula>ISERROR(K23)</formula>
    </cfRule>
  </conditionalFormatting>
  <dataValidations count="1">
    <dataValidation type="list" sqref="GG15:GJ15 GG17:GJ17" xr:uid="{00000000-0002-0000-0E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containsErrors" priority="1" id="{CDAFF6B9-7635-465E-A5D8-4CF1BCE57A98}">
            <xm:f>ISERROR('Condiciones de salud Ing'!J35)</xm:f>
            <x14:dxf>
              <font>
                <color rgb="FFFFFF66"/>
              </font>
              <fill>
                <patternFill>
                  <bgColor rgb="FFFFFF66"/>
                </patternFill>
              </fill>
            </x14:dxf>
          </x14:cfRule>
          <xm:sqref>J35:K35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GT53"/>
  <sheetViews>
    <sheetView showGridLines="0" topLeftCell="A61"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8.855468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'!D43</f>
        <v>Frecuencia de Accidentalidad</v>
      </c>
      <c r="G11" s="194"/>
      <c r="H11" s="194"/>
      <c r="I11" s="205" t="str">
        <f>'OBJETIVOS Y METAS '!F43</f>
        <v>Número de veces que ocurre un accidente de trabajo al mes</v>
      </c>
      <c r="J11" s="194"/>
      <c r="K11" s="194"/>
    </row>
    <row r="12" spans="1:202" ht="41.45"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'!G43</f>
        <v>Resultado</v>
      </c>
      <c r="D15" s="197"/>
      <c r="E15" s="277" t="str">
        <f>'OBJETIVOS Y METAS '!I43</f>
        <v>(# de accidentes de trabajo que se presentaron en el mes / # de trabajadores en el mes) * 100</v>
      </c>
      <c r="F15" s="277"/>
      <c r="G15" s="125">
        <f>'OBJETIVOS Y METAS '!J43</f>
        <v>3.3</v>
      </c>
      <c r="H15" s="126" t="s">
        <v>306</v>
      </c>
      <c r="I15" s="126" t="s">
        <v>344</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'!K43</f>
        <v xml:space="preserve">Informe de accidentalidad , reporte de incidentes </v>
      </c>
      <c r="D17" s="196"/>
      <c r="E17" s="197"/>
      <c r="F17" s="194" t="str">
        <f>'OBJETIVOS Y METAS '!L43</f>
        <v>Mensual</v>
      </c>
      <c r="G17" s="194"/>
      <c r="H17" s="194"/>
      <c r="I17" s="204" t="str">
        <f>'OBJETIVOS Y METAS '!M43</f>
        <v>Por cada 100 Trabajadores que laboraron en el mes se presentaron X accidentes de trabajo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'!N43</f>
        <v>Director SST, Coordinador  SST</v>
      </c>
      <c r="D19" s="194"/>
      <c r="E19" s="194"/>
      <c r="F19" s="195" t="str">
        <f>'OBJETIVOS Y METAS '!O43</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6.5" customHeight="1" x14ac:dyDescent="0.2">
      <c r="C22" s="177"/>
      <c r="D22" s="178"/>
      <c r="E22" s="179"/>
      <c r="F22" s="186" t="s">
        <v>260</v>
      </c>
      <c r="G22" s="187"/>
      <c r="H22" s="68" t="s">
        <v>346</v>
      </c>
      <c r="I22" s="68" t="s">
        <v>347</v>
      </c>
      <c r="J22" s="68" t="s">
        <v>22</v>
      </c>
      <c r="K22" s="68" t="s">
        <v>263</v>
      </c>
    </row>
    <row r="23" spans="1:202" s="57" customFormat="1" ht="32.1" customHeight="1" x14ac:dyDescent="0.2">
      <c r="C23" s="180"/>
      <c r="D23" s="181"/>
      <c r="E23" s="182"/>
      <c r="F23" s="279" t="s">
        <v>47</v>
      </c>
      <c r="G23" s="280"/>
      <c r="H23" s="71"/>
      <c r="I23" s="72"/>
      <c r="J23" s="112">
        <f t="shared" ref="J23:J34" si="0">$G$15</f>
        <v>3.3</v>
      </c>
      <c r="K23" s="113" t="e">
        <f t="shared" ref="K23:K34" si="1">(H23/I23)*100</f>
        <v>#DIV/0!</v>
      </c>
    </row>
    <row r="24" spans="1:202" s="57" customFormat="1" ht="32.1" customHeight="1" x14ac:dyDescent="0.2">
      <c r="C24" s="180"/>
      <c r="D24" s="181"/>
      <c r="E24" s="182"/>
      <c r="F24" s="279" t="s">
        <v>48</v>
      </c>
      <c r="G24" s="280"/>
      <c r="H24" s="71"/>
      <c r="I24" s="72"/>
      <c r="J24" s="112">
        <f t="shared" si="0"/>
        <v>3.3</v>
      </c>
      <c r="K24" s="113" t="e">
        <f t="shared" si="1"/>
        <v>#DIV/0!</v>
      </c>
    </row>
    <row r="25" spans="1:202" s="57" customFormat="1" ht="32.1" customHeight="1" x14ac:dyDescent="0.2">
      <c r="C25" s="180"/>
      <c r="D25" s="181"/>
      <c r="E25" s="182"/>
      <c r="F25" s="279" t="s">
        <v>49</v>
      </c>
      <c r="G25" s="280"/>
      <c r="H25" s="71"/>
      <c r="I25" s="72"/>
      <c r="J25" s="112">
        <f t="shared" si="0"/>
        <v>3.3</v>
      </c>
      <c r="K25" s="113" t="e">
        <f t="shared" si="1"/>
        <v>#DIV/0!</v>
      </c>
    </row>
    <row r="26" spans="1:202" s="57" customFormat="1" ht="32.1" customHeight="1" x14ac:dyDescent="0.2">
      <c r="C26" s="180"/>
      <c r="D26" s="181"/>
      <c r="E26" s="182"/>
      <c r="F26" s="279" t="s">
        <v>50</v>
      </c>
      <c r="G26" s="280"/>
      <c r="H26" s="71"/>
      <c r="I26" s="72"/>
      <c r="J26" s="112">
        <f t="shared" si="0"/>
        <v>3.3</v>
      </c>
      <c r="K26" s="113" t="e">
        <f t="shared" si="1"/>
        <v>#DIV/0!</v>
      </c>
    </row>
    <row r="27" spans="1:202" s="57" customFormat="1" ht="32.1" customHeight="1" x14ac:dyDescent="0.2">
      <c r="C27" s="180"/>
      <c r="D27" s="181"/>
      <c r="E27" s="182"/>
      <c r="F27" s="279" t="s">
        <v>51</v>
      </c>
      <c r="G27" s="280"/>
      <c r="H27" s="71"/>
      <c r="I27" s="72"/>
      <c r="J27" s="112">
        <f t="shared" si="0"/>
        <v>3.3</v>
      </c>
      <c r="K27" s="113" t="e">
        <f t="shared" si="1"/>
        <v>#DIV/0!</v>
      </c>
    </row>
    <row r="28" spans="1:202" s="57" customFormat="1" ht="32.1" customHeight="1" x14ac:dyDescent="0.2">
      <c r="C28" s="180"/>
      <c r="D28" s="181"/>
      <c r="E28" s="182"/>
      <c r="F28" s="279" t="s">
        <v>52</v>
      </c>
      <c r="G28" s="280"/>
      <c r="H28" s="71"/>
      <c r="I28" s="72"/>
      <c r="J28" s="112">
        <f t="shared" si="0"/>
        <v>3.3</v>
      </c>
      <c r="K28" s="113" t="e">
        <f t="shared" si="1"/>
        <v>#DIV/0!</v>
      </c>
    </row>
    <row r="29" spans="1:202" s="57" customFormat="1" ht="32.1" customHeight="1" x14ac:dyDescent="0.2">
      <c r="C29" s="180"/>
      <c r="D29" s="181"/>
      <c r="E29" s="182"/>
      <c r="F29" s="279" t="s">
        <v>53</v>
      </c>
      <c r="G29" s="280"/>
      <c r="H29" s="71"/>
      <c r="I29" s="72"/>
      <c r="J29" s="112">
        <f t="shared" si="0"/>
        <v>3.3</v>
      </c>
      <c r="K29" s="113" t="e">
        <f t="shared" si="1"/>
        <v>#DIV/0!</v>
      </c>
    </row>
    <row r="30" spans="1:202" s="57" customFormat="1" ht="32.1" customHeight="1" x14ac:dyDescent="0.2">
      <c r="C30" s="180"/>
      <c r="D30" s="181"/>
      <c r="E30" s="182"/>
      <c r="F30" s="279" t="s">
        <v>54</v>
      </c>
      <c r="G30" s="280"/>
      <c r="H30" s="71"/>
      <c r="I30" s="72"/>
      <c r="J30" s="112">
        <f t="shared" si="0"/>
        <v>3.3</v>
      </c>
      <c r="K30" s="113" t="e">
        <f t="shared" si="1"/>
        <v>#DIV/0!</v>
      </c>
    </row>
    <row r="31" spans="1:202" s="57" customFormat="1" ht="32.1" customHeight="1" x14ac:dyDescent="0.2">
      <c r="C31" s="180"/>
      <c r="D31" s="181"/>
      <c r="E31" s="182"/>
      <c r="F31" s="279" t="s">
        <v>55</v>
      </c>
      <c r="G31" s="280"/>
      <c r="H31" s="71"/>
      <c r="I31" s="72"/>
      <c r="J31" s="112">
        <f t="shared" si="0"/>
        <v>3.3</v>
      </c>
      <c r="K31" s="113" t="e">
        <f t="shared" si="1"/>
        <v>#DIV/0!</v>
      </c>
    </row>
    <row r="32" spans="1:202" s="57" customFormat="1" ht="32.1" customHeight="1" x14ac:dyDescent="0.2">
      <c r="C32" s="180"/>
      <c r="D32" s="181"/>
      <c r="E32" s="182"/>
      <c r="F32" s="279" t="s">
        <v>56</v>
      </c>
      <c r="G32" s="280"/>
      <c r="H32" s="71"/>
      <c r="I32" s="72"/>
      <c r="J32" s="112">
        <f t="shared" si="0"/>
        <v>3.3</v>
      </c>
      <c r="K32" s="113" t="e">
        <f t="shared" si="1"/>
        <v>#DIV/0!</v>
      </c>
    </row>
    <row r="33" spans="1:202" s="57" customFormat="1" ht="32.1" customHeight="1" x14ac:dyDescent="0.2">
      <c r="C33" s="180"/>
      <c r="D33" s="181"/>
      <c r="E33" s="182"/>
      <c r="F33" s="279" t="s">
        <v>57</v>
      </c>
      <c r="G33" s="280"/>
      <c r="H33" s="71"/>
      <c r="I33" s="72"/>
      <c r="J33" s="112">
        <f t="shared" si="0"/>
        <v>3.3</v>
      </c>
      <c r="K33" s="113" t="e">
        <f t="shared" si="1"/>
        <v>#DIV/0!</v>
      </c>
    </row>
    <row r="34" spans="1:202" s="57" customFormat="1" ht="32.1" customHeight="1" x14ac:dyDescent="0.2">
      <c r="C34" s="180"/>
      <c r="D34" s="181"/>
      <c r="E34" s="182"/>
      <c r="F34" s="279" t="s">
        <v>58</v>
      </c>
      <c r="G34" s="280"/>
      <c r="H34" s="71"/>
      <c r="I34" s="72"/>
      <c r="J34" s="112">
        <f t="shared" si="0"/>
        <v>3.3</v>
      </c>
      <c r="K34" s="113" t="e">
        <f t="shared" si="1"/>
        <v>#DIV/0!</v>
      </c>
    </row>
    <row r="35" spans="1:202" s="57" customFormat="1" ht="50.1" customHeight="1" x14ac:dyDescent="0.2">
      <c r="C35" s="183"/>
      <c r="D35" s="184"/>
      <c r="E35" s="185"/>
      <c r="F35" s="188" t="s">
        <v>273</v>
      </c>
      <c r="G35" s="189"/>
      <c r="H35" s="75">
        <f>SUM(H23:H34)</f>
        <v>0</v>
      </c>
      <c r="I35" s="124" t="e">
        <f>AVERAGE(I23:I34)</f>
        <v>#DIV/0!</v>
      </c>
      <c r="J35" s="281" t="e">
        <f>IFERROR(H35/AVERAGE(I23:I34),"")*100</f>
        <v>#VALUE!</v>
      </c>
      <c r="K35" s="281"/>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114">
        <v>3.3</v>
      </c>
      <c r="G38" s="114" t="e">
        <f>J35</f>
        <v>#VALUE!</v>
      </c>
      <c r="H38" s="115"/>
      <c r="I38" s="115"/>
      <c r="J38" s="115"/>
      <c r="K38" s="115"/>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59.45" customHeight="1" x14ac:dyDescent="0.25">
      <c r="A41" s="101"/>
      <c r="B41" s="101"/>
      <c r="C41" s="79" t="str">
        <f>F23</f>
        <v>Enero</v>
      </c>
      <c r="D41" s="170"/>
      <c r="E41" s="170"/>
      <c r="F41" s="170"/>
      <c r="G41" s="171"/>
      <c r="H41" s="172"/>
      <c r="I41" s="80"/>
      <c r="J41" s="120"/>
      <c r="K41" s="8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59.45" customHeight="1" x14ac:dyDescent="0.25">
      <c r="A42" s="101"/>
      <c r="B42" s="101"/>
      <c r="C42" s="79" t="str">
        <f t="shared" ref="C42:C52" si="2">F24</f>
        <v>Febrero</v>
      </c>
      <c r="D42" s="170"/>
      <c r="E42" s="170"/>
      <c r="F42" s="170"/>
      <c r="G42" s="171"/>
      <c r="H42" s="172"/>
      <c r="I42" s="80"/>
      <c r="J42" s="82"/>
      <c r="K42" s="120"/>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71.25" customHeight="1" x14ac:dyDescent="0.25">
      <c r="A43" s="101"/>
      <c r="B43" s="101"/>
      <c r="C43" s="79" t="str">
        <f t="shared" si="2"/>
        <v>Marzo</v>
      </c>
      <c r="D43" s="170"/>
      <c r="E43" s="170"/>
      <c r="F43" s="170"/>
      <c r="G43" s="171"/>
      <c r="H43" s="172"/>
      <c r="I43" s="80"/>
      <c r="J43" s="82"/>
      <c r="K43" s="120"/>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59.45" customHeight="1" x14ac:dyDescent="0.25">
      <c r="A44" s="101"/>
      <c r="B44" s="101"/>
      <c r="C44" s="79" t="str">
        <f t="shared" si="2"/>
        <v>Abril</v>
      </c>
      <c r="D44" s="170"/>
      <c r="E44" s="170"/>
      <c r="F44" s="170"/>
      <c r="G44" s="171"/>
      <c r="H44" s="172"/>
      <c r="I44" s="80"/>
      <c r="J44" s="120"/>
      <c r="K44" s="120"/>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59.45" customHeight="1" x14ac:dyDescent="0.25">
      <c r="A45" s="101"/>
      <c r="B45" s="101"/>
      <c r="C45" s="79" t="str">
        <f t="shared" si="2"/>
        <v>Mayo</v>
      </c>
      <c r="D45" s="170"/>
      <c r="E45" s="170"/>
      <c r="F45" s="170"/>
      <c r="G45" s="171"/>
      <c r="H45" s="172"/>
      <c r="I45" s="80"/>
      <c r="J45" s="120"/>
      <c r="K45" s="120"/>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59.45" customHeight="1" x14ac:dyDescent="0.25">
      <c r="A46" s="101"/>
      <c r="B46" s="101"/>
      <c r="C46" s="79" t="str">
        <f t="shared" si="2"/>
        <v>Junio</v>
      </c>
      <c r="D46" s="170"/>
      <c r="E46" s="170"/>
      <c r="F46" s="170"/>
      <c r="G46" s="171"/>
      <c r="H46" s="172"/>
      <c r="I46" s="83"/>
      <c r="J46" s="83"/>
      <c r="K46" s="120"/>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59.45" customHeight="1" x14ac:dyDescent="0.25">
      <c r="A47" s="101"/>
      <c r="B47" s="101"/>
      <c r="C47" s="79" t="str">
        <f t="shared" si="2"/>
        <v>Julio</v>
      </c>
      <c r="D47" s="170"/>
      <c r="E47" s="170"/>
      <c r="F47" s="170"/>
      <c r="G47" s="171"/>
      <c r="H47" s="172"/>
      <c r="I47" s="80"/>
      <c r="J47" s="120"/>
      <c r="K47" s="120"/>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59.45" customHeight="1" x14ac:dyDescent="0.25">
      <c r="A48" s="101"/>
      <c r="B48" s="101"/>
      <c r="C48" s="79" t="str">
        <f t="shared" si="2"/>
        <v>Agosto</v>
      </c>
      <c r="D48" s="170"/>
      <c r="E48" s="170"/>
      <c r="F48" s="170"/>
      <c r="G48" s="171"/>
      <c r="H48" s="172"/>
      <c r="I48" s="80"/>
      <c r="J48" s="120"/>
      <c r="K48" s="120"/>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59.45" customHeight="1" x14ac:dyDescent="0.25">
      <c r="A49" s="101"/>
      <c r="B49" s="101"/>
      <c r="C49" s="79" t="str">
        <f t="shared" si="2"/>
        <v>Septiembre</v>
      </c>
      <c r="D49" s="170"/>
      <c r="E49" s="170"/>
      <c r="F49" s="170"/>
      <c r="G49" s="171"/>
      <c r="H49" s="172"/>
      <c r="I49" s="80"/>
      <c r="J49" s="120"/>
      <c r="K49" s="120"/>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59.45" customHeight="1" x14ac:dyDescent="0.25">
      <c r="A50" s="101"/>
      <c r="B50" s="101"/>
      <c r="C50" s="79" t="str">
        <f t="shared" si="2"/>
        <v>Octubre</v>
      </c>
      <c r="D50" s="170"/>
      <c r="E50" s="170"/>
      <c r="F50" s="170"/>
      <c r="G50" s="171"/>
      <c r="H50" s="172"/>
      <c r="I50" s="80"/>
      <c r="J50" s="81"/>
      <c r="K50" s="8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59.45" customHeight="1" x14ac:dyDescent="0.25">
      <c r="A51" s="101"/>
      <c r="B51" s="101"/>
      <c r="C51" s="79" t="str">
        <f t="shared" si="2"/>
        <v>Noviembre</v>
      </c>
      <c r="D51" s="170"/>
      <c r="E51" s="170"/>
      <c r="F51" s="170"/>
      <c r="G51" s="171"/>
      <c r="H51" s="172"/>
      <c r="I51" s="80"/>
      <c r="J51" s="82"/>
      <c r="K51" s="8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s="111" customFormat="1" ht="59.45" customHeight="1" x14ac:dyDescent="0.25">
      <c r="A52" s="101"/>
      <c r="B52" s="101"/>
      <c r="C52" s="79" t="str">
        <f t="shared" si="2"/>
        <v>Diciembre</v>
      </c>
      <c r="D52" s="170"/>
      <c r="E52" s="170"/>
      <c r="F52" s="170"/>
      <c r="G52" s="171"/>
      <c r="H52" s="172"/>
      <c r="I52" s="80"/>
      <c r="J52" s="82"/>
      <c r="K52" s="8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row>
    <row r="53" spans="1:202" ht="70.900000000000006" customHeight="1" x14ac:dyDescent="0.2">
      <c r="C53" s="84" t="s">
        <v>286</v>
      </c>
      <c r="D53" s="170"/>
      <c r="E53" s="170"/>
      <c r="F53" s="170"/>
      <c r="G53" s="171"/>
      <c r="H53" s="172"/>
      <c r="I53" s="80"/>
      <c r="J53" s="81"/>
      <c r="K53" s="81"/>
    </row>
  </sheetData>
  <mergeCells count="84">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F34:G34"/>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D42:F42"/>
    <mergeCell ref="G42:H42"/>
    <mergeCell ref="C22:E35"/>
    <mergeCell ref="F22:G22"/>
    <mergeCell ref="F35:G35"/>
    <mergeCell ref="C39:K39"/>
    <mergeCell ref="D40:F40"/>
    <mergeCell ref="G40:H40"/>
    <mergeCell ref="D41:F41"/>
    <mergeCell ref="G41:H41"/>
    <mergeCell ref="J35:K35"/>
    <mergeCell ref="C36:E38"/>
    <mergeCell ref="F36:K36"/>
    <mergeCell ref="F31:G31"/>
    <mergeCell ref="F32:G32"/>
    <mergeCell ref="F33:G33"/>
    <mergeCell ref="D43:F43"/>
    <mergeCell ref="G43:H43"/>
    <mergeCell ref="D44:F44"/>
    <mergeCell ref="G44:H44"/>
    <mergeCell ref="D45:F45"/>
    <mergeCell ref="G45:H45"/>
    <mergeCell ref="D51:F51"/>
    <mergeCell ref="G51:H51"/>
    <mergeCell ref="D46:F46"/>
    <mergeCell ref="G46:H46"/>
    <mergeCell ref="D47:F47"/>
    <mergeCell ref="G47:H47"/>
    <mergeCell ref="D48:F48"/>
    <mergeCell ref="G48:H48"/>
    <mergeCell ref="D53:F53"/>
    <mergeCell ref="G53:H53"/>
    <mergeCell ref="F23:G23"/>
    <mergeCell ref="F24:G24"/>
    <mergeCell ref="F25:G25"/>
    <mergeCell ref="F26:G26"/>
    <mergeCell ref="F27:G27"/>
    <mergeCell ref="F28:G28"/>
    <mergeCell ref="F29:G29"/>
    <mergeCell ref="F30:G30"/>
    <mergeCell ref="D49:F49"/>
    <mergeCell ref="G49:H49"/>
    <mergeCell ref="D50:F50"/>
    <mergeCell ref="G50:H50"/>
    <mergeCell ref="D52:F52"/>
    <mergeCell ref="G52:H52"/>
  </mergeCells>
  <conditionalFormatting sqref="J35:K35">
    <cfRule type="containsErrors" dxfId="48" priority="9">
      <formula>ISERROR(J35)</formula>
    </cfRule>
    <cfRule type="cellIs" dxfId="47" priority="10" stopIfTrue="1" operator="between">
      <formula>#REF!</formula>
      <formula>#REF!</formula>
    </cfRule>
    <cfRule type="cellIs" dxfId="46" priority="11" stopIfTrue="1" operator="between">
      <formula>#REF!</formula>
      <formula>#REF!</formula>
    </cfRule>
  </conditionalFormatting>
  <conditionalFormatting sqref="J35:K35">
    <cfRule type="containsErrors" dxfId="45" priority="8">
      <formula>ISERROR(J35)</formula>
    </cfRule>
  </conditionalFormatting>
  <conditionalFormatting sqref="F38:K38">
    <cfRule type="containsErrors" dxfId="44" priority="7">
      <formula>ISERROR(F38)</formula>
    </cfRule>
  </conditionalFormatting>
  <conditionalFormatting sqref="K23:K34">
    <cfRule type="containsErrors" dxfId="43" priority="1">
      <formula>ISERROR(K23)</formula>
    </cfRule>
    <cfRule type="cellIs" dxfId="42" priority="2" stopIfTrue="1" operator="between">
      <formula>#REF!</formula>
      <formula>#REF!</formula>
    </cfRule>
    <cfRule type="cellIs" dxfId="41" priority="3" stopIfTrue="1" operator="between">
      <formula>#REF!</formula>
      <formula>#REF!</formula>
    </cfRule>
  </conditionalFormatting>
  <dataValidations disablePrompts="1" count="1">
    <dataValidation type="list" sqref="GG15:GJ15 GG17:GJ17" xr:uid="{00000000-0002-0000-0F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GT53"/>
  <sheetViews>
    <sheetView showGridLines="0" topLeftCell="A49"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8.855468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'!D44</f>
        <v>Severidad de Accidentalidad</v>
      </c>
      <c r="G11" s="194"/>
      <c r="H11" s="194"/>
      <c r="I11" s="205" t="str">
        <f>'OBJETIVOS Y METAS '!F44</f>
        <v>Número de días perdidos por accidente de trabajo en el mes</v>
      </c>
      <c r="J11" s="194"/>
      <c r="K11" s="194"/>
    </row>
    <row r="12" spans="1:202" ht="40.15"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'!G44</f>
        <v>Resultado</v>
      </c>
      <c r="D15" s="197"/>
      <c r="E15" s="282" t="str">
        <f>'OBJETIVOS Y METAS '!I44</f>
        <v>(# de días de incapacidad por accidente de trabajo en el mes + # de días cargados en el mes / # de trabajadores en el mes) * 100</v>
      </c>
      <c r="F15" s="282"/>
      <c r="G15" s="122">
        <f>'OBJETIVOS Y METAS '!J44</f>
        <v>45</v>
      </c>
      <c r="H15" s="123" t="s">
        <v>306</v>
      </c>
      <c r="I15" s="123" t="s">
        <v>348</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'!K44</f>
        <v xml:space="preserve">Informe de accidentalidad , reporte de incidentes </v>
      </c>
      <c r="D17" s="196"/>
      <c r="E17" s="197"/>
      <c r="F17" s="194" t="str">
        <f>'OBJETIVOS Y METAS '!L44</f>
        <v>Mensual</v>
      </c>
      <c r="G17" s="194"/>
      <c r="H17" s="194"/>
      <c r="I17" s="204" t="str">
        <f>'OBJETIVOS Y METAS '!M44</f>
        <v>Por cada 100 Trabajadores que laboraron en el mes se perdieron X días por accidentes de trabajo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'!N44</f>
        <v>Director SST, Coordinador  SST</v>
      </c>
      <c r="D19" s="194"/>
      <c r="E19" s="194"/>
      <c r="F19" s="195" t="str">
        <f>'OBJETIVOS Y METAS '!O44</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51.6" customHeight="1" x14ac:dyDescent="0.2">
      <c r="C22" s="177"/>
      <c r="D22" s="178"/>
      <c r="E22" s="179"/>
      <c r="F22" s="186" t="s">
        <v>260</v>
      </c>
      <c r="G22" s="187"/>
      <c r="H22" s="68" t="s">
        <v>349</v>
      </c>
      <c r="I22" s="68" t="s">
        <v>347</v>
      </c>
      <c r="J22" s="68" t="s">
        <v>22</v>
      </c>
      <c r="K22" s="68" t="s">
        <v>263</v>
      </c>
    </row>
    <row r="23" spans="1:202" s="57" customFormat="1" ht="32.1" customHeight="1" x14ac:dyDescent="0.2">
      <c r="C23" s="180"/>
      <c r="D23" s="181"/>
      <c r="E23" s="182"/>
      <c r="F23" s="279" t="s">
        <v>47</v>
      </c>
      <c r="G23" s="280"/>
      <c r="H23" s="71"/>
      <c r="I23" s="72"/>
      <c r="J23" s="116">
        <f t="shared" ref="J23:J34" si="0">$G$15</f>
        <v>45</v>
      </c>
      <c r="K23" s="113" t="e">
        <f t="shared" ref="K23:K34" si="1">(H23/I23)*100</f>
        <v>#DIV/0!</v>
      </c>
    </row>
    <row r="24" spans="1:202" s="57" customFormat="1" ht="32.1" customHeight="1" x14ac:dyDescent="0.2">
      <c r="C24" s="180"/>
      <c r="D24" s="181"/>
      <c r="E24" s="182"/>
      <c r="F24" s="279" t="s">
        <v>48</v>
      </c>
      <c r="G24" s="280"/>
      <c r="H24" s="71"/>
      <c r="I24" s="72"/>
      <c r="J24" s="116">
        <f t="shared" si="0"/>
        <v>45</v>
      </c>
      <c r="K24" s="113" t="e">
        <f t="shared" si="1"/>
        <v>#DIV/0!</v>
      </c>
    </row>
    <row r="25" spans="1:202" s="57" customFormat="1" ht="32.1" customHeight="1" x14ac:dyDescent="0.2">
      <c r="C25" s="180"/>
      <c r="D25" s="181"/>
      <c r="E25" s="182"/>
      <c r="F25" s="279" t="s">
        <v>49</v>
      </c>
      <c r="G25" s="280"/>
      <c r="H25" s="71"/>
      <c r="I25" s="72"/>
      <c r="J25" s="116">
        <f t="shared" si="0"/>
        <v>45</v>
      </c>
      <c r="K25" s="113" t="e">
        <f t="shared" si="1"/>
        <v>#DIV/0!</v>
      </c>
    </row>
    <row r="26" spans="1:202" s="57" customFormat="1" ht="32.1" customHeight="1" x14ac:dyDescent="0.2">
      <c r="C26" s="180"/>
      <c r="D26" s="181"/>
      <c r="E26" s="182"/>
      <c r="F26" s="279" t="s">
        <v>50</v>
      </c>
      <c r="G26" s="280"/>
      <c r="H26" s="71"/>
      <c r="I26" s="72"/>
      <c r="J26" s="116">
        <f t="shared" si="0"/>
        <v>45</v>
      </c>
      <c r="K26" s="113" t="e">
        <f t="shared" si="1"/>
        <v>#DIV/0!</v>
      </c>
    </row>
    <row r="27" spans="1:202" s="57" customFormat="1" ht="32.1" customHeight="1" x14ac:dyDescent="0.2">
      <c r="C27" s="180"/>
      <c r="D27" s="181"/>
      <c r="E27" s="182"/>
      <c r="F27" s="279" t="s">
        <v>51</v>
      </c>
      <c r="G27" s="280"/>
      <c r="H27" s="71"/>
      <c r="I27" s="72"/>
      <c r="J27" s="116">
        <f t="shared" si="0"/>
        <v>45</v>
      </c>
      <c r="K27" s="113" t="e">
        <f t="shared" si="1"/>
        <v>#DIV/0!</v>
      </c>
    </row>
    <row r="28" spans="1:202" s="57" customFormat="1" ht="32.1" customHeight="1" x14ac:dyDescent="0.2">
      <c r="C28" s="180"/>
      <c r="D28" s="181"/>
      <c r="E28" s="182"/>
      <c r="F28" s="279" t="s">
        <v>52</v>
      </c>
      <c r="G28" s="280"/>
      <c r="H28" s="71"/>
      <c r="I28" s="72"/>
      <c r="J28" s="116">
        <f t="shared" si="0"/>
        <v>45</v>
      </c>
      <c r="K28" s="113" t="e">
        <f t="shared" si="1"/>
        <v>#DIV/0!</v>
      </c>
    </row>
    <row r="29" spans="1:202" s="57" customFormat="1" ht="32.1" customHeight="1" x14ac:dyDescent="0.2">
      <c r="C29" s="180"/>
      <c r="D29" s="181"/>
      <c r="E29" s="182"/>
      <c r="F29" s="279" t="s">
        <v>53</v>
      </c>
      <c r="G29" s="280"/>
      <c r="H29" s="71"/>
      <c r="I29" s="72"/>
      <c r="J29" s="116">
        <f t="shared" si="0"/>
        <v>45</v>
      </c>
      <c r="K29" s="113" t="e">
        <f t="shared" si="1"/>
        <v>#DIV/0!</v>
      </c>
    </row>
    <row r="30" spans="1:202" s="57" customFormat="1" ht="32.1" customHeight="1" x14ac:dyDescent="0.2">
      <c r="C30" s="180"/>
      <c r="D30" s="181"/>
      <c r="E30" s="182"/>
      <c r="F30" s="279" t="s">
        <v>54</v>
      </c>
      <c r="G30" s="280"/>
      <c r="H30" s="71"/>
      <c r="I30" s="72"/>
      <c r="J30" s="116">
        <f t="shared" si="0"/>
        <v>45</v>
      </c>
      <c r="K30" s="113" t="e">
        <f t="shared" si="1"/>
        <v>#DIV/0!</v>
      </c>
    </row>
    <row r="31" spans="1:202" s="57" customFormat="1" ht="32.1" customHeight="1" x14ac:dyDescent="0.2">
      <c r="C31" s="180"/>
      <c r="D31" s="181"/>
      <c r="E31" s="182"/>
      <c r="F31" s="279" t="s">
        <v>55</v>
      </c>
      <c r="G31" s="280"/>
      <c r="H31" s="71"/>
      <c r="I31" s="72"/>
      <c r="J31" s="116">
        <f t="shared" si="0"/>
        <v>45</v>
      </c>
      <c r="K31" s="113" t="e">
        <f t="shared" si="1"/>
        <v>#DIV/0!</v>
      </c>
    </row>
    <row r="32" spans="1:202" s="57" customFormat="1" ht="32.1" customHeight="1" x14ac:dyDescent="0.2">
      <c r="C32" s="180"/>
      <c r="D32" s="181"/>
      <c r="E32" s="182"/>
      <c r="F32" s="279" t="s">
        <v>56</v>
      </c>
      <c r="G32" s="280"/>
      <c r="H32" s="71"/>
      <c r="I32" s="72"/>
      <c r="J32" s="116">
        <f t="shared" si="0"/>
        <v>45</v>
      </c>
      <c r="K32" s="113" t="e">
        <f t="shared" si="1"/>
        <v>#DIV/0!</v>
      </c>
    </row>
    <row r="33" spans="1:202" s="57" customFormat="1" ht="32.1" customHeight="1" x14ac:dyDescent="0.2">
      <c r="C33" s="180"/>
      <c r="D33" s="181"/>
      <c r="E33" s="182"/>
      <c r="F33" s="279" t="s">
        <v>57</v>
      </c>
      <c r="G33" s="280"/>
      <c r="H33" s="71"/>
      <c r="I33" s="72"/>
      <c r="J33" s="116">
        <f t="shared" si="0"/>
        <v>45</v>
      </c>
      <c r="K33" s="113" t="e">
        <f t="shared" si="1"/>
        <v>#DIV/0!</v>
      </c>
    </row>
    <row r="34" spans="1:202" s="57" customFormat="1" ht="32.1" customHeight="1" x14ac:dyDescent="0.2">
      <c r="C34" s="180"/>
      <c r="D34" s="181"/>
      <c r="E34" s="182"/>
      <c r="F34" s="279" t="s">
        <v>58</v>
      </c>
      <c r="G34" s="280"/>
      <c r="H34" s="71"/>
      <c r="I34" s="72"/>
      <c r="J34" s="116">
        <f t="shared" si="0"/>
        <v>45</v>
      </c>
      <c r="K34" s="113" t="e">
        <f t="shared" si="1"/>
        <v>#DIV/0!</v>
      </c>
    </row>
    <row r="35" spans="1:202" s="57" customFormat="1" ht="50.1" customHeight="1" x14ac:dyDescent="0.2">
      <c r="C35" s="183"/>
      <c r="D35" s="184"/>
      <c r="E35" s="185"/>
      <c r="F35" s="188" t="s">
        <v>273</v>
      </c>
      <c r="G35" s="189"/>
      <c r="H35" s="75">
        <f>SUM(H23:H34)</f>
        <v>0</v>
      </c>
      <c r="I35" s="124" t="e">
        <f>AVERAGE(I23:I34)</f>
        <v>#DIV/0!</v>
      </c>
      <c r="J35" s="281" t="e">
        <f>IFERROR(H35/AVERAGE(I23:I34),"")*100</f>
        <v>#VALUE!</v>
      </c>
      <c r="K35" s="281"/>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117">
        <v>45</v>
      </c>
      <c r="G38" s="117" t="e">
        <f>J35</f>
        <v>#VALUE!</v>
      </c>
      <c r="H38" s="115"/>
      <c r="I38" s="115"/>
      <c r="J38" s="115"/>
      <c r="K38" s="115"/>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59.45" customHeight="1" x14ac:dyDescent="0.25">
      <c r="A41" s="101"/>
      <c r="B41" s="101"/>
      <c r="C41" s="79" t="str">
        <f>F23</f>
        <v>Enero</v>
      </c>
      <c r="D41" s="170"/>
      <c r="E41" s="170"/>
      <c r="F41" s="170"/>
      <c r="G41" s="171"/>
      <c r="H41" s="172"/>
      <c r="I41" s="80"/>
      <c r="J41" s="120"/>
      <c r="K41" s="120"/>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59.45" customHeight="1" x14ac:dyDescent="0.25">
      <c r="A42" s="101"/>
      <c r="B42" s="101"/>
      <c r="C42" s="79" t="str">
        <f t="shared" ref="C42:C52" si="2">F24</f>
        <v>Febrero</v>
      </c>
      <c r="D42" s="170"/>
      <c r="E42" s="170"/>
      <c r="F42" s="170"/>
      <c r="G42" s="171"/>
      <c r="H42" s="172"/>
      <c r="I42" s="80"/>
      <c r="J42" s="82"/>
      <c r="K42" s="120"/>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59.45" customHeight="1" x14ac:dyDescent="0.25">
      <c r="A43" s="101"/>
      <c r="B43" s="101"/>
      <c r="C43" s="79" t="str">
        <f t="shared" si="2"/>
        <v>Marzo</v>
      </c>
      <c r="D43" s="170"/>
      <c r="E43" s="170"/>
      <c r="F43" s="170"/>
      <c r="G43" s="171"/>
      <c r="H43" s="172"/>
      <c r="I43" s="80"/>
      <c r="J43" s="82"/>
      <c r="K43" s="120"/>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59.45" customHeight="1" x14ac:dyDescent="0.25">
      <c r="A44" s="101"/>
      <c r="B44" s="101"/>
      <c r="C44" s="79" t="str">
        <f t="shared" si="2"/>
        <v>Abril</v>
      </c>
      <c r="D44" s="170"/>
      <c r="E44" s="170"/>
      <c r="F44" s="170"/>
      <c r="G44" s="171"/>
      <c r="H44" s="172"/>
      <c r="I44" s="80"/>
      <c r="J44" s="120"/>
      <c r="K44" s="120"/>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59.45" customHeight="1" x14ac:dyDescent="0.25">
      <c r="A45" s="101"/>
      <c r="B45" s="101"/>
      <c r="C45" s="79" t="str">
        <f t="shared" si="2"/>
        <v>Mayo</v>
      </c>
      <c r="D45" s="170"/>
      <c r="E45" s="170"/>
      <c r="F45" s="170"/>
      <c r="G45" s="171"/>
      <c r="H45" s="172"/>
      <c r="I45" s="80"/>
      <c r="J45" s="120"/>
      <c r="K45" s="120"/>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59.45" customHeight="1" x14ac:dyDescent="0.25">
      <c r="A46" s="101"/>
      <c r="B46" s="101"/>
      <c r="C46" s="79" t="str">
        <f t="shared" si="2"/>
        <v>Junio</v>
      </c>
      <c r="D46" s="170"/>
      <c r="E46" s="170"/>
      <c r="F46" s="170"/>
      <c r="G46" s="171"/>
      <c r="H46" s="172"/>
      <c r="I46" s="83"/>
      <c r="J46" s="120"/>
      <c r="K46" s="120"/>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59.45" customHeight="1" x14ac:dyDescent="0.25">
      <c r="A47" s="101"/>
      <c r="B47" s="101"/>
      <c r="C47" s="79" t="str">
        <f t="shared" si="2"/>
        <v>Julio</v>
      </c>
      <c r="D47" s="170"/>
      <c r="E47" s="170"/>
      <c r="F47" s="170"/>
      <c r="G47" s="171"/>
      <c r="H47" s="172"/>
      <c r="I47" s="80"/>
      <c r="J47" s="120"/>
      <c r="K47" s="120"/>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59.45" customHeight="1" x14ac:dyDescent="0.25">
      <c r="A48" s="101"/>
      <c r="B48" s="101"/>
      <c r="C48" s="79" t="str">
        <f t="shared" si="2"/>
        <v>Agosto</v>
      </c>
      <c r="D48" s="170"/>
      <c r="E48" s="170"/>
      <c r="F48" s="170"/>
      <c r="G48" s="171"/>
      <c r="H48" s="172"/>
      <c r="I48" s="80"/>
      <c r="J48" s="120"/>
      <c r="K48" s="120"/>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59.45" customHeight="1" x14ac:dyDescent="0.25">
      <c r="A49" s="101"/>
      <c r="B49" s="101"/>
      <c r="C49" s="79" t="str">
        <f t="shared" si="2"/>
        <v>Septiembre</v>
      </c>
      <c r="D49" s="170"/>
      <c r="E49" s="170"/>
      <c r="F49" s="170"/>
      <c r="G49" s="171"/>
      <c r="H49" s="172"/>
      <c r="I49" s="80"/>
      <c r="J49" s="120"/>
      <c r="K49" s="120"/>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59.45" customHeight="1" x14ac:dyDescent="0.25">
      <c r="A50" s="101"/>
      <c r="B50" s="101"/>
      <c r="C50" s="79" t="str">
        <f t="shared" si="2"/>
        <v>Octubre</v>
      </c>
      <c r="D50" s="170"/>
      <c r="E50" s="170"/>
      <c r="F50" s="170"/>
      <c r="G50" s="171"/>
      <c r="H50" s="172"/>
      <c r="I50" s="80"/>
      <c r="J50" s="81"/>
      <c r="K50" s="8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59.45" customHeight="1" x14ac:dyDescent="0.25">
      <c r="A51" s="101"/>
      <c r="B51" s="101"/>
      <c r="C51" s="79" t="str">
        <f t="shared" si="2"/>
        <v>Noviembre</v>
      </c>
      <c r="D51" s="170"/>
      <c r="E51" s="170"/>
      <c r="F51" s="170"/>
      <c r="G51" s="171"/>
      <c r="H51" s="172"/>
      <c r="I51" s="80"/>
      <c r="J51" s="82"/>
      <c r="K51" s="8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s="111" customFormat="1" ht="59.45" customHeight="1" x14ac:dyDescent="0.25">
      <c r="A52" s="101"/>
      <c r="B52" s="101"/>
      <c r="C52" s="79" t="str">
        <f t="shared" si="2"/>
        <v>Diciembre</v>
      </c>
      <c r="D52" s="170"/>
      <c r="E52" s="170"/>
      <c r="F52" s="170"/>
      <c r="G52" s="171"/>
      <c r="H52" s="172"/>
      <c r="I52" s="80"/>
      <c r="J52" s="82"/>
      <c r="K52" s="8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row>
    <row r="53" spans="1:202" ht="70.900000000000006" customHeight="1" x14ac:dyDescent="0.2">
      <c r="C53" s="84" t="s">
        <v>286</v>
      </c>
      <c r="D53" s="170"/>
      <c r="E53" s="170"/>
      <c r="F53" s="170"/>
      <c r="G53" s="171"/>
      <c r="H53" s="172"/>
      <c r="I53" s="80"/>
      <c r="J53" s="81"/>
      <c r="K53" s="81"/>
    </row>
  </sheetData>
  <mergeCells count="84">
    <mergeCell ref="C2:C5"/>
    <mergeCell ref="D2:I3"/>
    <mergeCell ref="J2:K2"/>
    <mergeCell ref="J3:K3"/>
    <mergeCell ref="D4:I5"/>
    <mergeCell ref="J4:K4"/>
    <mergeCell ref="J5:K5"/>
    <mergeCell ref="C11:E11"/>
    <mergeCell ref="F11:H13"/>
    <mergeCell ref="I11:K13"/>
    <mergeCell ref="C12:E12"/>
    <mergeCell ref="C13:E13"/>
    <mergeCell ref="F7:H7"/>
    <mergeCell ref="I7:K7"/>
    <mergeCell ref="C9:K9"/>
    <mergeCell ref="C10:E10"/>
    <mergeCell ref="F10:H10"/>
    <mergeCell ref="I10:K10"/>
    <mergeCell ref="C20:K20"/>
    <mergeCell ref="C14:D14"/>
    <mergeCell ref="E14:F14"/>
    <mergeCell ref="H14:I14"/>
    <mergeCell ref="J14:K14"/>
    <mergeCell ref="F29:G29"/>
    <mergeCell ref="F30:G30"/>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F24:G24"/>
    <mergeCell ref="F25:G25"/>
    <mergeCell ref="F26:G26"/>
    <mergeCell ref="F27:G27"/>
    <mergeCell ref="F28:G28"/>
    <mergeCell ref="D41:F41"/>
    <mergeCell ref="G41:H41"/>
    <mergeCell ref="F31:G31"/>
    <mergeCell ref="F32:G32"/>
    <mergeCell ref="F33:G33"/>
    <mergeCell ref="F34:G34"/>
    <mergeCell ref="F35:G35"/>
    <mergeCell ref="C36:E38"/>
    <mergeCell ref="F36:K36"/>
    <mergeCell ref="C39:K39"/>
    <mergeCell ref="D40:F40"/>
    <mergeCell ref="G40:H40"/>
    <mergeCell ref="J35:K35"/>
    <mergeCell ref="C22:E35"/>
    <mergeCell ref="F22:G22"/>
    <mergeCell ref="F23:G23"/>
    <mergeCell ref="D42:F42"/>
    <mergeCell ref="G42:H42"/>
    <mergeCell ref="D43:F43"/>
    <mergeCell ref="G43:H43"/>
    <mergeCell ref="D44:F44"/>
    <mergeCell ref="G44:H44"/>
    <mergeCell ref="D45:F45"/>
    <mergeCell ref="G45:H45"/>
    <mergeCell ref="D46:F46"/>
    <mergeCell ref="G46:H46"/>
    <mergeCell ref="D47:F47"/>
    <mergeCell ref="G47:H47"/>
    <mergeCell ref="D48:F48"/>
    <mergeCell ref="G48:H48"/>
    <mergeCell ref="D49:F49"/>
    <mergeCell ref="G49:H49"/>
    <mergeCell ref="D50:F50"/>
    <mergeCell ref="G50:H50"/>
    <mergeCell ref="D51:F51"/>
    <mergeCell ref="G51:H51"/>
    <mergeCell ref="D52:F52"/>
    <mergeCell ref="G52:H52"/>
    <mergeCell ref="D53:F53"/>
    <mergeCell ref="G53:H53"/>
  </mergeCells>
  <conditionalFormatting sqref="F38:K38">
    <cfRule type="containsErrors" dxfId="40" priority="8">
      <formula>ISERROR(F38)</formula>
    </cfRule>
  </conditionalFormatting>
  <conditionalFormatting sqref="K23:K34">
    <cfRule type="containsErrors" dxfId="39" priority="5">
      <formula>ISERROR(K23)</formula>
    </cfRule>
    <cfRule type="cellIs" dxfId="38" priority="6" stopIfTrue="1" operator="between">
      <formula>#REF!</formula>
      <formula>#REF!</formula>
    </cfRule>
    <cfRule type="cellIs" dxfId="37" priority="7" stopIfTrue="1" operator="between">
      <formula>#REF!</formula>
      <formula>#REF!</formula>
    </cfRule>
  </conditionalFormatting>
  <conditionalFormatting sqref="J35:K35">
    <cfRule type="containsErrors" dxfId="36" priority="2">
      <formula>ISERROR(J35)</formula>
    </cfRule>
    <cfRule type="cellIs" dxfId="35" priority="3" stopIfTrue="1" operator="between">
      <formula>#REF!</formula>
      <formula>#REF!</formula>
    </cfRule>
    <cfRule type="cellIs" dxfId="34" priority="4" stopIfTrue="1" operator="between">
      <formula>#REF!</formula>
      <formula>#REF!</formula>
    </cfRule>
  </conditionalFormatting>
  <conditionalFormatting sqref="J35:K35">
    <cfRule type="containsErrors" dxfId="33" priority="1">
      <formula>ISERROR(J35)</formula>
    </cfRule>
  </conditionalFormatting>
  <dataValidations count="1">
    <dataValidation type="list" sqref="GG15:GJ15 GG17:GJ17" xr:uid="{00000000-0002-0000-10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T53"/>
  <sheetViews>
    <sheetView showGridLines="0" topLeftCell="A16"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8.855468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'!D45</f>
        <v>Ausentismo por causa médica</v>
      </c>
      <c r="G11" s="194"/>
      <c r="H11" s="194"/>
      <c r="I11" s="205" t="str">
        <f>'OBJETIVOS Y METAS '!F45</f>
        <v>No asistencia al trabajo por incapacidad médica</v>
      </c>
      <c r="J11" s="194"/>
      <c r="K11" s="194"/>
    </row>
    <row r="12" spans="1:202" ht="40.15"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'!G45</f>
        <v>Resultado</v>
      </c>
      <c r="D15" s="197"/>
      <c r="E15" s="277" t="str">
        <f>'OBJETIVOS Y METAS '!I45</f>
        <v>(# de días de ausencia por incapacidad laboral o común en el mes / # de días de trabajo programados en el mes) * 100</v>
      </c>
      <c r="F15" s="277"/>
      <c r="G15" s="128">
        <v>120</v>
      </c>
      <c r="H15" s="126" t="s">
        <v>306</v>
      </c>
      <c r="I15" s="126" t="s">
        <v>378</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'!K45</f>
        <v xml:space="preserve">Informe  trimestral  de accidentalidad y ausentismo </v>
      </c>
      <c r="D17" s="196"/>
      <c r="E17" s="197"/>
      <c r="F17" s="194" t="str">
        <f>'OBJETIVOS Y METAS '!L45</f>
        <v>Mensual</v>
      </c>
      <c r="G17" s="194"/>
      <c r="H17" s="194"/>
      <c r="I17" s="284" t="str">
        <f>'OBJETIVOS Y METAS '!M45</f>
        <v>En el mes se perdió X% de días programados de trabajo por incapacidad médica</v>
      </c>
      <c r="J17" s="284"/>
      <c r="K17" s="28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'!N45</f>
        <v>Director SST, Coordinador  SST</v>
      </c>
      <c r="D19" s="194"/>
      <c r="E19" s="194"/>
      <c r="F19" s="195" t="str">
        <f>'OBJETIVOS Y METAS '!O45</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51.6" customHeight="1" x14ac:dyDescent="0.2">
      <c r="C22" s="177"/>
      <c r="D22" s="178"/>
      <c r="E22" s="179"/>
      <c r="F22" s="186" t="s">
        <v>260</v>
      </c>
      <c r="G22" s="187"/>
      <c r="H22" s="68" t="s">
        <v>350</v>
      </c>
      <c r="I22" s="68" t="s">
        <v>351</v>
      </c>
      <c r="J22" s="68" t="s">
        <v>22</v>
      </c>
      <c r="K22" s="68" t="s">
        <v>263</v>
      </c>
    </row>
    <row r="23" spans="1:202" s="57" customFormat="1" ht="32.1" customHeight="1" x14ac:dyDescent="0.2">
      <c r="C23" s="180"/>
      <c r="D23" s="181"/>
      <c r="E23" s="182"/>
      <c r="F23" s="279" t="s">
        <v>47</v>
      </c>
      <c r="G23" s="280"/>
      <c r="H23" s="71"/>
      <c r="I23" s="72"/>
      <c r="J23" s="116">
        <f t="shared" ref="J23:J34" si="0">$G$15</f>
        <v>120</v>
      </c>
      <c r="K23" s="118" t="e">
        <f>(H23/I23)*100</f>
        <v>#DIV/0!</v>
      </c>
    </row>
    <row r="24" spans="1:202" s="57" customFormat="1" ht="32.1" customHeight="1" x14ac:dyDescent="0.2">
      <c r="C24" s="180"/>
      <c r="D24" s="181"/>
      <c r="E24" s="182"/>
      <c r="F24" s="279" t="s">
        <v>48</v>
      </c>
      <c r="G24" s="280"/>
      <c r="H24" s="71"/>
      <c r="I24" s="72"/>
      <c r="J24" s="116">
        <f t="shared" si="0"/>
        <v>120</v>
      </c>
      <c r="K24" s="118" t="e">
        <f t="shared" ref="K24:K34" si="1">(H24/I24)*100</f>
        <v>#DIV/0!</v>
      </c>
    </row>
    <row r="25" spans="1:202" s="57" customFormat="1" ht="32.1" customHeight="1" x14ac:dyDescent="0.2">
      <c r="C25" s="180"/>
      <c r="D25" s="181"/>
      <c r="E25" s="182"/>
      <c r="F25" s="279" t="s">
        <v>49</v>
      </c>
      <c r="G25" s="280"/>
      <c r="H25" s="71"/>
      <c r="I25" s="72"/>
      <c r="J25" s="116">
        <f t="shared" si="0"/>
        <v>120</v>
      </c>
      <c r="K25" s="118" t="e">
        <f t="shared" si="1"/>
        <v>#DIV/0!</v>
      </c>
    </row>
    <row r="26" spans="1:202" s="57" customFormat="1" ht="32.1" customHeight="1" x14ac:dyDescent="0.2">
      <c r="C26" s="180"/>
      <c r="D26" s="181"/>
      <c r="E26" s="182"/>
      <c r="F26" s="279" t="s">
        <v>50</v>
      </c>
      <c r="G26" s="280"/>
      <c r="H26" s="71"/>
      <c r="I26" s="72"/>
      <c r="J26" s="116">
        <f t="shared" si="0"/>
        <v>120</v>
      </c>
      <c r="K26" s="118" t="e">
        <f t="shared" si="1"/>
        <v>#DIV/0!</v>
      </c>
    </row>
    <row r="27" spans="1:202" s="57" customFormat="1" ht="32.1" customHeight="1" x14ac:dyDescent="0.2">
      <c r="C27" s="180"/>
      <c r="D27" s="181"/>
      <c r="E27" s="182"/>
      <c r="F27" s="279" t="s">
        <v>51</v>
      </c>
      <c r="G27" s="280"/>
      <c r="H27" s="71"/>
      <c r="I27" s="72"/>
      <c r="J27" s="116">
        <f t="shared" si="0"/>
        <v>120</v>
      </c>
      <c r="K27" s="118" t="e">
        <f t="shared" si="1"/>
        <v>#DIV/0!</v>
      </c>
    </row>
    <row r="28" spans="1:202" s="57" customFormat="1" ht="32.1" customHeight="1" x14ac:dyDescent="0.2">
      <c r="C28" s="180"/>
      <c r="D28" s="181"/>
      <c r="E28" s="182"/>
      <c r="F28" s="279" t="s">
        <v>52</v>
      </c>
      <c r="G28" s="280"/>
      <c r="H28" s="71"/>
      <c r="I28" s="72"/>
      <c r="J28" s="116">
        <f t="shared" si="0"/>
        <v>120</v>
      </c>
      <c r="K28" s="118" t="e">
        <f t="shared" si="1"/>
        <v>#DIV/0!</v>
      </c>
    </row>
    <row r="29" spans="1:202" s="57" customFormat="1" ht="32.1" customHeight="1" x14ac:dyDescent="0.2">
      <c r="C29" s="180"/>
      <c r="D29" s="181"/>
      <c r="E29" s="182"/>
      <c r="F29" s="279" t="s">
        <v>53</v>
      </c>
      <c r="G29" s="280"/>
      <c r="H29" s="71"/>
      <c r="I29" s="72"/>
      <c r="J29" s="116">
        <f t="shared" si="0"/>
        <v>120</v>
      </c>
      <c r="K29" s="118" t="e">
        <f t="shared" si="1"/>
        <v>#DIV/0!</v>
      </c>
    </row>
    <row r="30" spans="1:202" s="57" customFormat="1" ht="32.1" customHeight="1" x14ac:dyDescent="0.2">
      <c r="C30" s="180"/>
      <c r="D30" s="181"/>
      <c r="E30" s="182"/>
      <c r="F30" s="279" t="s">
        <v>54</v>
      </c>
      <c r="G30" s="280"/>
      <c r="H30" s="71"/>
      <c r="I30" s="72"/>
      <c r="J30" s="116">
        <f t="shared" si="0"/>
        <v>120</v>
      </c>
      <c r="K30" s="118" t="e">
        <f t="shared" si="1"/>
        <v>#DIV/0!</v>
      </c>
    </row>
    <row r="31" spans="1:202" s="57" customFormat="1" ht="32.1" customHeight="1" x14ac:dyDescent="0.2">
      <c r="C31" s="180"/>
      <c r="D31" s="181"/>
      <c r="E31" s="182"/>
      <c r="F31" s="279" t="s">
        <v>55</v>
      </c>
      <c r="G31" s="280"/>
      <c r="H31" s="71"/>
      <c r="I31" s="72"/>
      <c r="J31" s="116">
        <f t="shared" si="0"/>
        <v>120</v>
      </c>
      <c r="K31" s="118" t="e">
        <f t="shared" si="1"/>
        <v>#DIV/0!</v>
      </c>
    </row>
    <row r="32" spans="1:202" s="57" customFormat="1" ht="32.1" customHeight="1" x14ac:dyDescent="0.2">
      <c r="C32" s="180"/>
      <c r="D32" s="181"/>
      <c r="E32" s="182"/>
      <c r="F32" s="279" t="s">
        <v>56</v>
      </c>
      <c r="G32" s="280"/>
      <c r="H32" s="71"/>
      <c r="I32" s="72"/>
      <c r="J32" s="116">
        <f t="shared" si="0"/>
        <v>120</v>
      </c>
      <c r="K32" s="118" t="e">
        <f t="shared" si="1"/>
        <v>#DIV/0!</v>
      </c>
    </row>
    <row r="33" spans="1:202" s="57" customFormat="1" ht="32.1" customHeight="1" x14ac:dyDescent="0.2">
      <c r="C33" s="180"/>
      <c r="D33" s="181"/>
      <c r="E33" s="182"/>
      <c r="F33" s="279" t="s">
        <v>57</v>
      </c>
      <c r="G33" s="280"/>
      <c r="H33" s="71"/>
      <c r="I33" s="72"/>
      <c r="J33" s="116">
        <f t="shared" si="0"/>
        <v>120</v>
      </c>
      <c r="K33" s="118" t="e">
        <f t="shared" si="1"/>
        <v>#DIV/0!</v>
      </c>
    </row>
    <row r="34" spans="1:202" s="57" customFormat="1" ht="32.1" customHeight="1" x14ac:dyDescent="0.2">
      <c r="C34" s="180"/>
      <c r="D34" s="181"/>
      <c r="E34" s="182"/>
      <c r="F34" s="279" t="s">
        <v>58</v>
      </c>
      <c r="G34" s="280"/>
      <c r="H34" s="71"/>
      <c r="I34" s="72"/>
      <c r="J34" s="116">
        <f t="shared" si="0"/>
        <v>120</v>
      </c>
      <c r="K34" s="118" t="e">
        <f t="shared" si="1"/>
        <v>#DIV/0!</v>
      </c>
    </row>
    <row r="35" spans="1:202" s="57" customFormat="1" ht="50.1" customHeight="1" x14ac:dyDescent="0.2">
      <c r="C35" s="183"/>
      <c r="D35" s="184"/>
      <c r="E35" s="185"/>
      <c r="F35" s="188" t="s">
        <v>273</v>
      </c>
      <c r="G35" s="189"/>
      <c r="H35" s="75">
        <f>SUM(H23:H34)</f>
        <v>0</v>
      </c>
      <c r="I35" s="124" t="e">
        <f>AVERAGE(I23:I34)</f>
        <v>#DIV/0!</v>
      </c>
      <c r="J35" s="283" t="e">
        <f>IFERROR(H35/AVERAGE(I23:I34),"")*100</f>
        <v>#VALUE!</v>
      </c>
      <c r="K35" s="283"/>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117">
        <v>45</v>
      </c>
      <c r="G38" s="117" t="e">
        <f>J35</f>
        <v>#VALUE!</v>
      </c>
      <c r="H38" s="115"/>
      <c r="I38" s="115"/>
      <c r="J38" s="115"/>
      <c r="K38" s="115"/>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59.45" customHeight="1" x14ac:dyDescent="0.25">
      <c r="A41" s="101"/>
      <c r="B41" s="101"/>
      <c r="C41" s="79" t="str">
        <f>F23</f>
        <v>Enero</v>
      </c>
      <c r="D41" s="170"/>
      <c r="E41" s="170"/>
      <c r="F41" s="170"/>
      <c r="G41" s="171"/>
      <c r="H41" s="172"/>
      <c r="I41" s="80"/>
      <c r="J41" s="120"/>
      <c r="K41" s="120"/>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59.45" customHeight="1" x14ac:dyDescent="0.25">
      <c r="A42" s="101"/>
      <c r="B42" s="101"/>
      <c r="C42" s="79" t="str">
        <f t="shared" ref="C42:C52" si="2">F24</f>
        <v>Febrero</v>
      </c>
      <c r="D42" s="170"/>
      <c r="E42" s="170"/>
      <c r="F42" s="170"/>
      <c r="G42" s="171"/>
      <c r="H42" s="172"/>
      <c r="I42" s="80"/>
      <c r="J42" s="82"/>
      <c r="K42" s="120"/>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59.45" customHeight="1" x14ac:dyDescent="0.25">
      <c r="A43" s="101"/>
      <c r="B43" s="101"/>
      <c r="C43" s="79" t="str">
        <f t="shared" si="2"/>
        <v>Marzo</v>
      </c>
      <c r="D43" s="170"/>
      <c r="E43" s="170"/>
      <c r="F43" s="170"/>
      <c r="G43" s="171"/>
      <c r="H43" s="172"/>
      <c r="I43" s="80"/>
      <c r="J43" s="82"/>
      <c r="K43" s="120"/>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59.45" customHeight="1" x14ac:dyDescent="0.25">
      <c r="A44" s="101"/>
      <c r="B44" s="101"/>
      <c r="C44" s="79" t="str">
        <f t="shared" si="2"/>
        <v>Abril</v>
      </c>
      <c r="D44" s="170"/>
      <c r="E44" s="170"/>
      <c r="F44" s="170"/>
      <c r="G44" s="171"/>
      <c r="H44" s="172"/>
      <c r="I44" s="80"/>
      <c r="J44" s="120"/>
      <c r="K44" s="120"/>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59.45" customHeight="1" x14ac:dyDescent="0.25">
      <c r="A45" s="101"/>
      <c r="B45" s="101"/>
      <c r="C45" s="79" t="str">
        <f t="shared" si="2"/>
        <v>Mayo</v>
      </c>
      <c r="D45" s="170"/>
      <c r="E45" s="170"/>
      <c r="F45" s="170"/>
      <c r="G45" s="171"/>
      <c r="H45" s="172"/>
      <c r="I45" s="80"/>
      <c r="J45" s="120"/>
      <c r="K45" s="120"/>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59.45" customHeight="1" x14ac:dyDescent="0.25">
      <c r="A46" s="101"/>
      <c r="B46" s="101"/>
      <c r="C46" s="79" t="str">
        <f t="shared" si="2"/>
        <v>Junio</v>
      </c>
      <c r="D46" s="170"/>
      <c r="E46" s="170"/>
      <c r="F46" s="170"/>
      <c r="G46" s="171"/>
      <c r="H46" s="172"/>
      <c r="I46" s="83"/>
      <c r="J46" s="83"/>
      <c r="K46" s="120"/>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59.45" customHeight="1" x14ac:dyDescent="0.25">
      <c r="A47" s="101"/>
      <c r="B47" s="101"/>
      <c r="C47" s="79" t="str">
        <f t="shared" si="2"/>
        <v>Julio</v>
      </c>
      <c r="D47" s="170"/>
      <c r="E47" s="170"/>
      <c r="F47" s="170"/>
      <c r="G47" s="171"/>
      <c r="H47" s="172"/>
      <c r="I47" s="80"/>
      <c r="J47" s="120"/>
      <c r="K47" s="120"/>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59.45" customHeight="1" x14ac:dyDescent="0.25">
      <c r="A48" s="101"/>
      <c r="B48" s="101"/>
      <c r="C48" s="79" t="str">
        <f t="shared" si="2"/>
        <v>Agosto</v>
      </c>
      <c r="D48" s="170"/>
      <c r="E48" s="170"/>
      <c r="F48" s="170"/>
      <c r="G48" s="171"/>
      <c r="H48" s="172"/>
      <c r="I48" s="80"/>
      <c r="J48" s="120"/>
      <c r="K48" s="120"/>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59.45" customHeight="1" x14ac:dyDescent="0.25">
      <c r="A49" s="101"/>
      <c r="B49" s="101"/>
      <c r="C49" s="79" t="str">
        <f t="shared" si="2"/>
        <v>Septiembre</v>
      </c>
      <c r="D49" s="170"/>
      <c r="E49" s="170"/>
      <c r="F49" s="170"/>
      <c r="G49" s="171"/>
      <c r="H49" s="172"/>
      <c r="I49" s="80"/>
      <c r="J49" s="120"/>
      <c r="K49" s="120"/>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59.45" customHeight="1" x14ac:dyDescent="0.25">
      <c r="A50" s="101"/>
      <c r="B50" s="101"/>
      <c r="C50" s="79" t="str">
        <f t="shared" si="2"/>
        <v>Octubre</v>
      </c>
      <c r="D50" s="170"/>
      <c r="E50" s="170"/>
      <c r="F50" s="170"/>
      <c r="G50" s="171"/>
      <c r="H50" s="172"/>
      <c r="I50" s="80"/>
      <c r="J50" s="81"/>
      <c r="K50" s="8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59.45" customHeight="1" x14ac:dyDescent="0.25">
      <c r="A51" s="101"/>
      <c r="B51" s="101"/>
      <c r="C51" s="79" t="str">
        <f t="shared" si="2"/>
        <v>Noviembre</v>
      </c>
      <c r="D51" s="170"/>
      <c r="E51" s="170"/>
      <c r="F51" s="170"/>
      <c r="G51" s="171"/>
      <c r="H51" s="172"/>
      <c r="I51" s="80"/>
      <c r="J51" s="82"/>
      <c r="K51" s="8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s="111" customFormat="1" ht="59.45" customHeight="1" x14ac:dyDescent="0.25">
      <c r="A52" s="101"/>
      <c r="B52" s="101"/>
      <c r="C52" s="79" t="str">
        <f t="shared" si="2"/>
        <v>Diciembre</v>
      </c>
      <c r="D52" s="170"/>
      <c r="E52" s="170"/>
      <c r="F52" s="170"/>
      <c r="G52" s="171"/>
      <c r="H52" s="172"/>
      <c r="I52" s="80"/>
      <c r="J52" s="82"/>
      <c r="K52" s="8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row>
    <row r="53" spans="1:202" ht="70.900000000000006" customHeight="1" x14ac:dyDescent="0.2">
      <c r="C53" s="84" t="s">
        <v>286</v>
      </c>
      <c r="D53" s="170"/>
      <c r="E53" s="170"/>
      <c r="F53" s="170"/>
      <c r="G53" s="171"/>
      <c r="H53" s="172"/>
      <c r="I53" s="80"/>
      <c r="J53" s="81"/>
      <c r="K53" s="81"/>
    </row>
  </sheetData>
  <mergeCells count="84">
    <mergeCell ref="C2:C5"/>
    <mergeCell ref="D2:I3"/>
    <mergeCell ref="J2:K2"/>
    <mergeCell ref="J3:K3"/>
    <mergeCell ref="D4:I5"/>
    <mergeCell ref="J4:K4"/>
    <mergeCell ref="J5:K5"/>
    <mergeCell ref="C11:E11"/>
    <mergeCell ref="F11:H13"/>
    <mergeCell ref="I11:K13"/>
    <mergeCell ref="C12:E12"/>
    <mergeCell ref="C13:E13"/>
    <mergeCell ref="F7:H7"/>
    <mergeCell ref="I7:K7"/>
    <mergeCell ref="C9:K9"/>
    <mergeCell ref="C10:E10"/>
    <mergeCell ref="F10:H10"/>
    <mergeCell ref="I10:K10"/>
    <mergeCell ref="C20:K20"/>
    <mergeCell ref="C14:D14"/>
    <mergeCell ref="E14:F14"/>
    <mergeCell ref="H14:I14"/>
    <mergeCell ref="J14:K14"/>
    <mergeCell ref="F29:G29"/>
    <mergeCell ref="F30:G30"/>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F24:G24"/>
    <mergeCell ref="F25:G25"/>
    <mergeCell ref="F26:G26"/>
    <mergeCell ref="F27:G27"/>
    <mergeCell ref="F28:G28"/>
    <mergeCell ref="D41:F41"/>
    <mergeCell ref="G41:H41"/>
    <mergeCell ref="F31:G31"/>
    <mergeCell ref="F32:G32"/>
    <mergeCell ref="F33:G33"/>
    <mergeCell ref="F34:G34"/>
    <mergeCell ref="F35:G35"/>
    <mergeCell ref="C36:E38"/>
    <mergeCell ref="F36:K36"/>
    <mergeCell ref="C39:K39"/>
    <mergeCell ref="D40:F40"/>
    <mergeCell ref="G40:H40"/>
    <mergeCell ref="J35:K35"/>
    <mergeCell ref="C22:E35"/>
    <mergeCell ref="F22:G22"/>
    <mergeCell ref="F23:G23"/>
    <mergeCell ref="D42:F42"/>
    <mergeCell ref="G42:H42"/>
    <mergeCell ref="D43:F43"/>
    <mergeCell ref="G43:H43"/>
    <mergeCell ref="D44:F44"/>
    <mergeCell ref="G44:H44"/>
    <mergeCell ref="D45:F45"/>
    <mergeCell ref="G45:H45"/>
    <mergeCell ref="D46:F46"/>
    <mergeCell ref="G46:H46"/>
    <mergeCell ref="D47:F47"/>
    <mergeCell ref="G47:H47"/>
    <mergeCell ref="D48:F48"/>
    <mergeCell ref="G48:H48"/>
    <mergeCell ref="D49:F49"/>
    <mergeCell ref="G49:H49"/>
    <mergeCell ref="D50:F50"/>
    <mergeCell ref="G50:H50"/>
    <mergeCell ref="D51:F51"/>
    <mergeCell ref="G51:H51"/>
    <mergeCell ref="D52:F52"/>
    <mergeCell ref="G52:H52"/>
    <mergeCell ref="D53:F53"/>
    <mergeCell ref="G53:H53"/>
  </mergeCells>
  <conditionalFormatting sqref="F38:K38">
    <cfRule type="containsErrors" dxfId="32" priority="11">
      <formula>ISERROR(F38)</formula>
    </cfRule>
  </conditionalFormatting>
  <conditionalFormatting sqref="K23:K34">
    <cfRule type="containsErrors" dxfId="31" priority="5">
      <formula>ISERROR(K23)</formula>
    </cfRule>
    <cfRule type="cellIs" dxfId="30" priority="6" stopIfTrue="1" operator="between">
      <formula>#REF!</formula>
      <formula>#REF!</formula>
    </cfRule>
    <cfRule type="cellIs" dxfId="29" priority="7" stopIfTrue="1" operator="between">
      <formula>#REF!</formula>
      <formula>#REF!</formula>
    </cfRule>
  </conditionalFormatting>
  <conditionalFormatting sqref="J35:K35">
    <cfRule type="containsErrors" dxfId="28" priority="2">
      <formula>ISERROR(J35)</formula>
    </cfRule>
    <cfRule type="cellIs" dxfId="27" priority="3" stopIfTrue="1" operator="between">
      <formula>#REF!</formula>
      <formula>#REF!</formula>
    </cfRule>
    <cfRule type="cellIs" dxfId="26" priority="4" stopIfTrue="1" operator="between">
      <formula>#REF!</formula>
      <formula>#REF!</formula>
    </cfRule>
  </conditionalFormatting>
  <conditionalFormatting sqref="J35:K35">
    <cfRule type="containsErrors" dxfId="25" priority="1">
      <formula>ISERROR(J35)</formula>
    </cfRule>
  </conditionalFormatting>
  <dataValidations disablePrompts="1" count="1">
    <dataValidation type="list" sqref="GG15:GJ15 GG17:GJ17" xr:uid="{00000000-0002-0000-11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GT52"/>
  <sheetViews>
    <sheetView showGridLines="0"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19.8554687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'!D46</f>
        <v>Prevalencia de la  enfermedad laboral</v>
      </c>
      <c r="G11" s="194"/>
      <c r="H11" s="194"/>
      <c r="I11" s="205" t="str">
        <f>'OBJETIVOS Y METAS '!F46</f>
        <v>Número de casos de enfermedad laboral presentes en una población en un período de tiempo.</v>
      </c>
      <c r="J11" s="194"/>
      <c r="K11" s="194"/>
    </row>
    <row r="12" spans="1:202" ht="41.1"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'!G46</f>
        <v>Resultado</v>
      </c>
      <c r="D15" s="197"/>
      <c r="E15" s="193" t="str">
        <f>'OBJETIVOS Y METAS '!I46</f>
        <v>(# de casos nuevos y antiguos de enfermedad laboral en el periodo "z" / Promedio de trabajadores en el periodo "z") * 100.000</v>
      </c>
      <c r="F15" s="193"/>
      <c r="G15" s="119">
        <f>'OBJETIVOS Y METAS '!J46</f>
        <v>87.72</v>
      </c>
      <c r="H15" s="126" t="s">
        <v>306</v>
      </c>
      <c r="I15" s="126" t="s">
        <v>353</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'!K46</f>
        <v xml:space="preserve">Programa de Vigilancia Epidemiológico, Informe  trimestral Record de AT </v>
      </c>
      <c r="D17" s="196"/>
      <c r="E17" s="197"/>
      <c r="F17" s="194" t="str">
        <f>'OBJETIVOS Y METAS '!L46</f>
        <v>Anual</v>
      </c>
      <c r="G17" s="194"/>
      <c r="H17" s="194"/>
      <c r="I17" s="284" t="str">
        <f>'OBJETIVOS Y METAS '!M46</f>
        <v xml:space="preserve">Por cada 100.000 trabajadores existen X casos de enfermedad laboral en el período </v>
      </c>
      <c r="J17" s="284"/>
      <c r="K17" s="28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'!N46</f>
        <v>Director SST, Coordinador  SST</v>
      </c>
      <c r="D19" s="194"/>
      <c r="E19" s="194"/>
      <c r="F19" s="195" t="str">
        <f>'OBJETIVOS Y METAS '!O46</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352</v>
      </c>
      <c r="I22" s="68" t="s">
        <v>377</v>
      </c>
      <c r="J22" s="68" t="s">
        <v>22</v>
      </c>
      <c r="K22" s="68" t="s">
        <v>263</v>
      </c>
    </row>
    <row r="23" spans="1:202" s="57" customFormat="1" ht="21.6" customHeight="1" x14ac:dyDescent="0.2">
      <c r="C23" s="180"/>
      <c r="D23" s="181"/>
      <c r="E23" s="182"/>
      <c r="F23" s="268" t="s">
        <v>303</v>
      </c>
      <c r="G23" s="269"/>
      <c r="H23" s="224"/>
      <c r="I23" s="227"/>
      <c r="J23" s="289">
        <f>G15</f>
        <v>87.72</v>
      </c>
      <c r="K23" s="289">
        <f>(IFERROR(IF(H23/I23=0,0,H23/I23),0))</f>
        <v>0</v>
      </c>
    </row>
    <row r="24" spans="1:202" s="57" customFormat="1" ht="21.6" customHeight="1" x14ac:dyDescent="0.2">
      <c r="C24" s="180"/>
      <c r="D24" s="181"/>
      <c r="E24" s="182"/>
      <c r="F24" s="270"/>
      <c r="G24" s="271"/>
      <c r="H24" s="225"/>
      <c r="I24" s="228"/>
      <c r="J24" s="290"/>
      <c r="K24" s="290"/>
    </row>
    <row r="25" spans="1:202" s="57" customFormat="1" ht="21.6" customHeight="1" x14ac:dyDescent="0.2">
      <c r="C25" s="180"/>
      <c r="D25" s="181"/>
      <c r="E25" s="182"/>
      <c r="F25" s="270"/>
      <c r="G25" s="271"/>
      <c r="H25" s="225"/>
      <c r="I25" s="228"/>
      <c r="J25" s="290"/>
      <c r="K25" s="290"/>
    </row>
    <row r="26" spans="1:202" s="57" customFormat="1" ht="21.6" customHeight="1" x14ac:dyDescent="0.2">
      <c r="C26" s="180"/>
      <c r="D26" s="181"/>
      <c r="E26" s="182"/>
      <c r="F26" s="270"/>
      <c r="G26" s="271"/>
      <c r="H26" s="225"/>
      <c r="I26" s="228"/>
      <c r="J26" s="290"/>
      <c r="K26" s="290"/>
    </row>
    <row r="27" spans="1:202" s="57" customFormat="1" ht="21.6" customHeight="1" x14ac:dyDescent="0.2">
      <c r="C27" s="180"/>
      <c r="D27" s="181"/>
      <c r="E27" s="182"/>
      <c r="F27" s="270"/>
      <c r="G27" s="271"/>
      <c r="H27" s="225"/>
      <c r="I27" s="228"/>
      <c r="J27" s="290"/>
      <c r="K27" s="290"/>
    </row>
    <row r="28" spans="1:202" s="57" customFormat="1" ht="21.6" customHeight="1" x14ac:dyDescent="0.2">
      <c r="C28" s="180"/>
      <c r="D28" s="181"/>
      <c r="E28" s="182"/>
      <c r="F28" s="270"/>
      <c r="G28" s="271"/>
      <c r="H28" s="225"/>
      <c r="I28" s="228"/>
      <c r="J28" s="290"/>
      <c r="K28" s="290"/>
    </row>
    <row r="29" spans="1:202" s="57" customFormat="1" ht="21.6" customHeight="1" x14ac:dyDescent="0.2">
      <c r="C29" s="180"/>
      <c r="D29" s="181"/>
      <c r="E29" s="182"/>
      <c r="F29" s="270"/>
      <c r="G29" s="271"/>
      <c r="H29" s="225"/>
      <c r="I29" s="225"/>
      <c r="J29" s="290"/>
      <c r="K29" s="290"/>
    </row>
    <row r="30" spans="1:202" s="57" customFormat="1" ht="21.6" customHeight="1" x14ac:dyDescent="0.2">
      <c r="C30" s="180"/>
      <c r="D30" s="181"/>
      <c r="E30" s="182"/>
      <c r="F30" s="270"/>
      <c r="G30" s="271"/>
      <c r="H30" s="225"/>
      <c r="I30" s="225"/>
      <c r="J30" s="290"/>
      <c r="K30" s="290"/>
    </row>
    <row r="31" spans="1:202" s="57" customFormat="1" ht="21.6" customHeight="1" x14ac:dyDescent="0.2">
      <c r="C31" s="180"/>
      <c r="D31" s="181"/>
      <c r="E31" s="182"/>
      <c r="F31" s="270"/>
      <c r="G31" s="271"/>
      <c r="H31" s="225"/>
      <c r="I31" s="225"/>
      <c r="J31" s="290"/>
      <c r="K31" s="290"/>
    </row>
    <row r="32" spans="1:202" s="57" customFormat="1" ht="21.6" customHeight="1" x14ac:dyDescent="0.2">
      <c r="C32" s="180"/>
      <c r="D32" s="181"/>
      <c r="E32" s="182"/>
      <c r="F32" s="270"/>
      <c r="G32" s="271"/>
      <c r="H32" s="225"/>
      <c r="I32" s="225"/>
      <c r="J32" s="290"/>
      <c r="K32" s="290"/>
    </row>
    <row r="33" spans="1:202" s="57" customFormat="1" ht="21.6" customHeight="1" x14ac:dyDescent="0.2">
      <c r="C33" s="180"/>
      <c r="D33" s="181"/>
      <c r="E33" s="182"/>
      <c r="F33" s="270"/>
      <c r="G33" s="271"/>
      <c r="H33" s="225"/>
      <c r="I33" s="225"/>
      <c r="J33" s="290"/>
      <c r="K33" s="290"/>
    </row>
    <row r="34" spans="1:202" s="57" customFormat="1" ht="21.6" customHeight="1" x14ac:dyDescent="0.2">
      <c r="C34" s="180"/>
      <c r="D34" s="181"/>
      <c r="E34" s="182"/>
      <c r="F34" s="272"/>
      <c r="G34" s="273"/>
      <c r="H34" s="226"/>
      <c r="I34" s="226"/>
      <c r="J34" s="291"/>
      <c r="K34" s="291"/>
    </row>
    <row r="35" spans="1:202" s="57" customFormat="1" ht="50.1" customHeight="1" x14ac:dyDescent="0.2">
      <c r="C35" s="183"/>
      <c r="D35" s="184"/>
      <c r="E35" s="185"/>
      <c r="F35" s="188" t="s">
        <v>273</v>
      </c>
      <c r="G35" s="189"/>
      <c r="H35" s="75">
        <f>SUM(H23:H34)</f>
        <v>0</v>
      </c>
      <c r="I35" s="76" t="e">
        <f>AVERAGE(I23:I34)</f>
        <v>#DIV/0!</v>
      </c>
      <c r="J35" s="287">
        <f>IF(H35=0,0,((H35/I35)*100000))</f>
        <v>0</v>
      </c>
      <c r="K35" s="288"/>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115">
        <v>87.72</v>
      </c>
      <c r="G38" s="115">
        <f>J35</f>
        <v>0</v>
      </c>
      <c r="H38" s="115"/>
      <c r="I38" s="115"/>
      <c r="J38" s="115"/>
      <c r="K38" s="115"/>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Año</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85"/>
      <c r="K42" s="285"/>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85"/>
      <c r="K43" s="28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85"/>
      <c r="K44" s="285"/>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85"/>
      <c r="K45" s="285"/>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0"/>
      <c r="D46" s="240"/>
      <c r="E46" s="241"/>
      <c r="F46" s="242"/>
      <c r="G46" s="240"/>
      <c r="H46" s="242"/>
      <c r="I46" s="244"/>
      <c r="J46" s="285"/>
      <c r="K46" s="28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50"/>
      <c r="D47" s="240"/>
      <c r="E47" s="241"/>
      <c r="F47" s="242"/>
      <c r="G47" s="240"/>
      <c r="H47" s="242"/>
      <c r="I47" s="244"/>
      <c r="J47" s="285"/>
      <c r="K47" s="285"/>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c r="D48" s="240"/>
      <c r="E48" s="241"/>
      <c r="F48" s="242"/>
      <c r="G48" s="240"/>
      <c r="H48" s="242"/>
      <c r="I48" s="244"/>
      <c r="J48" s="285"/>
      <c r="K48" s="285"/>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c r="D49" s="240"/>
      <c r="E49" s="241"/>
      <c r="F49" s="242"/>
      <c r="G49" s="240"/>
      <c r="H49" s="242"/>
      <c r="I49" s="244"/>
      <c r="J49" s="285"/>
      <c r="K49" s="28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c r="D50" s="240"/>
      <c r="E50" s="241"/>
      <c r="F50" s="242"/>
      <c r="G50" s="240"/>
      <c r="H50" s="242"/>
      <c r="I50" s="244"/>
      <c r="J50" s="285"/>
      <c r="K50" s="285"/>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1"/>
      <c r="D51" s="246"/>
      <c r="E51" s="247"/>
      <c r="F51" s="248"/>
      <c r="G51" s="246"/>
      <c r="H51" s="248"/>
      <c r="I51" s="245"/>
      <c r="J51" s="286"/>
      <c r="K51" s="286"/>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f>D41</f>
        <v>0</v>
      </c>
      <c r="E52" s="170"/>
      <c r="F52" s="170"/>
      <c r="G52" s="170">
        <f>G41</f>
        <v>0</v>
      </c>
      <c r="H52" s="170"/>
      <c r="I52" s="81">
        <f>I41</f>
        <v>0</v>
      </c>
      <c r="J52" s="81">
        <f>J41</f>
        <v>0</v>
      </c>
      <c r="K52" s="81">
        <f>K41</f>
        <v>0</v>
      </c>
    </row>
  </sheetData>
  <mergeCells count="59">
    <mergeCell ref="C2:C5"/>
    <mergeCell ref="D2:I3"/>
    <mergeCell ref="J2:K2"/>
    <mergeCell ref="J3:K3"/>
    <mergeCell ref="D4:I5"/>
    <mergeCell ref="J4:K4"/>
    <mergeCell ref="J5:K5"/>
    <mergeCell ref="C11:E11"/>
    <mergeCell ref="F11:H13"/>
    <mergeCell ref="I11:K13"/>
    <mergeCell ref="C12:E12"/>
    <mergeCell ref="C13:E13"/>
    <mergeCell ref="F7:H7"/>
    <mergeCell ref="I7:K7"/>
    <mergeCell ref="C9:K9"/>
    <mergeCell ref="C10:E10"/>
    <mergeCell ref="F10:H10"/>
    <mergeCell ref="I10:K10"/>
    <mergeCell ref="F18:K18"/>
    <mergeCell ref="C15:D15"/>
    <mergeCell ref="E15:F15"/>
    <mergeCell ref="C16:E16"/>
    <mergeCell ref="F16:H16"/>
    <mergeCell ref="C14:D14"/>
    <mergeCell ref="E14:F14"/>
    <mergeCell ref="H14:I14"/>
    <mergeCell ref="J14:K14"/>
    <mergeCell ref="C17:E17"/>
    <mergeCell ref="F17:H17"/>
    <mergeCell ref="I17:K17"/>
    <mergeCell ref="I16:K16"/>
    <mergeCell ref="F21:K21"/>
    <mergeCell ref="J35:K35"/>
    <mergeCell ref="F23:G34"/>
    <mergeCell ref="H23:H34"/>
    <mergeCell ref="I23:I34"/>
    <mergeCell ref="J23:J34"/>
    <mergeCell ref="K23:K34"/>
    <mergeCell ref="C19:E19"/>
    <mergeCell ref="F19:K19"/>
    <mergeCell ref="C20:K20"/>
    <mergeCell ref="C18:E18"/>
    <mergeCell ref="I41:I51"/>
    <mergeCell ref="J41:J51"/>
    <mergeCell ref="K41:K51"/>
    <mergeCell ref="C36:E38"/>
    <mergeCell ref="F36:K36"/>
    <mergeCell ref="C39:K39"/>
    <mergeCell ref="D40:F40"/>
    <mergeCell ref="G40:H40"/>
    <mergeCell ref="C22:E35"/>
    <mergeCell ref="F22:G22"/>
    <mergeCell ref="F35:G35"/>
    <mergeCell ref="C21:E21"/>
    <mergeCell ref="D52:F52"/>
    <mergeCell ref="G52:H52"/>
    <mergeCell ref="C41:C51"/>
    <mergeCell ref="D41:F51"/>
    <mergeCell ref="G41:H51"/>
  </mergeCells>
  <conditionalFormatting sqref="F38:K38">
    <cfRule type="containsErrors" dxfId="24" priority="3">
      <formula>ISERROR(F38)</formula>
    </cfRule>
  </conditionalFormatting>
  <conditionalFormatting sqref="J35:K35">
    <cfRule type="containsErrors" dxfId="23" priority="4">
      <formula>ISERROR(J35)</formula>
    </cfRule>
  </conditionalFormatting>
  <dataValidations count="1">
    <dataValidation type="list" sqref="GG15:GJ15 GG17:GJ17" xr:uid="{00000000-0002-0000-12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GT51"/>
  <sheetViews>
    <sheetView showGridLines="0" zoomScale="70" zoomScaleNormal="70" workbookViewId="0">
      <selection activeCell="D2" sqref="D2:I3"/>
    </sheetView>
  </sheetViews>
  <sheetFormatPr baseColWidth="10" defaultColWidth="13.28515625" defaultRowHeight="14.25" x14ac:dyDescent="0.2"/>
  <cols>
    <col min="1" max="2" width="1.7109375" style="50" customWidth="1"/>
    <col min="3" max="3" width="27.7109375" style="50" customWidth="1"/>
    <col min="4" max="4" width="26.7109375" style="50" customWidth="1"/>
    <col min="5" max="5" width="45.5703125" style="50" customWidth="1"/>
    <col min="6" max="6" width="14" style="50" customWidth="1"/>
    <col min="7" max="8" width="18.7109375" style="50" customWidth="1"/>
    <col min="9" max="10" width="17.140625" style="50" customWidth="1"/>
    <col min="11" max="11" width="21" style="50" customWidth="1"/>
    <col min="12" max="188" width="13.28515625" style="50"/>
    <col min="189" max="189" width="18.5703125" style="50" customWidth="1"/>
    <col min="190" max="190" width="4.42578125" style="50" customWidth="1"/>
    <col min="191" max="192" width="14.5703125" style="50" customWidth="1"/>
    <col min="193" max="193" width="19.28515625" style="50" customWidth="1"/>
    <col min="194" max="194" width="14.7109375" style="50" customWidth="1"/>
    <col min="195" max="195" width="19.28515625" style="50" customWidth="1"/>
    <col min="196" max="196" width="24.7109375" style="50" customWidth="1"/>
    <col min="197" max="198" width="12.42578125" style="50" customWidth="1"/>
    <col min="199" max="202" width="13.28515625" style="50"/>
    <col min="203" max="16384" width="13.28515625" style="47"/>
  </cols>
  <sheetData>
    <row r="1" spans="1:202" x14ac:dyDescent="0.2">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row>
    <row r="2" spans="1:202" s="48" customFormat="1" ht="18.600000000000001" customHeight="1" x14ac:dyDescent="0.25">
      <c r="A2" s="46"/>
      <c r="B2" s="46"/>
      <c r="C2" s="214"/>
      <c r="D2" s="217" t="s">
        <v>407</v>
      </c>
      <c r="E2" s="218"/>
      <c r="F2" s="218"/>
      <c r="G2" s="218"/>
      <c r="H2" s="218"/>
      <c r="I2" s="219"/>
      <c r="J2" s="212" t="s">
        <v>393</v>
      </c>
      <c r="K2" s="212"/>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row>
    <row r="3" spans="1:202" s="48" customFormat="1" ht="18.600000000000001" customHeight="1" x14ac:dyDescent="0.25">
      <c r="A3" s="46"/>
      <c r="B3" s="46"/>
      <c r="C3" s="215"/>
      <c r="D3" s="220"/>
      <c r="E3" s="221"/>
      <c r="F3" s="221"/>
      <c r="G3" s="221"/>
      <c r="H3" s="221"/>
      <c r="I3" s="222"/>
      <c r="J3" s="213" t="s">
        <v>394</v>
      </c>
      <c r="K3" s="213"/>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c r="DL3" s="46"/>
      <c r="DM3" s="46"/>
      <c r="DN3" s="46"/>
      <c r="DO3" s="46"/>
      <c r="DP3" s="46"/>
      <c r="DQ3" s="46"/>
      <c r="DR3" s="46"/>
      <c r="DS3" s="46"/>
      <c r="DT3" s="46"/>
      <c r="DU3" s="46"/>
      <c r="DV3" s="46"/>
      <c r="DW3" s="46"/>
      <c r="DX3" s="46"/>
      <c r="DY3" s="46"/>
      <c r="DZ3" s="46"/>
      <c r="EA3" s="46"/>
      <c r="EB3" s="46"/>
      <c r="EC3" s="46"/>
      <c r="ED3" s="46"/>
      <c r="EE3" s="46"/>
      <c r="EF3" s="46"/>
      <c r="EG3" s="46"/>
      <c r="EH3" s="46"/>
      <c r="EI3" s="46"/>
      <c r="EJ3" s="46"/>
      <c r="EK3" s="46"/>
      <c r="EL3" s="46"/>
      <c r="EM3" s="46"/>
      <c r="EN3" s="46"/>
      <c r="EO3" s="46"/>
      <c r="EP3" s="46"/>
      <c r="EQ3" s="46"/>
      <c r="ER3" s="46"/>
      <c r="ES3" s="46"/>
      <c r="ET3" s="46"/>
      <c r="EU3" s="46"/>
      <c r="EV3" s="46"/>
      <c r="EW3" s="46"/>
      <c r="EX3" s="46"/>
      <c r="EY3" s="46"/>
      <c r="EZ3" s="46"/>
      <c r="FA3" s="46"/>
      <c r="FB3" s="46"/>
      <c r="FC3" s="46"/>
      <c r="FD3" s="46"/>
      <c r="FE3" s="46"/>
      <c r="FF3" s="46"/>
      <c r="FG3" s="46"/>
      <c r="FH3" s="46"/>
      <c r="FI3" s="46"/>
      <c r="FJ3" s="46"/>
      <c r="FK3" s="46"/>
      <c r="FL3" s="46"/>
      <c r="FM3" s="46"/>
      <c r="FN3" s="46"/>
      <c r="FO3" s="46"/>
      <c r="FP3" s="46"/>
      <c r="FQ3" s="46"/>
      <c r="FR3" s="46"/>
      <c r="FS3" s="46"/>
      <c r="FT3" s="46"/>
      <c r="FU3" s="46"/>
      <c r="FV3" s="46"/>
      <c r="FW3" s="46"/>
      <c r="FX3" s="46"/>
      <c r="FY3" s="46"/>
      <c r="FZ3" s="46"/>
      <c r="GA3" s="46"/>
      <c r="GB3" s="46"/>
      <c r="GC3" s="46"/>
      <c r="GD3" s="46"/>
      <c r="GE3" s="46"/>
      <c r="GF3" s="46"/>
      <c r="GG3" s="46"/>
      <c r="GH3" s="46"/>
      <c r="GI3" s="46"/>
      <c r="GJ3" s="46"/>
      <c r="GK3" s="46"/>
      <c r="GL3" s="46"/>
      <c r="GM3" s="46"/>
      <c r="GN3" s="46"/>
      <c r="GO3" s="46"/>
      <c r="GP3" s="46"/>
      <c r="GQ3" s="46"/>
      <c r="GR3" s="46"/>
      <c r="GS3" s="46"/>
      <c r="GT3" s="46"/>
    </row>
    <row r="4" spans="1:202" s="48" customFormat="1" ht="18.600000000000001" customHeight="1" x14ac:dyDescent="0.25">
      <c r="A4" s="46"/>
      <c r="B4" s="46"/>
      <c r="C4" s="215"/>
      <c r="D4" s="217" t="s">
        <v>146</v>
      </c>
      <c r="E4" s="218"/>
      <c r="F4" s="218"/>
      <c r="G4" s="218"/>
      <c r="H4" s="218"/>
      <c r="I4" s="219"/>
      <c r="J4" s="212" t="s">
        <v>397</v>
      </c>
      <c r="K4" s="212"/>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6"/>
      <c r="CK4" s="46"/>
      <c r="CL4" s="46"/>
      <c r="CM4" s="46"/>
      <c r="CN4" s="46"/>
      <c r="CO4" s="46"/>
      <c r="CP4" s="46"/>
      <c r="CQ4" s="46"/>
      <c r="CR4" s="46"/>
      <c r="CS4" s="46"/>
      <c r="CT4" s="46"/>
      <c r="CU4" s="46"/>
      <c r="CV4" s="46"/>
      <c r="CW4" s="46"/>
      <c r="CX4" s="46"/>
      <c r="CY4" s="46"/>
      <c r="CZ4" s="46"/>
      <c r="DA4" s="46"/>
      <c r="DB4" s="46"/>
      <c r="DC4" s="46"/>
      <c r="DD4" s="46"/>
      <c r="DE4" s="46"/>
      <c r="DF4" s="46"/>
      <c r="DG4" s="46"/>
      <c r="DH4" s="46"/>
      <c r="DI4" s="46"/>
      <c r="DJ4" s="46"/>
      <c r="DK4" s="46"/>
      <c r="DL4" s="46"/>
      <c r="DM4" s="46"/>
      <c r="DN4" s="46"/>
      <c r="DO4" s="46"/>
      <c r="DP4" s="46"/>
      <c r="DQ4" s="46"/>
      <c r="DR4" s="46"/>
      <c r="DS4" s="46"/>
      <c r="DT4" s="46"/>
      <c r="DU4" s="46"/>
      <c r="DV4" s="46"/>
      <c r="DW4" s="46"/>
      <c r="DX4" s="46"/>
      <c r="DY4" s="46"/>
      <c r="DZ4" s="46"/>
      <c r="EA4" s="46"/>
      <c r="EB4" s="46"/>
      <c r="EC4" s="46"/>
      <c r="ED4" s="46"/>
      <c r="EE4" s="46"/>
      <c r="EF4" s="46"/>
      <c r="EG4" s="46"/>
      <c r="EH4" s="46"/>
      <c r="EI4" s="46"/>
      <c r="EJ4" s="46"/>
      <c r="EK4" s="46"/>
      <c r="EL4" s="46"/>
      <c r="EM4" s="46"/>
      <c r="EN4" s="46"/>
      <c r="EO4" s="46"/>
      <c r="EP4" s="46"/>
      <c r="EQ4" s="46"/>
      <c r="ER4" s="46"/>
      <c r="ES4" s="46"/>
      <c r="ET4" s="46"/>
      <c r="EU4" s="46"/>
      <c r="EV4" s="46"/>
      <c r="EW4" s="46"/>
      <c r="EX4" s="46"/>
      <c r="EY4" s="46"/>
      <c r="EZ4" s="46"/>
      <c r="FA4" s="46"/>
      <c r="FB4" s="46"/>
      <c r="FC4" s="46"/>
      <c r="FD4" s="46"/>
      <c r="FE4" s="46"/>
      <c r="FF4" s="46"/>
      <c r="FG4" s="46"/>
      <c r="FH4" s="46"/>
      <c r="FI4" s="46"/>
      <c r="FJ4" s="46"/>
      <c r="FK4" s="46"/>
      <c r="FL4" s="46"/>
      <c r="FM4" s="46"/>
      <c r="FN4" s="46"/>
      <c r="FO4" s="46"/>
      <c r="FP4" s="46"/>
      <c r="FQ4" s="46"/>
      <c r="FR4" s="46"/>
      <c r="FS4" s="46"/>
      <c r="FT4" s="46"/>
      <c r="FU4" s="46"/>
      <c r="FV4" s="46"/>
      <c r="FW4" s="46"/>
      <c r="FX4" s="46"/>
      <c r="FY4" s="46"/>
      <c r="FZ4" s="46"/>
      <c r="GA4" s="46"/>
      <c r="GB4" s="46"/>
      <c r="GC4" s="46"/>
      <c r="GD4" s="46"/>
      <c r="GE4" s="46"/>
      <c r="GF4" s="46"/>
      <c r="GG4" s="46"/>
      <c r="GH4" s="46"/>
      <c r="GI4" s="46"/>
      <c r="GJ4" s="46"/>
      <c r="GK4" s="46"/>
      <c r="GL4" s="46"/>
      <c r="GM4" s="46"/>
      <c r="GN4" s="46"/>
      <c r="GO4" s="46"/>
      <c r="GP4" s="46"/>
      <c r="GQ4" s="46"/>
      <c r="GR4" s="46"/>
      <c r="GS4" s="46"/>
      <c r="GT4" s="46"/>
    </row>
    <row r="5" spans="1:202" s="48" customFormat="1" ht="18.600000000000001" customHeight="1" x14ac:dyDescent="0.25">
      <c r="A5" s="46"/>
      <c r="B5" s="46"/>
      <c r="C5" s="216"/>
      <c r="D5" s="220"/>
      <c r="E5" s="221"/>
      <c r="F5" s="221"/>
      <c r="G5" s="221"/>
      <c r="H5" s="221"/>
      <c r="I5" s="222"/>
      <c r="J5" s="213" t="s">
        <v>144</v>
      </c>
      <c r="K5" s="213"/>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row>
    <row r="6" spans="1:202" ht="36" customHeight="1" x14ac:dyDescent="0.2">
      <c r="A6" s="49"/>
      <c r="C6" s="57"/>
      <c r="D6" s="58"/>
      <c r="E6" s="58"/>
      <c r="F6" s="59"/>
      <c r="G6" s="60"/>
      <c r="H6" s="61"/>
      <c r="I6" s="62"/>
      <c r="J6" s="62"/>
      <c r="K6" s="62"/>
    </row>
    <row r="7" spans="1:202" ht="36" customHeight="1" x14ac:dyDescent="0.2">
      <c r="A7" s="51"/>
      <c r="C7" s="57"/>
      <c r="D7" s="58"/>
      <c r="E7" s="58"/>
      <c r="F7" s="206" t="s">
        <v>250</v>
      </c>
      <c r="G7" s="207"/>
      <c r="H7" s="208"/>
      <c r="I7" s="209">
        <v>2021</v>
      </c>
      <c r="J7" s="210"/>
      <c r="K7" s="211"/>
    </row>
    <row r="8" spans="1:202" s="54" customFormat="1" ht="36" customHeight="1" x14ac:dyDescent="0.2">
      <c r="A8" s="52"/>
      <c r="B8" s="53"/>
      <c r="C8" s="63"/>
      <c r="D8" s="58"/>
      <c r="E8" s="58"/>
      <c r="F8" s="64"/>
      <c r="G8" s="64"/>
      <c r="H8" s="64"/>
      <c r="I8" s="64"/>
      <c r="J8" s="64"/>
      <c r="K8" s="64"/>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row>
    <row r="9" spans="1:202" ht="32.1" customHeight="1" x14ac:dyDescent="0.2">
      <c r="A9" s="51"/>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'!D19</f>
        <v>Estructura del SG-SST</v>
      </c>
      <c r="G11" s="194"/>
      <c r="H11" s="194"/>
      <c r="I11" s="205" t="str">
        <f>'OBJETIVOS Y METAS '!F19</f>
        <v>Cumplimiento de los requerimientos básicos del  SG-SST</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'!G19</f>
        <v>Estructura</v>
      </c>
      <c r="D15" s="197"/>
      <c r="E15" s="193" t="str">
        <f>'OBJETIVOS Y METAS '!I19</f>
        <v>( % De requerimientos de estructura del  SST cumpliendo /# De requerimientos de estructura del  SST a evaluar) * 100</v>
      </c>
      <c r="F15" s="193"/>
      <c r="G15" s="66">
        <f>'OBJETIVOS Y METAS '!J19</f>
        <v>1</v>
      </c>
      <c r="H15" s="67" t="s">
        <v>297</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'!K19</f>
        <v>Plan de trabajo Anual; Presupuesto; Política; Acta de conformación COPASST; Manual de funciones; Procedimiento y matriz de identificación de peligros y valoración de riesgos; Diagnóstico de condidciones de slaud; Plan de emergencias; Programa de capcitación</v>
      </c>
      <c r="D17" s="196"/>
      <c r="E17" s="197"/>
      <c r="F17" s="194" t="str">
        <f>'OBJETIVOS Y METAS '!L19</f>
        <v>Anual</v>
      </c>
      <c r="G17" s="194"/>
      <c r="H17" s="194"/>
      <c r="I17" s="204" t="str">
        <f>'OBJETIVOS Y METAS '!M19</f>
        <v>Se cumple con el XX % de los requisitos mínimos  del Sistema de Gestión  de Seguridad y Salud  en el Trabajo  (SST)</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'!N19</f>
        <v>Director SST, Coordinador SST</v>
      </c>
      <c r="D19" s="194"/>
      <c r="E19" s="194"/>
      <c r="F19" s="195" t="str">
        <f>'OBJETIVOS Y METAS '!O19</f>
        <v xml:space="preserve">COPASST, Residente SST, Director Tecnico,Director Administrativo, Gerente, Representante Legal , Profesionales SST </v>
      </c>
      <c r="G19" s="196"/>
      <c r="H19" s="196"/>
      <c r="I19" s="196"/>
      <c r="J19" s="196"/>
      <c r="K19" s="197"/>
    </row>
    <row r="20" spans="1:202" ht="32.1" customHeight="1" x14ac:dyDescent="0.2">
      <c r="A20" s="51"/>
      <c r="C20" s="173" t="s">
        <v>257</v>
      </c>
      <c r="D20" s="174"/>
      <c r="E20" s="174"/>
      <c r="F20" s="174"/>
      <c r="G20" s="174"/>
      <c r="H20" s="174"/>
      <c r="I20" s="174"/>
      <c r="J20" s="174"/>
      <c r="K20" s="175"/>
    </row>
    <row r="21" spans="1:202" ht="20.45" customHeight="1" x14ac:dyDescent="0.2">
      <c r="A21" s="55"/>
      <c r="B21" s="55"/>
      <c r="C21" s="176" t="s">
        <v>258</v>
      </c>
      <c r="D21" s="176"/>
      <c r="E21" s="176"/>
      <c r="F21" s="176" t="s">
        <v>259</v>
      </c>
      <c r="G21" s="176"/>
      <c r="H21" s="176"/>
      <c r="I21" s="176"/>
      <c r="J21" s="176"/>
      <c r="K21" s="176"/>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55"/>
      <c r="CD21" s="55"/>
      <c r="CE21" s="55"/>
      <c r="CF21" s="55"/>
      <c r="CG21" s="55"/>
      <c r="CH21" s="55"/>
      <c r="CI21" s="55"/>
      <c r="CJ21" s="55"/>
      <c r="CK21" s="55"/>
      <c r="CL21" s="55"/>
      <c r="CM21" s="55"/>
      <c r="CN21" s="55"/>
      <c r="CO21" s="55"/>
      <c r="CP21" s="55"/>
      <c r="CQ21" s="55"/>
      <c r="CR21" s="55"/>
      <c r="CS21" s="55"/>
      <c r="CT21" s="55"/>
      <c r="CU21" s="55"/>
      <c r="CV21" s="55"/>
      <c r="CW21" s="55"/>
      <c r="CX21" s="55"/>
      <c r="CY21" s="55"/>
      <c r="CZ21" s="55"/>
      <c r="DA21" s="55"/>
      <c r="DB21" s="55"/>
      <c r="DC21" s="55"/>
      <c r="DD21" s="55"/>
      <c r="DE21" s="55"/>
      <c r="DF21" s="55"/>
      <c r="DG21" s="55"/>
      <c r="DH21" s="55"/>
      <c r="DI21" s="55"/>
      <c r="DJ21" s="55"/>
      <c r="DK21" s="55"/>
      <c r="DL21" s="55"/>
      <c r="DM21" s="55"/>
      <c r="DN21" s="55"/>
      <c r="DO21" s="55"/>
      <c r="DP21" s="55"/>
      <c r="DQ21" s="55"/>
      <c r="DR21" s="55"/>
      <c r="DS21" s="55"/>
      <c r="DT21" s="55"/>
      <c r="DU21" s="55"/>
      <c r="DV21" s="55"/>
      <c r="DW21" s="55"/>
      <c r="DX21" s="55"/>
      <c r="DY21" s="55"/>
      <c r="DZ21" s="55"/>
      <c r="EA21" s="55"/>
      <c r="EB21" s="55"/>
      <c r="EC21" s="55"/>
      <c r="ED21" s="55"/>
      <c r="EE21" s="55"/>
      <c r="EF21" s="55"/>
      <c r="EG21" s="55"/>
      <c r="EH21" s="55"/>
      <c r="EI21" s="55"/>
      <c r="EJ21" s="55"/>
      <c r="EK21" s="55"/>
      <c r="EL21" s="55"/>
      <c r="EM21" s="55"/>
      <c r="EN21" s="55"/>
      <c r="EO21" s="55"/>
      <c r="EP21" s="55"/>
      <c r="EQ21" s="55"/>
      <c r="ER21" s="55"/>
      <c r="ES21" s="55"/>
      <c r="ET21" s="55"/>
      <c r="EU21" s="55"/>
      <c r="EV21" s="55"/>
      <c r="EW21" s="55"/>
      <c r="EX21" s="55"/>
      <c r="EY21" s="55"/>
      <c r="EZ21" s="55"/>
      <c r="FA21" s="55"/>
      <c r="FB21" s="55"/>
      <c r="FC21" s="55"/>
      <c r="FD21" s="55"/>
      <c r="FE21" s="55"/>
      <c r="FF21" s="55"/>
      <c r="FG21" s="55"/>
      <c r="FH21" s="55"/>
      <c r="FI21" s="55"/>
      <c r="FJ21" s="55"/>
      <c r="FK21" s="55"/>
      <c r="FL21" s="55"/>
      <c r="FM21" s="55"/>
      <c r="FN21" s="55"/>
      <c r="FO21" s="55"/>
      <c r="FP21" s="55"/>
      <c r="FQ21" s="55"/>
      <c r="FR21" s="55"/>
      <c r="FS21" s="55"/>
      <c r="FT21" s="55"/>
      <c r="FU21" s="55"/>
      <c r="FV21" s="55"/>
      <c r="FW21" s="55"/>
      <c r="FX21" s="55"/>
      <c r="FY21" s="55"/>
      <c r="FZ21" s="55"/>
      <c r="GA21" s="55"/>
      <c r="GB21" s="55"/>
      <c r="GC21" s="55"/>
      <c r="GD21" s="55"/>
      <c r="GE21" s="55"/>
      <c r="GF21" s="55"/>
      <c r="GG21" s="55"/>
      <c r="GH21" s="55"/>
      <c r="GI21" s="55"/>
      <c r="GJ21" s="55"/>
      <c r="GK21" s="55"/>
      <c r="GL21" s="55"/>
      <c r="GM21" s="55"/>
      <c r="GN21" s="55"/>
      <c r="GO21" s="55"/>
      <c r="GP21" s="55"/>
      <c r="GQ21" s="55"/>
      <c r="GR21" s="55"/>
      <c r="GS21" s="55"/>
      <c r="GT21" s="55"/>
    </row>
    <row r="22" spans="1:202" s="50" customFormat="1" ht="31.7" customHeight="1" x14ac:dyDescent="0.2">
      <c r="C22" s="177"/>
      <c r="D22" s="178"/>
      <c r="E22" s="179"/>
      <c r="F22" s="186" t="s">
        <v>260</v>
      </c>
      <c r="G22" s="187"/>
      <c r="H22" s="68" t="s">
        <v>261</v>
      </c>
      <c r="I22" s="68" t="s">
        <v>262</v>
      </c>
      <c r="J22" s="68" t="s">
        <v>22</v>
      </c>
      <c r="K22" s="68" t="s">
        <v>263</v>
      </c>
    </row>
    <row r="23" spans="1:202" s="50" customFormat="1" ht="42.4" customHeight="1" x14ac:dyDescent="0.2">
      <c r="C23" s="180"/>
      <c r="D23" s="181"/>
      <c r="E23" s="182"/>
      <c r="F23" s="69">
        <v>1</v>
      </c>
      <c r="G23" s="70" t="s">
        <v>264</v>
      </c>
      <c r="H23" s="71"/>
      <c r="I23" s="72"/>
      <c r="J23" s="73">
        <f t="shared" ref="J23:J33" si="0">$G$15</f>
        <v>1</v>
      </c>
      <c r="K23" s="74">
        <f>COUNTIF(H23,"x")/1</f>
        <v>0</v>
      </c>
    </row>
    <row r="24" spans="1:202" s="50" customFormat="1" ht="34.9" customHeight="1" x14ac:dyDescent="0.2">
      <c r="C24" s="180"/>
      <c r="D24" s="181"/>
      <c r="E24" s="182"/>
      <c r="F24" s="69">
        <v>2</v>
      </c>
      <c r="G24" s="70" t="s">
        <v>265</v>
      </c>
      <c r="H24" s="71"/>
      <c r="I24" s="72"/>
      <c r="J24" s="73">
        <f t="shared" si="0"/>
        <v>1</v>
      </c>
      <c r="K24" s="74">
        <f t="shared" ref="K24:K33" si="1">COUNTIF(H24,"x")/1</f>
        <v>0</v>
      </c>
    </row>
    <row r="25" spans="1:202" s="50" customFormat="1" ht="34.5" customHeight="1" x14ac:dyDescent="0.2">
      <c r="C25" s="180"/>
      <c r="D25" s="181"/>
      <c r="E25" s="182"/>
      <c r="F25" s="69">
        <v>3</v>
      </c>
      <c r="G25" s="70" t="s">
        <v>266</v>
      </c>
      <c r="H25" s="71"/>
      <c r="I25" s="72"/>
      <c r="J25" s="73">
        <f t="shared" si="0"/>
        <v>1</v>
      </c>
      <c r="K25" s="74">
        <f t="shared" si="1"/>
        <v>0</v>
      </c>
    </row>
    <row r="26" spans="1:202" s="50" customFormat="1" ht="76.7" customHeight="1" x14ac:dyDescent="0.2">
      <c r="C26" s="180"/>
      <c r="D26" s="181"/>
      <c r="E26" s="182"/>
      <c r="F26" s="69">
        <v>4</v>
      </c>
      <c r="G26" s="70" t="s">
        <v>267</v>
      </c>
      <c r="H26" s="71"/>
      <c r="I26" s="72"/>
      <c r="J26" s="73">
        <f t="shared" si="0"/>
        <v>1</v>
      </c>
      <c r="K26" s="74">
        <f t="shared" si="1"/>
        <v>0</v>
      </c>
    </row>
    <row r="27" spans="1:202" s="50" customFormat="1" ht="70.349999999999994" customHeight="1" x14ac:dyDescent="0.2">
      <c r="C27" s="180"/>
      <c r="D27" s="181"/>
      <c r="E27" s="182"/>
      <c r="F27" s="69">
        <v>5</v>
      </c>
      <c r="G27" s="70" t="s">
        <v>268</v>
      </c>
      <c r="H27" s="71"/>
      <c r="I27" s="72"/>
      <c r="J27" s="73">
        <f t="shared" si="0"/>
        <v>1</v>
      </c>
      <c r="K27" s="74">
        <f t="shared" si="1"/>
        <v>0</v>
      </c>
    </row>
    <row r="28" spans="1:202" s="50" customFormat="1" ht="85.15" customHeight="1" x14ac:dyDescent="0.2">
      <c r="C28" s="180"/>
      <c r="D28" s="181"/>
      <c r="E28" s="182"/>
      <c r="F28" s="69">
        <v>6</v>
      </c>
      <c r="G28" s="70" t="s">
        <v>269</v>
      </c>
      <c r="H28" s="71"/>
      <c r="I28" s="72"/>
      <c r="J28" s="73">
        <f t="shared" si="0"/>
        <v>1</v>
      </c>
      <c r="K28" s="74">
        <f t="shared" si="1"/>
        <v>0</v>
      </c>
    </row>
    <row r="29" spans="1:202" s="50" customFormat="1" ht="76.7" customHeight="1" x14ac:dyDescent="0.2">
      <c r="C29" s="180"/>
      <c r="D29" s="181"/>
      <c r="E29" s="182"/>
      <c r="F29" s="69">
        <v>7</v>
      </c>
      <c r="G29" s="70" t="s">
        <v>40</v>
      </c>
      <c r="H29" s="71"/>
      <c r="I29" s="72"/>
      <c r="J29" s="73">
        <f t="shared" si="0"/>
        <v>1</v>
      </c>
      <c r="K29" s="74">
        <f t="shared" si="1"/>
        <v>0</v>
      </c>
    </row>
    <row r="30" spans="1:202" s="50" customFormat="1" ht="52.5" customHeight="1" x14ac:dyDescent="0.2">
      <c r="C30" s="180"/>
      <c r="D30" s="181"/>
      <c r="E30" s="182"/>
      <c r="F30" s="69">
        <v>8</v>
      </c>
      <c r="G30" s="70" t="s">
        <v>270</v>
      </c>
      <c r="H30" s="71"/>
      <c r="I30" s="72"/>
      <c r="J30" s="73">
        <f t="shared" si="0"/>
        <v>1</v>
      </c>
      <c r="K30" s="74">
        <f t="shared" si="1"/>
        <v>0</v>
      </c>
    </row>
    <row r="31" spans="1:202" s="50" customFormat="1" ht="75" customHeight="1" x14ac:dyDescent="0.2">
      <c r="C31" s="180"/>
      <c r="D31" s="181"/>
      <c r="E31" s="182"/>
      <c r="F31" s="69">
        <v>9</v>
      </c>
      <c r="G31" s="70" t="s">
        <v>271</v>
      </c>
      <c r="H31" s="71"/>
      <c r="I31" s="72"/>
      <c r="J31" s="73">
        <f t="shared" si="0"/>
        <v>1</v>
      </c>
      <c r="K31" s="74">
        <f t="shared" si="1"/>
        <v>0</v>
      </c>
    </row>
    <row r="32" spans="1:202" s="50" customFormat="1" ht="54" customHeight="1" x14ac:dyDescent="0.2">
      <c r="C32" s="180"/>
      <c r="D32" s="181"/>
      <c r="E32" s="182"/>
      <c r="F32" s="69">
        <v>10</v>
      </c>
      <c r="G32" s="70" t="s">
        <v>272</v>
      </c>
      <c r="H32" s="71"/>
      <c r="I32" s="72"/>
      <c r="J32" s="73">
        <f t="shared" si="0"/>
        <v>1</v>
      </c>
      <c r="K32" s="74">
        <f t="shared" si="1"/>
        <v>0</v>
      </c>
    </row>
    <row r="33" spans="1:202" s="50" customFormat="1" ht="58.15" customHeight="1" x14ac:dyDescent="0.2">
      <c r="C33" s="180"/>
      <c r="D33" s="181"/>
      <c r="E33" s="182"/>
      <c r="F33" s="69">
        <v>11</v>
      </c>
      <c r="G33" s="70" t="s">
        <v>29</v>
      </c>
      <c r="H33" s="71"/>
      <c r="I33" s="72"/>
      <c r="J33" s="73">
        <f t="shared" si="0"/>
        <v>1</v>
      </c>
      <c r="K33" s="74">
        <f t="shared" si="1"/>
        <v>0</v>
      </c>
    </row>
    <row r="34" spans="1:202" s="50" customFormat="1" ht="50.1" customHeight="1" x14ac:dyDescent="0.2">
      <c r="C34" s="183"/>
      <c r="D34" s="184"/>
      <c r="E34" s="185"/>
      <c r="F34" s="188" t="s">
        <v>273</v>
      </c>
      <c r="G34" s="189"/>
      <c r="H34" s="75">
        <f>COUNTIF(H23:H33,"X")</f>
        <v>0</v>
      </c>
      <c r="I34" s="76">
        <f>COUNTIF(I23:I33,"X")</f>
        <v>0</v>
      </c>
      <c r="J34" s="190">
        <f>IFERROR((H34/COUNTA(F23:F33)),"" )</f>
        <v>0</v>
      </c>
      <c r="K34" s="190"/>
    </row>
    <row r="35" spans="1:202" s="50" customFormat="1" ht="29.1" customHeight="1" x14ac:dyDescent="0.2">
      <c r="C35" s="177"/>
      <c r="D35" s="178"/>
      <c r="E35" s="178"/>
      <c r="F35" s="191" t="s">
        <v>274</v>
      </c>
      <c r="G35" s="191"/>
      <c r="H35" s="191"/>
      <c r="I35" s="191"/>
      <c r="J35" s="191"/>
      <c r="K35" s="191"/>
    </row>
    <row r="36" spans="1:202" s="50" customFormat="1" ht="33.4" customHeight="1" x14ac:dyDescent="0.2">
      <c r="C36" s="180"/>
      <c r="D36" s="181"/>
      <c r="E36" s="181"/>
      <c r="F36" s="75" t="s">
        <v>276</v>
      </c>
      <c r="G36" s="75" t="s">
        <v>277</v>
      </c>
      <c r="H36" s="75" t="s">
        <v>278</v>
      </c>
      <c r="I36" s="75" t="s">
        <v>279</v>
      </c>
      <c r="J36" s="75" t="s">
        <v>280</v>
      </c>
      <c r="K36" s="75" t="s">
        <v>392</v>
      </c>
    </row>
    <row r="37" spans="1:202" ht="106.35" customHeight="1" x14ac:dyDescent="0.2">
      <c r="C37" s="183"/>
      <c r="D37" s="184"/>
      <c r="E37" s="184"/>
      <c r="F37" s="77">
        <v>1</v>
      </c>
      <c r="G37" s="77">
        <f>J34</f>
        <v>0</v>
      </c>
      <c r="H37" s="77"/>
      <c r="I37" s="77"/>
      <c r="J37" s="77"/>
      <c r="K37" s="77"/>
    </row>
    <row r="38" spans="1:202" ht="33" customHeight="1" x14ac:dyDescent="0.2">
      <c r="C38" s="173" t="s">
        <v>281</v>
      </c>
      <c r="D38" s="174"/>
      <c r="E38" s="174"/>
      <c r="F38" s="174"/>
      <c r="G38" s="174"/>
      <c r="H38" s="174"/>
      <c r="I38" s="174"/>
      <c r="J38" s="174"/>
      <c r="K38" s="175"/>
    </row>
    <row r="39" spans="1:202" ht="30" customHeight="1" x14ac:dyDescent="0.2">
      <c r="A39" s="55"/>
      <c r="B39" s="55"/>
      <c r="C39" s="68" t="s">
        <v>282</v>
      </c>
      <c r="D39" s="192" t="s">
        <v>283</v>
      </c>
      <c r="E39" s="192"/>
      <c r="F39" s="192"/>
      <c r="G39" s="186" t="s">
        <v>35</v>
      </c>
      <c r="H39" s="187"/>
      <c r="I39" s="78" t="s">
        <v>10</v>
      </c>
      <c r="J39" s="68" t="s">
        <v>284</v>
      </c>
      <c r="K39" s="68" t="s">
        <v>285</v>
      </c>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row>
    <row r="40" spans="1:202" s="56" customFormat="1" ht="85.15" customHeight="1" x14ac:dyDescent="0.25">
      <c r="A40" s="46"/>
      <c r="B40" s="46"/>
      <c r="C40" s="79" t="str">
        <f t="shared" ref="C40:C50" si="2">+G23</f>
        <v>Se ha definido la política y esta ha sido divulgada.</v>
      </c>
      <c r="D40" s="170"/>
      <c r="E40" s="170"/>
      <c r="F40" s="170"/>
      <c r="G40" s="171"/>
      <c r="H40" s="172"/>
      <c r="I40" s="80"/>
      <c r="J40" s="81"/>
      <c r="K40" s="81"/>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row>
    <row r="41" spans="1:202" s="56" customFormat="1" ht="85.15" customHeight="1" x14ac:dyDescent="0.25">
      <c r="A41" s="46"/>
      <c r="B41" s="46"/>
      <c r="C41" s="79" t="str">
        <f t="shared" si="2"/>
        <v>Se han planteado los objetivos y metas del SG-SST.</v>
      </c>
      <c r="D41" s="170"/>
      <c r="E41" s="170"/>
      <c r="F41" s="170"/>
      <c r="G41" s="171"/>
      <c r="H41" s="172"/>
      <c r="I41" s="80"/>
      <c r="J41" s="82"/>
      <c r="K41" s="81"/>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row>
    <row r="42" spans="1:202" s="56" customFormat="1" ht="85.15" customHeight="1" x14ac:dyDescent="0.25">
      <c r="A42" s="46"/>
      <c r="B42" s="46"/>
      <c r="C42" s="79" t="str">
        <f t="shared" si="2"/>
        <v>Se definió el plan de trabajo anual del SG-SST.</v>
      </c>
      <c r="D42" s="170"/>
      <c r="E42" s="170"/>
      <c r="F42" s="170"/>
      <c r="G42" s="171"/>
      <c r="H42" s="172"/>
      <c r="I42" s="80"/>
      <c r="J42" s="82"/>
      <c r="K42" s="81"/>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row>
    <row r="43" spans="1:202" s="56" customFormat="1" ht="85.15" customHeight="1" x14ac:dyDescent="0.25">
      <c r="A43" s="46"/>
      <c r="B43" s="46"/>
      <c r="C43" s="79" t="str">
        <f t="shared" si="2"/>
        <v>Se han definido y asignado las responsabilidades frente al SG-SST en los diferentes niveles de la organización.</v>
      </c>
      <c r="D43" s="170"/>
      <c r="E43" s="170"/>
      <c r="F43" s="170"/>
      <c r="G43" s="171"/>
      <c r="H43" s="172"/>
      <c r="I43" s="80"/>
      <c r="J43" s="81"/>
      <c r="K43" s="81"/>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row>
    <row r="44" spans="1:202" s="56" customFormat="1" ht="85.15" customHeight="1" x14ac:dyDescent="0.25">
      <c r="A44" s="46"/>
      <c r="B44" s="46"/>
      <c r="C44" s="79" t="str">
        <f t="shared" si="2"/>
        <v>Se han asignado recursos humanos, físicos, financieros y de otra índole para la implementación del SG-SST.</v>
      </c>
      <c r="D44" s="170"/>
      <c r="E44" s="170"/>
      <c r="F44" s="170"/>
      <c r="G44" s="171"/>
      <c r="H44" s="172"/>
      <c r="I44" s="80"/>
      <c r="J44" s="81"/>
      <c r="K44" s="81"/>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row>
    <row r="45" spans="1:202" s="56" customFormat="1" ht="99" customHeight="1" x14ac:dyDescent="0.25">
      <c r="A45" s="46"/>
      <c r="B45" s="46"/>
      <c r="C45" s="79" t="str">
        <f t="shared" si="2"/>
        <v>Se tiene definida una metodología para la identificación de peligros y evaluación de riesgos. Se cuenta con un sistema para el reporte de condiciones de trabajo inseguras.</v>
      </c>
      <c r="D45" s="170"/>
      <c r="E45" s="170"/>
      <c r="F45" s="170"/>
      <c r="G45" s="171"/>
      <c r="H45" s="172"/>
      <c r="I45" s="83"/>
      <c r="J45" s="83"/>
      <c r="K45" s="81"/>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row>
    <row r="46" spans="1:202" s="56" customFormat="1" ht="85.15" customHeight="1" x14ac:dyDescent="0.25">
      <c r="A46" s="46"/>
      <c r="B46" s="46"/>
      <c r="C46" s="79" t="str">
        <f t="shared" si="2"/>
        <v>El comité paritario de seguridad y salud en el trabajo esta conformado. El comité paritario de seguridad y salud en el trabajo tiene u correcto funcionamiento.</v>
      </c>
      <c r="D46" s="170"/>
      <c r="E46" s="170"/>
      <c r="F46" s="170"/>
      <c r="G46" s="171"/>
      <c r="H46" s="172"/>
      <c r="I46" s="80"/>
      <c r="J46" s="81"/>
      <c r="K46" s="81"/>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row>
    <row r="47" spans="1:202" s="56" customFormat="1" ht="85.15" customHeight="1" x14ac:dyDescent="0.25">
      <c r="A47" s="46"/>
      <c r="B47" s="46"/>
      <c r="C47" s="79" t="str">
        <f t="shared" si="2"/>
        <v>El SG-SST cuenta con las documentación soporte de la gestión realizada.</v>
      </c>
      <c r="D47" s="170"/>
      <c r="E47" s="170"/>
      <c r="F47" s="170"/>
      <c r="G47" s="171"/>
      <c r="H47" s="172"/>
      <c r="I47" s="80"/>
      <c r="J47" s="81"/>
      <c r="K47" s="81"/>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row>
    <row r="48" spans="1:202" s="56" customFormat="1" ht="85.15" customHeight="1" x14ac:dyDescent="0.25">
      <c r="A48" s="46"/>
      <c r="B48" s="46"/>
      <c r="C48" s="79" t="str">
        <f t="shared" si="2"/>
        <v>Se ha definido un procedimiento para determinar las condiciones de salud de los trabajadores y así establecer medidas de intervención.</v>
      </c>
      <c r="D48" s="170"/>
      <c r="E48" s="170"/>
      <c r="F48" s="170"/>
      <c r="G48" s="171"/>
      <c r="H48" s="172"/>
      <c r="I48" s="80"/>
      <c r="J48" s="81"/>
      <c r="K48" s="81"/>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row>
    <row r="49" spans="1:202" s="56" customFormat="1" ht="85.15" customHeight="1" x14ac:dyDescent="0.25">
      <c r="A49" s="46"/>
      <c r="B49" s="46"/>
      <c r="C49" s="79" t="str">
        <f t="shared" si="2"/>
        <v>La organización cuenta con un plan para la prevención y atención de emergencias.</v>
      </c>
      <c r="D49" s="170"/>
      <c r="E49" s="170"/>
      <c r="F49" s="170"/>
      <c r="G49" s="171"/>
      <c r="H49" s="172"/>
      <c r="I49" s="80"/>
      <c r="J49" s="81"/>
      <c r="K49" s="81"/>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row>
    <row r="50" spans="1:202" s="56" customFormat="1" ht="85.15" customHeight="1" x14ac:dyDescent="0.25">
      <c r="A50" s="46"/>
      <c r="B50" s="46"/>
      <c r="C50" s="79" t="str">
        <f t="shared" si="2"/>
        <v>Se ha definido un plan de capacitación de acuerdo a las necesidades identificadas.</v>
      </c>
      <c r="D50" s="170"/>
      <c r="E50" s="170"/>
      <c r="F50" s="170"/>
      <c r="G50" s="171"/>
      <c r="H50" s="172"/>
      <c r="I50" s="80"/>
      <c r="J50" s="82"/>
      <c r="K50" s="81"/>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row>
    <row r="51" spans="1:202" ht="70.900000000000006" customHeight="1" x14ac:dyDescent="0.2">
      <c r="C51" s="84" t="s">
        <v>286</v>
      </c>
      <c r="D51" s="170"/>
      <c r="E51" s="170"/>
      <c r="F51" s="170"/>
      <c r="G51" s="171"/>
      <c r="H51" s="172"/>
      <c r="I51" s="80"/>
      <c r="J51" s="81"/>
      <c r="K51" s="81"/>
    </row>
  </sheetData>
  <mergeCells count="70">
    <mergeCell ref="J2:K2"/>
    <mergeCell ref="J3:K3"/>
    <mergeCell ref="J4:K4"/>
    <mergeCell ref="J5:K5"/>
    <mergeCell ref="C2:C5"/>
    <mergeCell ref="D2:I3"/>
    <mergeCell ref="D4:I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C12:E12"/>
    <mergeCell ref="C19:E19"/>
    <mergeCell ref="F19:K19"/>
    <mergeCell ref="C15:D15"/>
    <mergeCell ref="C16:E16"/>
    <mergeCell ref="F16:H16"/>
    <mergeCell ref="I16:K16"/>
    <mergeCell ref="E15:F15"/>
    <mergeCell ref="C17:E17"/>
    <mergeCell ref="F17:H17"/>
    <mergeCell ref="I17:K17"/>
    <mergeCell ref="C18:E18"/>
    <mergeCell ref="F18:K18"/>
    <mergeCell ref="D40:F40"/>
    <mergeCell ref="G40:H40"/>
    <mergeCell ref="C20:K20"/>
    <mergeCell ref="C21:E21"/>
    <mergeCell ref="F21:K21"/>
    <mergeCell ref="C22:E34"/>
    <mergeCell ref="F22:G22"/>
    <mergeCell ref="F34:G34"/>
    <mergeCell ref="J34:K34"/>
    <mergeCell ref="C35:E37"/>
    <mergeCell ref="F35:K35"/>
    <mergeCell ref="C38:K38"/>
    <mergeCell ref="D39:F39"/>
    <mergeCell ref="G39:H39"/>
    <mergeCell ref="D46:F46"/>
    <mergeCell ref="G46:H46"/>
    <mergeCell ref="D41:F41"/>
    <mergeCell ref="G41:H41"/>
    <mergeCell ref="D42:F42"/>
    <mergeCell ref="G42:H42"/>
    <mergeCell ref="D43:F43"/>
    <mergeCell ref="G43:H43"/>
    <mergeCell ref="D44:F44"/>
    <mergeCell ref="G44:H44"/>
    <mergeCell ref="D45:F45"/>
    <mergeCell ref="G45:H45"/>
    <mergeCell ref="D50:F50"/>
    <mergeCell ref="G50:H50"/>
    <mergeCell ref="D51:F51"/>
    <mergeCell ref="G51:H51"/>
    <mergeCell ref="D47:F47"/>
    <mergeCell ref="G47:H47"/>
    <mergeCell ref="D48:F48"/>
    <mergeCell ref="G48:H48"/>
    <mergeCell ref="D49:F49"/>
    <mergeCell ref="G49:H49"/>
  </mergeCells>
  <conditionalFormatting sqref="J34:K34 K23:K33">
    <cfRule type="containsErrors" dxfId="92" priority="3">
      <formula>ISERROR(J23)</formula>
    </cfRule>
    <cfRule type="cellIs" dxfId="91" priority="4" stopIfTrue="1" operator="between">
      <formula>#REF!</formula>
      <formula>#REF!</formula>
    </cfRule>
    <cfRule type="cellIs" dxfId="90" priority="5" stopIfTrue="1" operator="between">
      <formula>#REF!</formula>
      <formula>#REF!</formula>
    </cfRule>
  </conditionalFormatting>
  <conditionalFormatting sqref="J34:K34">
    <cfRule type="containsErrors" dxfId="89" priority="2">
      <formula>ISERROR(J34)</formula>
    </cfRule>
  </conditionalFormatting>
  <conditionalFormatting sqref="F37:K37">
    <cfRule type="containsErrors" dxfId="88" priority="1">
      <formula>ISERROR(F37)</formula>
    </cfRule>
  </conditionalFormatting>
  <dataValidations count="1">
    <dataValidation type="list" sqref="GG15:GJ15 GG17:GJ17" xr:uid="{00000000-0002-0000-01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GT52"/>
  <sheetViews>
    <sheetView showGridLines="0" topLeftCell="A46"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19.8554687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'!D47</f>
        <v>Incidencia de la enfemedad laboral</v>
      </c>
      <c r="G11" s="194"/>
      <c r="H11" s="194"/>
      <c r="I11" s="205" t="str">
        <f>'OBJETIVOS Y METAS '!F47</f>
        <v>Número de casos nuevos de enfermedad laboral presentes en una población en un período de tiempo.</v>
      </c>
      <c r="J11" s="194"/>
      <c r="K11" s="194"/>
    </row>
    <row r="12" spans="1:202" ht="41.1"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'!G47</f>
        <v>Resultado</v>
      </c>
      <c r="D15" s="197"/>
      <c r="E15" s="193" t="str">
        <f>'OBJETIVOS Y METAS '!I47</f>
        <v>(# de casos nuevos  de enfermedad laboral en el periodo "z" / Promedio de trabajadores en el periodo "z") * 100.000</v>
      </c>
      <c r="F15" s="193"/>
      <c r="G15" s="127">
        <f>'OBJETIVOS Y METAS '!J47</f>
        <v>0</v>
      </c>
      <c r="H15" s="126" t="s">
        <v>306</v>
      </c>
      <c r="I15" s="126" t="s">
        <v>354</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'!K47</f>
        <v>Matriz de estadísticas de accidentalidad y salud</v>
      </c>
      <c r="D17" s="196"/>
      <c r="E17" s="197"/>
      <c r="F17" s="194" t="str">
        <f>'OBJETIVOS Y METAS '!L47</f>
        <v>Anual</v>
      </c>
      <c r="G17" s="194"/>
      <c r="H17" s="194"/>
      <c r="I17" s="284" t="str">
        <f>'OBJETIVOS Y METAS '!M47</f>
        <v xml:space="preserve">Por cada 100.000 trabajadores existen X casos nuevos de enfermedad laboral en el período </v>
      </c>
      <c r="J17" s="284"/>
      <c r="K17" s="28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'!N47</f>
        <v>Director SST, Coordinador  SST</v>
      </c>
      <c r="D19" s="194"/>
      <c r="E19" s="194"/>
      <c r="F19" s="195" t="str">
        <f>'OBJETIVOS Y METAS '!O47</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355</v>
      </c>
      <c r="I22" s="68" t="s">
        <v>377</v>
      </c>
      <c r="J22" s="68" t="s">
        <v>22</v>
      </c>
      <c r="K22" s="68" t="s">
        <v>263</v>
      </c>
    </row>
    <row r="23" spans="1:202" s="57" customFormat="1" ht="21.6" customHeight="1" x14ac:dyDescent="0.2">
      <c r="C23" s="180"/>
      <c r="D23" s="181"/>
      <c r="E23" s="182"/>
      <c r="F23" s="268" t="s">
        <v>303</v>
      </c>
      <c r="G23" s="269"/>
      <c r="H23" s="224"/>
      <c r="I23" s="227"/>
      <c r="J23" s="289">
        <f>$G$15</f>
        <v>0</v>
      </c>
      <c r="K23" s="289">
        <f>IF(H23=0,0,((H23/I23)*100000))</f>
        <v>0</v>
      </c>
    </row>
    <row r="24" spans="1:202" s="57" customFormat="1" ht="21.6" customHeight="1" x14ac:dyDescent="0.2">
      <c r="C24" s="180"/>
      <c r="D24" s="181"/>
      <c r="E24" s="182"/>
      <c r="F24" s="270"/>
      <c r="G24" s="271"/>
      <c r="H24" s="225"/>
      <c r="I24" s="228"/>
      <c r="J24" s="290"/>
      <c r="K24" s="290"/>
    </row>
    <row r="25" spans="1:202" s="57" customFormat="1" ht="21.6" customHeight="1" x14ac:dyDescent="0.2">
      <c r="C25" s="180"/>
      <c r="D25" s="181"/>
      <c r="E25" s="182"/>
      <c r="F25" s="270"/>
      <c r="G25" s="271"/>
      <c r="H25" s="225"/>
      <c r="I25" s="228"/>
      <c r="J25" s="290"/>
      <c r="K25" s="290"/>
    </row>
    <row r="26" spans="1:202" s="57" customFormat="1" ht="21.6" customHeight="1" x14ac:dyDescent="0.2">
      <c r="C26" s="180"/>
      <c r="D26" s="181"/>
      <c r="E26" s="182"/>
      <c r="F26" s="270" t="s">
        <v>309</v>
      </c>
      <c r="G26" s="271"/>
      <c r="H26" s="225"/>
      <c r="I26" s="228"/>
      <c r="J26" s="290">
        <f t="shared" ref="J26" si="0">$G$15</f>
        <v>0</v>
      </c>
      <c r="K26" s="290">
        <f t="shared" ref="K26" si="1">IF(H26=0,0,((H26/I26)*100000))</f>
        <v>0</v>
      </c>
    </row>
    <row r="27" spans="1:202" s="57" customFormat="1" ht="21.6" customHeight="1" x14ac:dyDescent="0.2">
      <c r="C27" s="180"/>
      <c r="D27" s="181"/>
      <c r="E27" s="182"/>
      <c r="F27" s="270"/>
      <c r="G27" s="271"/>
      <c r="H27" s="225"/>
      <c r="I27" s="228"/>
      <c r="J27" s="290"/>
      <c r="K27" s="290"/>
    </row>
    <row r="28" spans="1:202" s="57" customFormat="1" ht="21.6" customHeight="1" x14ac:dyDescent="0.2">
      <c r="C28" s="180"/>
      <c r="D28" s="181"/>
      <c r="E28" s="182"/>
      <c r="F28" s="270"/>
      <c r="G28" s="271"/>
      <c r="H28" s="225"/>
      <c r="I28" s="228"/>
      <c r="J28" s="290"/>
      <c r="K28" s="290"/>
    </row>
    <row r="29" spans="1:202" s="57" customFormat="1" ht="21.6" customHeight="1" x14ac:dyDescent="0.2">
      <c r="C29" s="180"/>
      <c r="D29" s="181"/>
      <c r="E29" s="182"/>
      <c r="F29" s="270" t="s">
        <v>310</v>
      </c>
      <c r="G29" s="271"/>
      <c r="H29" s="225"/>
      <c r="I29" s="225"/>
      <c r="J29" s="290">
        <f t="shared" ref="J29" si="2">$G$15</f>
        <v>0</v>
      </c>
      <c r="K29" s="290">
        <f t="shared" ref="K29" si="3">IF(H29=0,0,((H29/I29)*100000))</f>
        <v>0</v>
      </c>
    </row>
    <row r="30" spans="1:202" s="57" customFormat="1" ht="21.6" customHeight="1" x14ac:dyDescent="0.2">
      <c r="C30" s="180"/>
      <c r="D30" s="181"/>
      <c r="E30" s="182"/>
      <c r="F30" s="270"/>
      <c r="G30" s="271"/>
      <c r="H30" s="225"/>
      <c r="I30" s="225"/>
      <c r="J30" s="290"/>
      <c r="K30" s="290"/>
    </row>
    <row r="31" spans="1:202" s="57" customFormat="1" ht="21.6" customHeight="1" x14ac:dyDescent="0.2">
      <c r="C31" s="180"/>
      <c r="D31" s="181"/>
      <c r="E31" s="182"/>
      <c r="F31" s="270"/>
      <c r="G31" s="271"/>
      <c r="H31" s="225"/>
      <c r="I31" s="225"/>
      <c r="J31" s="290"/>
      <c r="K31" s="290"/>
    </row>
    <row r="32" spans="1:202" s="57" customFormat="1" ht="21.6" customHeight="1" x14ac:dyDescent="0.2">
      <c r="C32" s="180"/>
      <c r="D32" s="181"/>
      <c r="E32" s="182"/>
      <c r="F32" s="270" t="s">
        <v>311</v>
      </c>
      <c r="G32" s="271"/>
      <c r="H32" s="225"/>
      <c r="I32" s="225"/>
      <c r="J32" s="290">
        <f t="shared" ref="J32" si="4">$G$15</f>
        <v>0</v>
      </c>
      <c r="K32" s="290">
        <f t="shared" ref="K32" si="5">IF(H32=0,0,((H32/I32)*100000))</f>
        <v>0</v>
      </c>
    </row>
    <row r="33" spans="1:202" s="57" customFormat="1" ht="21.6" customHeight="1" x14ac:dyDescent="0.2">
      <c r="C33" s="180"/>
      <c r="D33" s="181"/>
      <c r="E33" s="182"/>
      <c r="F33" s="270"/>
      <c r="G33" s="271"/>
      <c r="H33" s="225"/>
      <c r="I33" s="225"/>
      <c r="J33" s="290"/>
      <c r="K33" s="290"/>
    </row>
    <row r="34" spans="1:202" s="57" customFormat="1" ht="21.6" customHeight="1" x14ac:dyDescent="0.2">
      <c r="C34" s="180"/>
      <c r="D34" s="181"/>
      <c r="E34" s="182"/>
      <c r="F34" s="272"/>
      <c r="G34" s="273"/>
      <c r="H34" s="226"/>
      <c r="I34" s="226"/>
      <c r="J34" s="291"/>
      <c r="K34" s="291"/>
    </row>
    <row r="35" spans="1:202" s="57" customFormat="1" ht="50.1" customHeight="1" x14ac:dyDescent="0.2">
      <c r="C35" s="183"/>
      <c r="D35" s="184"/>
      <c r="E35" s="185"/>
      <c r="F35" s="188" t="s">
        <v>273</v>
      </c>
      <c r="G35" s="189"/>
      <c r="H35" s="75">
        <f>SUM(H23:H34)</f>
        <v>0</v>
      </c>
      <c r="I35" s="76" t="e">
        <f>AVERAGE(I23:I34)</f>
        <v>#DIV/0!</v>
      </c>
      <c r="J35" s="287">
        <f>IF(H35=0,0,((H35/I35)*100000))</f>
        <v>0</v>
      </c>
      <c r="K35" s="288"/>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275</v>
      </c>
      <c r="G37" s="75" t="s">
        <v>276</v>
      </c>
      <c r="H37" s="75" t="s">
        <v>277</v>
      </c>
      <c r="I37" s="75" t="s">
        <v>278</v>
      </c>
      <c r="J37" s="75" t="s">
        <v>279</v>
      </c>
      <c r="K37" s="75" t="s">
        <v>280</v>
      </c>
    </row>
    <row r="38" spans="1:202" ht="106.35" customHeight="1" x14ac:dyDescent="0.2">
      <c r="C38" s="183"/>
      <c r="D38" s="184"/>
      <c r="E38" s="184"/>
      <c r="F38" s="115">
        <v>0</v>
      </c>
      <c r="G38" s="115">
        <f>J35</f>
        <v>0</v>
      </c>
      <c r="H38" s="115"/>
      <c r="I38" s="115"/>
      <c r="J38" s="115"/>
      <c r="K38" s="115"/>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Año</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85"/>
      <c r="K42" s="285"/>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85"/>
      <c r="K43" s="28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85"/>
      <c r="K44" s="285"/>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85"/>
      <c r="K45" s="285"/>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0"/>
      <c r="D46" s="240"/>
      <c r="E46" s="241"/>
      <c r="F46" s="242"/>
      <c r="G46" s="240"/>
      <c r="H46" s="242"/>
      <c r="I46" s="244"/>
      <c r="J46" s="285"/>
      <c r="K46" s="28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50"/>
      <c r="D47" s="240"/>
      <c r="E47" s="241"/>
      <c r="F47" s="242"/>
      <c r="G47" s="240"/>
      <c r="H47" s="242"/>
      <c r="I47" s="244"/>
      <c r="J47" s="285"/>
      <c r="K47" s="285"/>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c r="D48" s="240"/>
      <c r="E48" s="241"/>
      <c r="F48" s="242"/>
      <c r="G48" s="240"/>
      <c r="H48" s="242"/>
      <c r="I48" s="244"/>
      <c r="J48" s="285"/>
      <c r="K48" s="285"/>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c r="D49" s="240"/>
      <c r="E49" s="241"/>
      <c r="F49" s="242"/>
      <c r="G49" s="240"/>
      <c r="H49" s="242"/>
      <c r="I49" s="244"/>
      <c r="J49" s="285"/>
      <c r="K49" s="28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c r="D50" s="240"/>
      <c r="E50" s="241"/>
      <c r="F50" s="242"/>
      <c r="G50" s="240"/>
      <c r="H50" s="242"/>
      <c r="I50" s="244"/>
      <c r="J50" s="285"/>
      <c r="K50" s="285"/>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1"/>
      <c r="D51" s="246"/>
      <c r="E51" s="247"/>
      <c r="F51" s="248"/>
      <c r="G51" s="246"/>
      <c r="H51" s="248"/>
      <c r="I51" s="245"/>
      <c r="J51" s="286"/>
      <c r="K51" s="286"/>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f>D41</f>
        <v>0</v>
      </c>
      <c r="E52" s="170"/>
      <c r="F52" s="170"/>
      <c r="G52" s="170">
        <f>G41</f>
        <v>0</v>
      </c>
      <c r="H52" s="170"/>
      <c r="I52" s="81">
        <f>I41</f>
        <v>0</v>
      </c>
      <c r="J52" s="81">
        <f>J41</f>
        <v>0</v>
      </c>
      <c r="K52" s="81">
        <f>K41</f>
        <v>0</v>
      </c>
    </row>
  </sheetData>
  <mergeCells count="59">
    <mergeCell ref="C2:C5"/>
    <mergeCell ref="D2:I3"/>
    <mergeCell ref="J2:K2"/>
    <mergeCell ref="J3:K3"/>
    <mergeCell ref="D4:I5"/>
    <mergeCell ref="J4:K4"/>
    <mergeCell ref="J5:K5"/>
    <mergeCell ref="C11:E11"/>
    <mergeCell ref="F11:H13"/>
    <mergeCell ref="I11:K13"/>
    <mergeCell ref="C12:E12"/>
    <mergeCell ref="C13:E13"/>
    <mergeCell ref="F7:H7"/>
    <mergeCell ref="I7:K7"/>
    <mergeCell ref="C9:K9"/>
    <mergeCell ref="C10:E10"/>
    <mergeCell ref="F10:H10"/>
    <mergeCell ref="I10:K10"/>
    <mergeCell ref="F18:K18"/>
    <mergeCell ref="C15:D15"/>
    <mergeCell ref="E15:F15"/>
    <mergeCell ref="C16:E16"/>
    <mergeCell ref="F16:H16"/>
    <mergeCell ref="C14:D14"/>
    <mergeCell ref="E14:F14"/>
    <mergeCell ref="H14:I14"/>
    <mergeCell ref="J14:K14"/>
    <mergeCell ref="C17:E17"/>
    <mergeCell ref="F17:H17"/>
    <mergeCell ref="I17:K17"/>
    <mergeCell ref="I16:K16"/>
    <mergeCell ref="F21:K21"/>
    <mergeCell ref="J35:K35"/>
    <mergeCell ref="F23:G34"/>
    <mergeCell ref="H23:H34"/>
    <mergeCell ref="I23:I34"/>
    <mergeCell ref="J23:J34"/>
    <mergeCell ref="K23:K34"/>
    <mergeCell ref="C19:E19"/>
    <mergeCell ref="F19:K19"/>
    <mergeCell ref="C20:K20"/>
    <mergeCell ref="C18:E18"/>
    <mergeCell ref="I41:I51"/>
    <mergeCell ref="J41:J51"/>
    <mergeCell ref="K41:K51"/>
    <mergeCell ref="C36:E38"/>
    <mergeCell ref="F36:K36"/>
    <mergeCell ref="C39:K39"/>
    <mergeCell ref="D40:F40"/>
    <mergeCell ref="G40:H40"/>
    <mergeCell ref="C22:E35"/>
    <mergeCell ref="F22:G22"/>
    <mergeCell ref="F35:G35"/>
    <mergeCell ref="C21:E21"/>
    <mergeCell ref="D52:F52"/>
    <mergeCell ref="G52:H52"/>
    <mergeCell ref="C41:C51"/>
    <mergeCell ref="D41:F51"/>
    <mergeCell ref="G41:H51"/>
  </mergeCells>
  <conditionalFormatting sqref="F38:K38">
    <cfRule type="containsErrors" dxfId="22" priority="2">
      <formula>ISERROR(F38)</formula>
    </cfRule>
  </conditionalFormatting>
  <conditionalFormatting sqref="J35:K35">
    <cfRule type="containsErrors" dxfId="21" priority="3">
      <formula>ISERROR(J35)</formula>
    </cfRule>
  </conditionalFormatting>
  <dataValidations count="1">
    <dataValidation type="list" sqref="GG15:GJ15 GG17:GJ17" xr:uid="{00000000-0002-0000-13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GT53"/>
  <sheetViews>
    <sheetView showGridLines="0" topLeftCell="B31"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9.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51.6" customHeight="1" x14ac:dyDescent="0.2">
      <c r="C11" s="205" t="str">
        <f>'OBJETIVOS Y METAS '!I7</f>
        <v>1. Cumplir la legislación vigente en aspectos  de seguridad y salud en el trabajo y otras aplicables a la empresa.</v>
      </c>
      <c r="D11" s="194"/>
      <c r="E11" s="194"/>
      <c r="F11" s="205" t="str">
        <f>'OBJETIVOS Y METAS '!D48</f>
        <v>Proporción de accidentes de trabajo mortales</v>
      </c>
      <c r="G11" s="194"/>
      <c r="H11" s="194"/>
      <c r="I11" s="205" t="str">
        <f>'OBJETIVOS Y METAS '!F48</f>
        <v>Número de accidentes de trabajo mortales en el año</v>
      </c>
      <c r="J11" s="194"/>
      <c r="K11" s="194"/>
    </row>
    <row r="12" spans="1:202" ht="51.6"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205"/>
      <c r="G12" s="194"/>
      <c r="H12" s="194"/>
      <c r="I12" s="205"/>
      <c r="J12" s="194"/>
      <c r="K12" s="194"/>
    </row>
    <row r="13" spans="1:202" ht="51.6"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'!G48</f>
        <v>Resultado</v>
      </c>
      <c r="D15" s="197"/>
      <c r="E15" s="193" t="str">
        <f>'OBJETIVOS Y METAS '!I48</f>
        <v>(# de accidentes de trabajo mortales que se presentaron en el año / # total de accidentes de trabajo que se presentaron en el año) * 100</v>
      </c>
      <c r="F15" s="193"/>
      <c r="G15" s="66">
        <f>'OBJETIVOS Y METAS '!J48</f>
        <v>0</v>
      </c>
      <c r="H15" s="67" t="s">
        <v>306</v>
      </c>
      <c r="I15" s="67" t="s">
        <v>356</v>
      </c>
      <c r="J15" s="67" t="s">
        <v>295</v>
      </c>
      <c r="K15" s="67" t="s">
        <v>345</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'!K48</f>
        <v>Matriz de estadísticas de accidentalidad y salud</v>
      </c>
      <c r="D17" s="196"/>
      <c r="E17" s="197"/>
      <c r="F17" s="194" t="str">
        <f>'OBJETIVOS Y METAS '!L48</f>
        <v>Anual</v>
      </c>
      <c r="G17" s="194"/>
      <c r="H17" s="194"/>
      <c r="I17" s="204" t="str">
        <f>'OBJETIVOS Y METAS '!M48</f>
        <v>En el año, el X% de accidentes de trabajo fueron mortales.</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'!N48</f>
        <v>Director SST, Coordinador  SST</v>
      </c>
      <c r="D19" s="194"/>
      <c r="E19" s="194"/>
      <c r="F19" s="195" t="str">
        <f>'OBJETIVOS Y METAS '!O48</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59.1" customHeight="1" x14ac:dyDescent="0.2">
      <c r="C22" s="177"/>
      <c r="D22" s="178"/>
      <c r="E22" s="179"/>
      <c r="F22" s="186" t="s">
        <v>260</v>
      </c>
      <c r="G22" s="187"/>
      <c r="H22" s="75" t="s">
        <v>357</v>
      </c>
      <c r="I22" s="75" t="s">
        <v>358</v>
      </c>
      <c r="J22" s="75" t="s">
        <v>22</v>
      </c>
      <c r="K22" s="75" t="s">
        <v>263</v>
      </c>
    </row>
    <row r="23" spans="1:202" s="57" customFormat="1" ht="32.450000000000003" customHeight="1" x14ac:dyDescent="0.2">
      <c r="C23" s="180"/>
      <c r="D23" s="181"/>
      <c r="E23" s="182"/>
      <c r="F23" s="268" t="s">
        <v>303</v>
      </c>
      <c r="G23" s="269"/>
      <c r="H23" s="224"/>
      <c r="I23" s="227"/>
      <c r="J23" s="229">
        <f>G15</f>
        <v>0</v>
      </c>
      <c r="K23" s="236">
        <f>(IFERROR(IF(H23/I23=0,0,H23/I23),0))</f>
        <v>0</v>
      </c>
    </row>
    <row r="24" spans="1:202" s="57" customFormat="1" ht="32.450000000000003" customHeight="1" x14ac:dyDescent="0.2">
      <c r="C24" s="180"/>
      <c r="D24" s="181"/>
      <c r="E24" s="182"/>
      <c r="F24" s="270"/>
      <c r="G24" s="271"/>
      <c r="H24" s="225"/>
      <c r="I24" s="228"/>
      <c r="J24" s="230"/>
      <c r="K24" s="236"/>
    </row>
    <row r="25" spans="1:202" s="57" customFormat="1" ht="32.450000000000003" customHeight="1" x14ac:dyDescent="0.2">
      <c r="C25" s="180"/>
      <c r="D25" s="181"/>
      <c r="E25" s="182"/>
      <c r="F25" s="270"/>
      <c r="G25" s="271"/>
      <c r="H25" s="225"/>
      <c r="I25" s="228"/>
      <c r="J25" s="230"/>
      <c r="K25" s="236"/>
    </row>
    <row r="26" spans="1:202" s="57" customFormat="1" ht="32.450000000000003" customHeight="1" x14ac:dyDescent="0.2">
      <c r="C26" s="180"/>
      <c r="D26" s="181"/>
      <c r="E26" s="182"/>
      <c r="F26" s="270"/>
      <c r="G26" s="271"/>
      <c r="H26" s="225"/>
      <c r="I26" s="228"/>
      <c r="J26" s="230"/>
      <c r="K26" s="236"/>
    </row>
    <row r="27" spans="1:202" s="57" customFormat="1" ht="32.450000000000003" customHeight="1" x14ac:dyDescent="0.2">
      <c r="C27" s="180"/>
      <c r="D27" s="181"/>
      <c r="E27" s="182"/>
      <c r="F27" s="270"/>
      <c r="G27" s="271"/>
      <c r="H27" s="225"/>
      <c r="I27" s="228"/>
      <c r="J27" s="230"/>
      <c r="K27" s="236"/>
    </row>
    <row r="28" spans="1:202" s="57" customFormat="1" ht="32.450000000000003" customHeight="1" x14ac:dyDescent="0.2">
      <c r="C28" s="180"/>
      <c r="D28" s="181"/>
      <c r="E28" s="182"/>
      <c r="F28" s="270"/>
      <c r="G28" s="271"/>
      <c r="H28" s="225"/>
      <c r="I28" s="228"/>
      <c r="J28" s="230"/>
      <c r="K28" s="236"/>
    </row>
    <row r="29" spans="1:202" s="57" customFormat="1" ht="32.450000000000003" customHeight="1" x14ac:dyDescent="0.2">
      <c r="C29" s="180"/>
      <c r="D29" s="181"/>
      <c r="E29" s="182"/>
      <c r="F29" s="270"/>
      <c r="G29" s="271"/>
      <c r="H29" s="225"/>
      <c r="I29" s="225"/>
      <c r="J29" s="230"/>
      <c r="K29" s="236"/>
    </row>
    <row r="30" spans="1:202" s="57" customFormat="1" ht="32.450000000000003" customHeight="1" x14ac:dyDescent="0.2">
      <c r="C30" s="180"/>
      <c r="D30" s="181"/>
      <c r="E30" s="182"/>
      <c r="F30" s="270"/>
      <c r="G30" s="271"/>
      <c r="H30" s="225"/>
      <c r="I30" s="225"/>
      <c r="J30" s="230"/>
      <c r="K30" s="236"/>
    </row>
    <row r="31" spans="1:202" s="57" customFormat="1" ht="32.450000000000003" customHeight="1" x14ac:dyDescent="0.2">
      <c r="C31" s="180"/>
      <c r="D31" s="181"/>
      <c r="E31" s="182"/>
      <c r="F31" s="270"/>
      <c r="G31" s="271"/>
      <c r="H31" s="225"/>
      <c r="I31" s="225"/>
      <c r="J31" s="230"/>
      <c r="K31" s="236"/>
    </row>
    <row r="32" spans="1:202" s="57" customFormat="1" ht="32.450000000000003" customHeight="1" x14ac:dyDescent="0.2">
      <c r="C32" s="180"/>
      <c r="D32" s="181"/>
      <c r="E32" s="182"/>
      <c r="F32" s="270"/>
      <c r="G32" s="271"/>
      <c r="H32" s="225"/>
      <c r="I32" s="225"/>
      <c r="J32" s="230"/>
      <c r="K32" s="236"/>
    </row>
    <row r="33" spans="1:202" s="57" customFormat="1" ht="32.450000000000003" customHeight="1" x14ac:dyDescent="0.2">
      <c r="C33" s="180"/>
      <c r="D33" s="181"/>
      <c r="E33" s="182"/>
      <c r="F33" s="270"/>
      <c r="G33" s="271"/>
      <c r="H33" s="225"/>
      <c r="I33" s="225"/>
      <c r="J33" s="230"/>
      <c r="K33" s="236"/>
    </row>
    <row r="34" spans="1:202" s="57" customFormat="1" ht="32.450000000000003" customHeight="1" x14ac:dyDescent="0.2">
      <c r="C34" s="183"/>
      <c r="D34" s="184"/>
      <c r="E34" s="185"/>
      <c r="F34" s="272"/>
      <c r="G34" s="273"/>
      <c r="H34" s="226"/>
      <c r="I34" s="226"/>
      <c r="J34" s="231"/>
      <c r="K34" s="236"/>
    </row>
    <row r="35" spans="1:202" s="57" customFormat="1" ht="50.1" customHeight="1" x14ac:dyDescent="0.2">
      <c r="C35" s="109"/>
      <c r="D35" s="110"/>
      <c r="E35" s="110"/>
      <c r="F35" s="188" t="s">
        <v>273</v>
      </c>
      <c r="G35" s="189"/>
      <c r="H35" s="75">
        <f>SUM(H23:H34)</f>
        <v>0</v>
      </c>
      <c r="I35" s="76">
        <f>SUM(I23:I34)</f>
        <v>0</v>
      </c>
      <c r="J35" s="188">
        <f>(IFERROR(IF(H23/I23=0,0,H23/I23),0))</f>
        <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0</v>
      </c>
      <c r="G38" s="77">
        <f>J35</f>
        <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t="str">
        <f>F23</f>
        <v>Año</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41:C52"/>
    <mergeCell ref="D41:F52"/>
    <mergeCell ref="G41:H52"/>
    <mergeCell ref="I41:I52"/>
    <mergeCell ref="K23:K34"/>
    <mergeCell ref="F35:G35"/>
    <mergeCell ref="J35:K35"/>
    <mergeCell ref="C36:E38"/>
    <mergeCell ref="F36:K36"/>
    <mergeCell ref="C39:K39"/>
    <mergeCell ref="C22:E34"/>
    <mergeCell ref="F22:G22"/>
    <mergeCell ref="F23:G34"/>
    <mergeCell ref="H23:H34"/>
    <mergeCell ref="I23:I34"/>
    <mergeCell ref="J23:J34"/>
    <mergeCell ref="J41:J52"/>
    <mergeCell ref="K41:K52"/>
    <mergeCell ref="D53:F53"/>
    <mergeCell ref="G53:H53"/>
    <mergeCell ref="D40:F40"/>
    <mergeCell ref="G40:H40"/>
  </mergeCells>
  <conditionalFormatting sqref="F38:K38">
    <cfRule type="containsErrors" dxfId="20" priority="8">
      <formula>ISERROR(F38)</formula>
    </cfRule>
  </conditionalFormatting>
  <conditionalFormatting sqref="K23">
    <cfRule type="containsErrors" dxfId="19" priority="7">
      <formula>ISERROR(K23)</formula>
    </cfRule>
  </conditionalFormatting>
  <conditionalFormatting sqref="J35:K35">
    <cfRule type="containsErrors" dxfId="18" priority="1">
      <formula>ISERROR(J35)</formula>
    </cfRule>
  </conditionalFormatting>
  <dataValidations disablePrompts="1" count="1">
    <dataValidation type="list" sqref="GG15:GJ15 GG17:GJ17" xr:uid="{00000000-0002-0000-14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GT52"/>
  <sheetViews>
    <sheetView showGridLines="0" topLeftCell="A49" zoomScale="70" zoomScaleNormal="70" workbookViewId="0">
      <selection activeCell="I17" sqref="I17:K17"/>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19.8554687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401</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52.35"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194" t="str">
        <f>'OBJETIVOS Y METAS '!D49</f>
        <v>Intervención de peligros y riesgos</v>
      </c>
      <c r="G11" s="194"/>
      <c r="H11" s="194"/>
      <c r="I11" s="205" t="str">
        <f>'OBJETIVOS Y METAS '!F49</f>
        <v xml:space="preserve"> Análisis de los resultados en la implementación de las medidas de control en los peligros identificados y los riesgos priorizados.</v>
      </c>
      <c r="J11" s="194"/>
      <c r="K11" s="194"/>
    </row>
    <row r="12" spans="1:202" ht="41.1" customHeight="1" x14ac:dyDescent="0.2">
      <c r="C12" s="205"/>
      <c r="D12" s="194"/>
      <c r="E12" s="194"/>
      <c r="F12" s="194"/>
      <c r="G12" s="194"/>
      <c r="H12" s="194"/>
      <c r="I12" s="205"/>
      <c r="J12" s="194"/>
      <c r="K12" s="194"/>
    </row>
    <row r="13" spans="1:202" ht="28.35"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'!G49</f>
        <v>Proceso y Resultado</v>
      </c>
      <c r="D15" s="197"/>
      <c r="E15" s="193" t="str">
        <f>'OBJETIVOS Y METAS '!I49</f>
        <v>(# de peligros intervenidos y controlados /#  total de peligros identificados) *100</v>
      </c>
      <c r="F15" s="193"/>
      <c r="G15" s="121">
        <f>'OBJETIVOS Y METAS '!J49</f>
        <v>0.9</v>
      </c>
      <c r="H15" s="67" t="s">
        <v>323</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'!K49</f>
        <v xml:space="preserve">Matrices de peligros y programas de riesgos prioritarios </v>
      </c>
      <c r="D17" s="196"/>
      <c r="E17" s="197"/>
      <c r="F17" s="194" t="str">
        <f>'OBJETIVOS Y METAS '!L49</f>
        <v>Trimestral</v>
      </c>
      <c r="G17" s="194"/>
      <c r="H17" s="194"/>
      <c r="I17" s="276" t="str">
        <f>'OBJETIVOS Y METAS '!M49</f>
        <v xml:space="preserve">CONSORCIO AVENIDA MUTIS. ha intervenido el XX % de los peligros y los riesgos identificados en las matrices durante el Año en todos los Proyectos ejecutados. </v>
      </c>
      <c r="J17" s="276"/>
      <c r="K17" s="276"/>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'!N49</f>
        <v>Director SST, Coordinador SST</v>
      </c>
      <c r="D19" s="194"/>
      <c r="E19" s="194"/>
      <c r="F19" s="195" t="str">
        <f>'OBJETIVOS Y METAS '!O49</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1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66" customHeight="1" x14ac:dyDescent="0.2">
      <c r="C22" s="177"/>
      <c r="D22" s="178"/>
      <c r="E22" s="179"/>
      <c r="F22" s="186" t="s">
        <v>260</v>
      </c>
      <c r="G22" s="187"/>
      <c r="H22" s="68" t="s">
        <v>359</v>
      </c>
      <c r="I22" s="68" t="s">
        <v>360</v>
      </c>
      <c r="J22" s="68" t="s">
        <v>22</v>
      </c>
      <c r="K22" s="68" t="s">
        <v>263</v>
      </c>
    </row>
    <row r="23" spans="1:202" s="57" customFormat="1" ht="21.6" customHeight="1" x14ac:dyDescent="0.2">
      <c r="C23" s="180"/>
      <c r="D23" s="181"/>
      <c r="E23" s="182"/>
      <c r="F23" s="252" t="s">
        <v>308</v>
      </c>
      <c r="G23" s="253"/>
      <c r="H23" s="258"/>
      <c r="I23" s="258"/>
      <c r="J23" s="261">
        <f>$G$15</f>
        <v>0.9</v>
      </c>
      <c r="K23" s="264">
        <f>(IFERROR(IF(H23/I23=0,0,H23/I23),0))</f>
        <v>0</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0.9</v>
      </c>
      <c r="K26" s="264">
        <f t="shared" ref="K26" si="1">(IFERROR(IF(H26/I26=0,0,H26/I26),0))</f>
        <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0.9</v>
      </c>
      <c r="K29" s="264">
        <f t="shared" ref="K29" si="3">(IFERROR(IF(H29/I29=0,0,H29/I29),0))</f>
        <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0.9</v>
      </c>
      <c r="K32" s="264">
        <f t="shared" ref="K32" si="5">(IFERROR(IF(H32/I32=0,0,H32/I32),0))</f>
        <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0</v>
      </c>
      <c r="I35" s="75">
        <f>SUM(I23:I34)</f>
        <v>0</v>
      </c>
      <c r="J35" s="188">
        <f>(IFERROR(IF(H35/I35=0,0,H35/I35),0))</f>
        <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0.8</v>
      </c>
      <c r="G38" s="77">
        <f>J35</f>
        <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K23:K25"/>
    <mergeCell ref="F26:G28"/>
    <mergeCell ref="H26:H28"/>
    <mergeCell ref="I26:I28"/>
    <mergeCell ref="J26:J28"/>
    <mergeCell ref="K26:K28"/>
    <mergeCell ref="F23:G25"/>
    <mergeCell ref="H23:H25"/>
    <mergeCell ref="I23:I25"/>
    <mergeCell ref="J23:J25"/>
    <mergeCell ref="C22:E35"/>
    <mergeCell ref="F22:G22"/>
    <mergeCell ref="F29:G31"/>
    <mergeCell ref="H29:H31"/>
    <mergeCell ref="I29:I31"/>
    <mergeCell ref="F35:G35"/>
    <mergeCell ref="G40:H40"/>
    <mergeCell ref="K29:K31"/>
    <mergeCell ref="F32:G34"/>
    <mergeCell ref="H32:H34"/>
    <mergeCell ref="I32:I34"/>
    <mergeCell ref="J32:J34"/>
    <mergeCell ref="K32:K34"/>
    <mergeCell ref="J29:J31"/>
    <mergeCell ref="J35:K35"/>
    <mergeCell ref="C36:E38"/>
    <mergeCell ref="F36:K36"/>
    <mergeCell ref="C39:K39"/>
    <mergeCell ref="K44:K46"/>
    <mergeCell ref="C41:C43"/>
    <mergeCell ref="D41:F43"/>
    <mergeCell ref="G41:H43"/>
    <mergeCell ref="I41:I43"/>
    <mergeCell ref="J41:J43"/>
    <mergeCell ref="K41:K43"/>
    <mergeCell ref="C44:C46"/>
    <mergeCell ref="D44:F46"/>
    <mergeCell ref="G44:H46"/>
    <mergeCell ref="I44:I46"/>
    <mergeCell ref="J44:J46"/>
    <mergeCell ref="D40:F40"/>
    <mergeCell ref="I50:I51"/>
    <mergeCell ref="J50:J51"/>
    <mergeCell ref="K50:K51"/>
    <mergeCell ref="C47:C49"/>
    <mergeCell ref="D47:F49"/>
    <mergeCell ref="G47:H49"/>
    <mergeCell ref="I47:I49"/>
    <mergeCell ref="J47:J49"/>
    <mergeCell ref="K47:K49"/>
    <mergeCell ref="D52:F52"/>
    <mergeCell ref="G52:H52"/>
    <mergeCell ref="C50:C51"/>
    <mergeCell ref="D50:F51"/>
    <mergeCell ref="G50:H51"/>
  </mergeCells>
  <conditionalFormatting sqref="F38:K38">
    <cfRule type="containsErrors" dxfId="17" priority="2">
      <formula>ISERROR(F38)</formula>
    </cfRule>
  </conditionalFormatting>
  <conditionalFormatting sqref="J35:K35">
    <cfRule type="containsErrors" dxfId="16" priority="3">
      <formula>ISERROR(J35)</formula>
    </cfRule>
  </conditionalFormatting>
  <conditionalFormatting sqref="K23:K34">
    <cfRule type="containsErrors" dxfId="15" priority="1">
      <formula>ISERROR(K23)</formula>
    </cfRule>
  </conditionalFormatting>
  <dataValidations disablePrompts="1" count="1">
    <dataValidation type="list" sqref="GG15:GJ15 GG17:GJ17" xr:uid="{00000000-0002-0000-15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GT52"/>
  <sheetViews>
    <sheetView showGridLines="0" zoomScale="70" zoomScaleNormal="70" workbookViewId="0">
      <selection activeCell="I17" sqref="I17:K17"/>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19.8554687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398</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402</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7.1" customHeight="1" x14ac:dyDescent="0.2">
      <c r="C11" s="205" t="str">
        <f>'OBJETIVOS Y METAS '!I7</f>
        <v>1. Cumplir la legislación vigente en aspectos  de seguridad y salud en el trabajo y otras aplicables a la empresa.</v>
      </c>
      <c r="D11" s="194"/>
      <c r="E11" s="194"/>
      <c r="F11" s="194" t="str">
        <f>'OBJETIVOS Y METAS '!D50</f>
        <v>Plan de trabajo anual SST</v>
      </c>
      <c r="G11" s="194"/>
      <c r="H11" s="194"/>
      <c r="I11" s="205" t="str">
        <f>'OBJETIVOS Y METAS '!F50</f>
        <v>Ejecución y cumplimiento del plan de trabajo anual</v>
      </c>
      <c r="J11" s="194"/>
      <c r="K11" s="194"/>
    </row>
    <row r="12" spans="1:202" ht="47.1"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47.1"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'!G50</f>
        <v>Proceso y Resultado</v>
      </c>
      <c r="D15" s="197"/>
      <c r="E15" s="193" t="str">
        <f>'OBJETIVOS Y METAS '!I50</f>
        <v>(#  de actividades ejecutadas del plan de trabajo anual / #  de actividades programadas del plan de trabajo anual) *100</v>
      </c>
      <c r="F15" s="193"/>
      <c r="G15" s="74">
        <f>'OBJETIVOS Y METAS '!J50</f>
        <v>0.9</v>
      </c>
      <c r="H15" s="67" t="s">
        <v>323</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'!K50</f>
        <v>Plan de Trabajo Anual SG-SST</v>
      </c>
      <c r="D17" s="196"/>
      <c r="E17" s="197"/>
      <c r="F17" s="194" t="str">
        <f>'OBJETIVOS Y METAS '!L50</f>
        <v>Trimestral</v>
      </c>
      <c r="G17" s="194"/>
      <c r="H17" s="194"/>
      <c r="I17" s="276" t="str">
        <f>'OBJETIVOS Y METAS '!M50</f>
        <v>CONSORCIO AVENIDA MUTIS. ha ejecutado el X % del Plan de Trabajo Anual  del Sistema de Gestión  de Seguridad y Salud  en el Trabajo  (SST)</v>
      </c>
      <c r="J17" s="276"/>
      <c r="K17" s="276"/>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'!N50</f>
        <v>Director SST, Coordinador SST</v>
      </c>
      <c r="D19" s="194"/>
      <c r="E19" s="194"/>
      <c r="F19" s="195" t="str">
        <f>'OBJETIVOS Y METAS '!O50</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361</v>
      </c>
      <c r="I22" s="68" t="s">
        <v>362</v>
      </c>
      <c r="J22" s="68" t="s">
        <v>22</v>
      </c>
      <c r="K22" s="68" t="s">
        <v>263</v>
      </c>
    </row>
    <row r="23" spans="1:202" s="57" customFormat="1" ht="21.6" customHeight="1" x14ac:dyDescent="0.2">
      <c r="C23" s="180"/>
      <c r="D23" s="181"/>
      <c r="E23" s="182"/>
      <c r="F23" s="252" t="s">
        <v>308</v>
      </c>
      <c r="G23" s="253"/>
      <c r="H23" s="258"/>
      <c r="I23" s="258"/>
      <c r="J23" s="261">
        <f>$G$15</f>
        <v>0.9</v>
      </c>
      <c r="K23" s="264" t="e">
        <f>H23/I23</f>
        <v>#DIV/0!</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0.9</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0.9</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0.9</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0</v>
      </c>
      <c r="I35" s="75">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0.99</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K23:K25"/>
    <mergeCell ref="F26:G28"/>
    <mergeCell ref="H26:H28"/>
    <mergeCell ref="I26:I28"/>
    <mergeCell ref="J26:J28"/>
    <mergeCell ref="K26:K28"/>
    <mergeCell ref="F23:G25"/>
    <mergeCell ref="H23:H25"/>
    <mergeCell ref="I23:I25"/>
    <mergeCell ref="J23:J25"/>
    <mergeCell ref="C22:E35"/>
    <mergeCell ref="F22:G22"/>
    <mergeCell ref="F29:G31"/>
    <mergeCell ref="H29:H31"/>
    <mergeCell ref="I29:I31"/>
    <mergeCell ref="F35:G35"/>
    <mergeCell ref="G40:H40"/>
    <mergeCell ref="K29:K31"/>
    <mergeCell ref="F32:G34"/>
    <mergeCell ref="H32:H34"/>
    <mergeCell ref="I32:I34"/>
    <mergeCell ref="J32:J34"/>
    <mergeCell ref="K32:K34"/>
    <mergeCell ref="J29:J31"/>
    <mergeCell ref="J35:K35"/>
    <mergeCell ref="C36:E38"/>
    <mergeCell ref="F36:K36"/>
    <mergeCell ref="C39:K39"/>
    <mergeCell ref="K44:K46"/>
    <mergeCell ref="C41:C43"/>
    <mergeCell ref="D41:F43"/>
    <mergeCell ref="G41:H43"/>
    <mergeCell ref="I41:I43"/>
    <mergeCell ref="J41:J43"/>
    <mergeCell ref="K41:K43"/>
    <mergeCell ref="C44:C46"/>
    <mergeCell ref="D44:F46"/>
    <mergeCell ref="G44:H46"/>
    <mergeCell ref="I44:I46"/>
    <mergeCell ref="J44:J46"/>
    <mergeCell ref="D40:F40"/>
    <mergeCell ref="I50:I51"/>
    <mergeCell ref="J50:J51"/>
    <mergeCell ref="K50:K51"/>
    <mergeCell ref="C47:C49"/>
    <mergeCell ref="D47:F49"/>
    <mergeCell ref="G47:H49"/>
    <mergeCell ref="I47:I49"/>
    <mergeCell ref="J47:J49"/>
    <mergeCell ref="K47:K49"/>
    <mergeCell ref="D52:F52"/>
    <mergeCell ref="G52:H52"/>
    <mergeCell ref="C50:C51"/>
    <mergeCell ref="D50:F51"/>
    <mergeCell ref="G50:H51"/>
  </mergeCells>
  <conditionalFormatting sqref="F38:K38">
    <cfRule type="containsErrors" dxfId="14" priority="2">
      <formula>ISERROR(F38)</formula>
    </cfRule>
  </conditionalFormatting>
  <conditionalFormatting sqref="J35:K35">
    <cfRule type="containsErrors" dxfId="13" priority="3">
      <formula>ISERROR(J35)</formula>
    </cfRule>
  </conditionalFormatting>
  <conditionalFormatting sqref="K23:K34">
    <cfRule type="containsErrors" dxfId="12" priority="1">
      <formula>ISERROR(K23)</formula>
    </cfRule>
  </conditionalFormatting>
  <dataValidations count="1">
    <dataValidation type="list" sqref="GG15:GJ15 GG17:GJ17" xr:uid="{00000000-0002-0000-16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GT52"/>
  <sheetViews>
    <sheetView showGridLines="0" topLeftCell="A49"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19.85546875" style="57" customWidth="1"/>
    <col min="9" max="9" width="20.28515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7.1" customHeight="1" x14ac:dyDescent="0.2">
      <c r="C11" s="292" t="str">
        <f>'OBJETIVOS Y METAS '!I7</f>
        <v>1. Cumplir la legislación vigente en aspectos  de seguridad y salud en el trabajo y otras aplicables a la empresa.</v>
      </c>
      <c r="D11" s="293"/>
      <c r="E11" s="293"/>
      <c r="F11" s="194" t="str">
        <f>'OBJETIVOS Y METAS '!D51</f>
        <v>Plan de capacitación en SST</v>
      </c>
      <c r="G11" s="194"/>
      <c r="H11" s="194"/>
      <c r="I11" s="205" t="str">
        <f>'OBJETIVOS Y METAS '!F51</f>
        <v>Ejecución y cumplimiento del plan de capcitación</v>
      </c>
      <c r="J11" s="194"/>
      <c r="K11" s="194"/>
    </row>
    <row r="12" spans="1:202" ht="47.1" customHeight="1" x14ac:dyDescent="0.2">
      <c r="C12" s="292" t="s">
        <v>379</v>
      </c>
      <c r="D12" s="293"/>
      <c r="E12" s="293"/>
      <c r="F12" s="194"/>
      <c r="G12" s="194"/>
      <c r="H12" s="194"/>
      <c r="I12" s="205"/>
      <c r="J12" s="194"/>
      <c r="K12" s="194"/>
    </row>
    <row r="13" spans="1:202" ht="47.1" customHeight="1" x14ac:dyDescent="0.2">
      <c r="C13" s="205"/>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'!G51</f>
        <v>Proceso y Resultado</v>
      </c>
      <c r="D15" s="197"/>
      <c r="E15" s="193" t="str">
        <f>'OBJETIVOS Y METAS '!I51</f>
        <v>(#  de capacitaciones ejecutadas en el período / #  de capacitacionesplaneadas en el período) *100</v>
      </c>
      <c r="F15" s="193"/>
      <c r="G15" s="74">
        <f>'OBJETIVOS Y METAS '!J51</f>
        <v>0.9</v>
      </c>
      <c r="H15" s="67" t="s">
        <v>323</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'!K51</f>
        <v>Matriz de capacitación y entrenamiento</v>
      </c>
      <c r="D17" s="196"/>
      <c r="E17" s="197"/>
      <c r="F17" s="194" t="str">
        <f>'OBJETIVOS Y METAS '!L51</f>
        <v>Trimestral</v>
      </c>
      <c r="G17" s="194"/>
      <c r="H17" s="194"/>
      <c r="I17" s="204" t="str">
        <f>'OBJETIVOS Y METAS '!M51</f>
        <v>CONSORCIO AVENIDA MUTIS., ha ejecutado el X% del Programa de Capacitación durante el año.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'!N51</f>
        <v>Director SST, Coordinador SST</v>
      </c>
      <c r="D19" s="194"/>
      <c r="E19" s="194"/>
      <c r="F19" s="195" t="str">
        <f>'OBJETIVOS Y METAS '!O51</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363</v>
      </c>
      <c r="I22" s="68" t="s">
        <v>364</v>
      </c>
      <c r="J22" s="68" t="s">
        <v>22</v>
      </c>
      <c r="K22" s="68" t="s">
        <v>263</v>
      </c>
    </row>
    <row r="23" spans="1:202" s="57" customFormat="1" ht="21.6" customHeight="1" x14ac:dyDescent="0.2">
      <c r="C23" s="180"/>
      <c r="D23" s="181"/>
      <c r="E23" s="182"/>
      <c r="F23" s="252" t="s">
        <v>308</v>
      </c>
      <c r="G23" s="253"/>
      <c r="H23" s="258"/>
      <c r="I23" s="258"/>
      <c r="J23" s="261">
        <f>$G$15</f>
        <v>0.9</v>
      </c>
      <c r="K23" s="264" t="e">
        <f>H23/I23</f>
        <v>#DIV/0!</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0.9</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0.9</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0.9</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0</v>
      </c>
      <c r="I35" s="75">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43"/>
      <c r="K41" s="24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43"/>
      <c r="K44" s="24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C14:D14"/>
    <mergeCell ref="E14:F14"/>
    <mergeCell ref="H14:I14"/>
    <mergeCell ref="J14:K14"/>
    <mergeCell ref="F7:H7"/>
    <mergeCell ref="I7:K7"/>
    <mergeCell ref="C9:K9"/>
    <mergeCell ref="C10:E10"/>
    <mergeCell ref="F10:H10"/>
    <mergeCell ref="I10:K10"/>
    <mergeCell ref="C11:E11"/>
    <mergeCell ref="F11:H13"/>
    <mergeCell ref="I11:K13"/>
    <mergeCell ref="C12:E12"/>
    <mergeCell ref="C13:E13"/>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K23:K25"/>
    <mergeCell ref="F26:G28"/>
    <mergeCell ref="H26:H28"/>
    <mergeCell ref="I26:I28"/>
    <mergeCell ref="J26:J28"/>
    <mergeCell ref="K26:K28"/>
    <mergeCell ref="F23:G25"/>
    <mergeCell ref="H23:H25"/>
    <mergeCell ref="I23:I25"/>
    <mergeCell ref="J23:J25"/>
    <mergeCell ref="C22:E35"/>
    <mergeCell ref="F22:G22"/>
    <mergeCell ref="F29:G31"/>
    <mergeCell ref="H29:H31"/>
    <mergeCell ref="I29:I31"/>
    <mergeCell ref="F35:G35"/>
    <mergeCell ref="G40:H40"/>
    <mergeCell ref="K29:K31"/>
    <mergeCell ref="F32:G34"/>
    <mergeCell ref="H32:H34"/>
    <mergeCell ref="I32:I34"/>
    <mergeCell ref="J32:J34"/>
    <mergeCell ref="K32:K34"/>
    <mergeCell ref="J29:J31"/>
    <mergeCell ref="J35:K35"/>
    <mergeCell ref="C36:E38"/>
    <mergeCell ref="F36:K36"/>
    <mergeCell ref="C39:K39"/>
    <mergeCell ref="K44:K46"/>
    <mergeCell ref="C41:C43"/>
    <mergeCell ref="D41:F43"/>
    <mergeCell ref="G41:H43"/>
    <mergeCell ref="I41:I43"/>
    <mergeCell ref="J41:J43"/>
    <mergeCell ref="K41:K43"/>
    <mergeCell ref="C44:C46"/>
    <mergeCell ref="D44:F46"/>
    <mergeCell ref="G44:H46"/>
    <mergeCell ref="I44:I46"/>
    <mergeCell ref="J44:J46"/>
    <mergeCell ref="D40:F40"/>
    <mergeCell ref="I50:I51"/>
    <mergeCell ref="J50:J51"/>
    <mergeCell ref="K50:K51"/>
    <mergeCell ref="C47:C49"/>
    <mergeCell ref="D47:F49"/>
    <mergeCell ref="G47:H49"/>
    <mergeCell ref="I47:I49"/>
    <mergeCell ref="J47:J49"/>
    <mergeCell ref="K47:K49"/>
    <mergeCell ref="D52:F52"/>
    <mergeCell ref="G52:H52"/>
    <mergeCell ref="C50:C51"/>
    <mergeCell ref="D50:F51"/>
    <mergeCell ref="G50:H51"/>
  </mergeCells>
  <conditionalFormatting sqref="F38:K38">
    <cfRule type="containsErrors" dxfId="11" priority="4">
      <formula>ISERROR(F38)</formula>
    </cfRule>
  </conditionalFormatting>
  <conditionalFormatting sqref="K23:K34">
    <cfRule type="containsErrors" dxfId="10" priority="2">
      <formula>ISERROR(K23)</formula>
    </cfRule>
  </conditionalFormatting>
  <conditionalFormatting sqref="J35:K35">
    <cfRule type="containsErrors" dxfId="9" priority="1">
      <formula>ISERROR(J35)</formula>
    </cfRule>
  </conditionalFormatting>
  <dataValidations count="1">
    <dataValidation type="list" sqref="GG15:GJ15 GG17:GJ17" xr:uid="{00000000-0002-0000-17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GT52"/>
  <sheetViews>
    <sheetView showGridLines="0" topLeftCell="A46" zoomScale="70" zoomScaleNormal="70" workbookViewId="0">
      <selection activeCell="E7" sqref="E7"/>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0.5703125" style="57" customWidth="1"/>
    <col min="9" max="9" width="19.71093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403</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7.45"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194" t="str">
        <f>'OBJETIVOS Y METAS '!D52</f>
        <v xml:space="preserve">Acciones preventivas, correctivas y de mejora </v>
      </c>
      <c r="G11" s="194"/>
      <c r="H11" s="194"/>
      <c r="I11" s="205" t="str">
        <f>'OBJETIVOS Y METAS '!F52</f>
        <v xml:space="preserve">Ejecución y evaluación   de  acciones preventivas, correctivas y de mejora </v>
      </c>
      <c r="J11" s="194"/>
      <c r="K11" s="194"/>
    </row>
    <row r="12" spans="1:202" ht="28.35" customHeight="1" x14ac:dyDescent="0.2">
      <c r="C12" s="205" t="str">
        <f>'OBJETIVOS Y METAS '!I11</f>
        <v>3. Cumplir  los objetivos y metas de cada uno de los programas, verificando el desempeño y eficacia de los programas.</v>
      </c>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'!G52</f>
        <v>Proceso y Resultado</v>
      </c>
      <c r="D15" s="197"/>
      <c r="E15" s="193" t="str">
        <f>'OBJETIVOS Y METAS '!I52</f>
        <v>(# Acciones P, C, M,  gestionadas en el periodo / # Acciones P, C, M, generadas en el periodo o) *100</v>
      </c>
      <c r="F15" s="193"/>
      <c r="G15" s="66">
        <f>'OBJETIVOS Y METAS '!J52</f>
        <v>0.9</v>
      </c>
      <c r="H15" s="67" t="s">
        <v>338</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'!K52</f>
        <v xml:space="preserve">Programa de acciones correctivas y preventivas </v>
      </c>
      <c r="D17" s="196"/>
      <c r="E17" s="197"/>
      <c r="F17" s="194" t="str">
        <f>'OBJETIVOS Y METAS '!L52</f>
        <v>Semestral</v>
      </c>
      <c r="G17" s="194"/>
      <c r="H17" s="194"/>
      <c r="I17" s="204" t="str">
        <f>'OBJETIVOS Y METAS '!M52</f>
        <v xml:space="preserve">El XX % de acciones , correctiva, preventivas y de mejora han sido ejecutas en el periodo </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'!N52</f>
        <v>Director SST, Residente de Calidad</v>
      </c>
      <c r="D19" s="194"/>
      <c r="E19" s="194"/>
      <c r="F19" s="195" t="str">
        <f>'OBJETIVOS Y METAS '!O52</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365</v>
      </c>
      <c r="I22" s="68" t="s">
        <v>366</v>
      </c>
      <c r="J22" s="68" t="s">
        <v>22</v>
      </c>
      <c r="K22" s="68" t="s">
        <v>263</v>
      </c>
    </row>
    <row r="23" spans="1:202" s="57" customFormat="1" ht="21.6" customHeight="1" x14ac:dyDescent="0.2">
      <c r="C23" s="180"/>
      <c r="D23" s="181"/>
      <c r="E23" s="182"/>
      <c r="F23" s="268" t="s">
        <v>307</v>
      </c>
      <c r="G23" s="269"/>
      <c r="H23" s="224"/>
      <c r="I23" s="227"/>
      <c r="J23" s="229">
        <f>$G$15</f>
        <v>0.9</v>
      </c>
      <c r="K23" s="229" t="e">
        <f>H23/I23</f>
        <v>#DIV/0!</v>
      </c>
    </row>
    <row r="24" spans="1:202" s="57" customFormat="1" ht="21.6" customHeight="1" x14ac:dyDescent="0.2">
      <c r="C24" s="180"/>
      <c r="D24" s="181"/>
      <c r="E24" s="182"/>
      <c r="F24" s="270"/>
      <c r="G24" s="271"/>
      <c r="H24" s="225"/>
      <c r="I24" s="228"/>
      <c r="J24" s="230"/>
      <c r="K24" s="230"/>
    </row>
    <row r="25" spans="1:202" s="57" customFormat="1" ht="21.6" customHeight="1" x14ac:dyDescent="0.2">
      <c r="C25" s="180"/>
      <c r="D25" s="181"/>
      <c r="E25" s="182"/>
      <c r="F25" s="270"/>
      <c r="G25" s="271"/>
      <c r="H25" s="225"/>
      <c r="I25" s="228"/>
      <c r="J25" s="230"/>
      <c r="K25" s="230"/>
    </row>
    <row r="26" spans="1:202" s="57" customFormat="1" ht="21.6" customHeight="1" x14ac:dyDescent="0.2">
      <c r="C26" s="180"/>
      <c r="D26" s="181"/>
      <c r="E26" s="182"/>
      <c r="F26" s="270"/>
      <c r="G26" s="271"/>
      <c r="H26" s="225"/>
      <c r="I26" s="228"/>
      <c r="J26" s="230"/>
      <c r="K26" s="230"/>
    </row>
    <row r="27" spans="1:202" s="57" customFormat="1" ht="21.6" customHeight="1" x14ac:dyDescent="0.2">
      <c r="C27" s="180"/>
      <c r="D27" s="181"/>
      <c r="E27" s="182"/>
      <c r="F27" s="270"/>
      <c r="G27" s="271"/>
      <c r="H27" s="225"/>
      <c r="I27" s="228"/>
      <c r="J27" s="230"/>
      <c r="K27" s="230"/>
    </row>
    <row r="28" spans="1:202" s="57" customFormat="1" ht="21.6" customHeight="1" x14ac:dyDescent="0.2">
      <c r="C28" s="180"/>
      <c r="D28" s="181"/>
      <c r="E28" s="182"/>
      <c r="F28" s="272"/>
      <c r="G28" s="273"/>
      <c r="H28" s="226"/>
      <c r="I28" s="274"/>
      <c r="J28" s="231"/>
      <c r="K28" s="231"/>
    </row>
    <row r="29" spans="1:202" s="57" customFormat="1" ht="21.6" customHeight="1" x14ac:dyDescent="0.2">
      <c r="C29" s="180"/>
      <c r="D29" s="181"/>
      <c r="E29" s="182"/>
      <c r="F29" s="268" t="s">
        <v>316</v>
      </c>
      <c r="G29" s="269"/>
      <c r="H29" s="224"/>
      <c r="I29" s="224"/>
      <c r="J29" s="229">
        <f>$G$15</f>
        <v>0.9</v>
      </c>
      <c r="K29" s="229" t="e">
        <f>H29/I29</f>
        <v>#DIV/0!</v>
      </c>
    </row>
    <row r="30" spans="1:202" s="57" customFormat="1" ht="21.6" customHeight="1" x14ac:dyDescent="0.2">
      <c r="C30" s="180"/>
      <c r="D30" s="181"/>
      <c r="E30" s="182"/>
      <c r="F30" s="270"/>
      <c r="G30" s="271"/>
      <c r="H30" s="225"/>
      <c r="I30" s="225"/>
      <c r="J30" s="230"/>
      <c r="K30" s="230"/>
    </row>
    <row r="31" spans="1:202" s="57" customFormat="1" ht="21.6" customHeight="1" x14ac:dyDescent="0.2">
      <c r="C31" s="180"/>
      <c r="D31" s="181"/>
      <c r="E31" s="182"/>
      <c r="F31" s="270"/>
      <c r="G31" s="271"/>
      <c r="H31" s="225"/>
      <c r="I31" s="225"/>
      <c r="J31" s="230"/>
      <c r="K31" s="230"/>
    </row>
    <row r="32" spans="1:202" s="57" customFormat="1" ht="21.6" customHeight="1" x14ac:dyDescent="0.2">
      <c r="C32" s="180"/>
      <c r="D32" s="181"/>
      <c r="E32" s="182"/>
      <c r="F32" s="270"/>
      <c r="G32" s="271"/>
      <c r="H32" s="225"/>
      <c r="I32" s="225"/>
      <c r="J32" s="230"/>
      <c r="K32" s="230"/>
    </row>
    <row r="33" spans="1:202" s="57" customFormat="1" ht="21.6" customHeight="1" x14ac:dyDescent="0.2">
      <c r="C33" s="180"/>
      <c r="D33" s="181"/>
      <c r="E33" s="182"/>
      <c r="F33" s="270"/>
      <c r="G33" s="271"/>
      <c r="H33" s="225"/>
      <c r="I33" s="225"/>
      <c r="J33" s="230"/>
      <c r="K33" s="230"/>
    </row>
    <row r="34" spans="1:202" s="57" customFormat="1" ht="21.6" customHeight="1" x14ac:dyDescent="0.2">
      <c r="C34" s="180"/>
      <c r="D34" s="181"/>
      <c r="E34" s="182"/>
      <c r="F34" s="272"/>
      <c r="G34" s="273"/>
      <c r="H34" s="226"/>
      <c r="I34" s="226"/>
      <c r="J34" s="231"/>
      <c r="K34" s="231"/>
    </row>
    <row r="35" spans="1:202" s="57" customFormat="1" ht="50.1" customHeight="1" x14ac:dyDescent="0.2">
      <c r="C35" s="183"/>
      <c r="D35" s="184"/>
      <c r="E35" s="185"/>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0.9</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Semestre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44"/>
      <c r="K43" s="244"/>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44"/>
      <c r="K44" s="244"/>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ref="C47:C51" si="0">F29</f>
        <v>Segundo  Semestre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0"/>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f t="shared" si="0"/>
        <v>0</v>
      </c>
      <c r="D49" s="240"/>
      <c r="E49" s="241"/>
      <c r="F49" s="242"/>
      <c r="G49" s="240"/>
      <c r="H49" s="242"/>
      <c r="I49" s="244"/>
      <c r="J49" s="244"/>
      <c r="K49" s="244"/>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f t="shared" si="0"/>
        <v>0</v>
      </c>
      <c r="D50" s="240"/>
      <c r="E50" s="241"/>
      <c r="F50" s="242"/>
      <c r="G50" s="240"/>
      <c r="H50" s="242"/>
      <c r="I50" s="244"/>
      <c r="J50" s="244"/>
      <c r="K50" s="244"/>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0"/>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70">
    <mergeCell ref="C2:C5"/>
    <mergeCell ref="D2:I3"/>
    <mergeCell ref="J2:K2"/>
    <mergeCell ref="J3:K3"/>
    <mergeCell ref="D4:I5"/>
    <mergeCell ref="J4:K4"/>
    <mergeCell ref="J5:K5"/>
    <mergeCell ref="F7:H7"/>
    <mergeCell ref="I7:K7"/>
    <mergeCell ref="C9:K9"/>
    <mergeCell ref="C10:E10"/>
    <mergeCell ref="F10:H10"/>
    <mergeCell ref="I10:K10"/>
    <mergeCell ref="C17:E17"/>
    <mergeCell ref="F17:H17"/>
    <mergeCell ref="I17:K17"/>
    <mergeCell ref="C11:E11"/>
    <mergeCell ref="F11:H13"/>
    <mergeCell ref="I11:K13"/>
    <mergeCell ref="C12:E12"/>
    <mergeCell ref="C13:E13"/>
    <mergeCell ref="C14:D14"/>
    <mergeCell ref="E14:F14"/>
    <mergeCell ref="H14:I14"/>
    <mergeCell ref="J14:K14"/>
    <mergeCell ref="C15:D15"/>
    <mergeCell ref="E15:F15"/>
    <mergeCell ref="C16:E16"/>
    <mergeCell ref="F16:H16"/>
    <mergeCell ref="I16:K16"/>
    <mergeCell ref="J35:K35"/>
    <mergeCell ref="C18:E18"/>
    <mergeCell ref="F18:K18"/>
    <mergeCell ref="C19:E19"/>
    <mergeCell ref="F19:K19"/>
    <mergeCell ref="C20:K20"/>
    <mergeCell ref="C21:E21"/>
    <mergeCell ref="F21:K21"/>
    <mergeCell ref="C22:E35"/>
    <mergeCell ref="F22:G22"/>
    <mergeCell ref="F23:G28"/>
    <mergeCell ref="H23:H28"/>
    <mergeCell ref="I23:I28"/>
    <mergeCell ref="F35:G35"/>
    <mergeCell ref="K23:K28"/>
    <mergeCell ref="J23:J28"/>
    <mergeCell ref="C36:E38"/>
    <mergeCell ref="F36:K36"/>
    <mergeCell ref="C39:K39"/>
    <mergeCell ref="D40:F40"/>
    <mergeCell ref="G40:H40"/>
    <mergeCell ref="F29:G34"/>
    <mergeCell ref="H29:H34"/>
    <mergeCell ref="I29:I34"/>
    <mergeCell ref="J29:J34"/>
    <mergeCell ref="K29:K34"/>
    <mergeCell ref="D52:F52"/>
    <mergeCell ref="G52:H52"/>
    <mergeCell ref="K41:K46"/>
    <mergeCell ref="C47:C51"/>
    <mergeCell ref="D47:F51"/>
    <mergeCell ref="G47:H51"/>
    <mergeCell ref="I47:I51"/>
    <mergeCell ref="J47:J51"/>
    <mergeCell ref="K47:K51"/>
    <mergeCell ref="C41:C46"/>
    <mergeCell ref="D41:F46"/>
    <mergeCell ref="G41:H46"/>
    <mergeCell ref="I41:I46"/>
    <mergeCell ref="J41:J46"/>
  </mergeCells>
  <conditionalFormatting sqref="F38:K38">
    <cfRule type="containsErrors" dxfId="8" priority="2">
      <formula>ISERROR(F38)</formula>
    </cfRule>
  </conditionalFormatting>
  <conditionalFormatting sqref="J35:K35">
    <cfRule type="containsErrors" dxfId="7" priority="3">
      <formula>ISERROR(J35)</formula>
    </cfRule>
  </conditionalFormatting>
  <conditionalFormatting sqref="K23:K34">
    <cfRule type="containsErrors" dxfId="6" priority="1">
      <formula>ISERROR(K23)</formula>
    </cfRule>
  </conditionalFormatting>
  <dataValidations count="1">
    <dataValidation type="list" sqref="GG15:GJ15 GG17:GJ17" xr:uid="{00000000-0002-0000-18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GT52"/>
  <sheetViews>
    <sheetView showGridLines="0" topLeftCell="A43" zoomScale="70" zoomScaleNormal="70" workbookViewId="0">
      <selection activeCell="E8" sqref="E8"/>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0.5703125" style="57" customWidth="1"/>
    <col min="9" max="9" width="19.71093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7.45" customHeight="1" x14ac:dyDescent="0.2">
      <c r="C11" s="205" t="str">
        <f>'OBJETIVOS Y METAS '!I7</f>
        <v>1. Cumplir la legislación vigente en aspectos  de seguridad y salud en el trabajo y otras aplicables a la empresa.</v>
      </c>
      <c r="D11" s="194"/>
      <c r="E11" s="194"/>
      <c r="F11" s="194" t="str">
        <f>'OBJETIVOS Y METAS '!D53</f>
        <v>Mediciones ambientales ocupacionales</v>
      </c>
      <c r="G11" s="194"/>
      <c r="H11" s="194"/>
      <c r="I11" s="205" t="str">
        <f>'OBJETIVOS Y METAS '!F53</f>
        <v>Ejecución y cumplimiento de mediciones ambientales ocupacionales</v>
      </c>
      <c r="J11" s="194"/>
      <c r="K11" s="194"/>
    </row>
    <row r="12" spans="1:202" ht="46.35"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'!G53</f>
        <v>Proceso y Resultado</v>
      </c>
      <c r="D15" s="197"/>
      <c r="E15" s="193" t="str">
        <f>'OBJETIVOS Y METAS '!I53</f>
        <v>( # estudios higiénicos  realizados / # De estudios higiénicos programados ) *100</v>
      </c>
      <c r="F15" s="193"/>
      <c r="G15" s="66">
        <f>'OBJETIVOS Y METAS '!J53</f>
        <v>0.9</v>
      </c>
      <c r="H15" s="67" t="s">
        <v>338</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'!K53</f>
        <v>Programa de medicina preventiva e informes de mediciones</v>
      </c>
      <c r="D17" s="196"/>
      <c r="E17" s="197"/>
      <c r="F17" s="194" t="str">
        <f>'OBJETIVOS Y METAS '!L53</f>
        <v>Semestral</v>
      </c>
      <c r="G17" s="194"/>
      <c r="H17" s="194"/>
      <c r="I17" s="204" t="str">
        <f>'OBJETIVOS Y METAS '!M53</f>
        <v>CONSORCIO AVENIDA MUTIS., ejecutó el XX % de estudios de mediciones ambientales  programados para el Año.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'!N53</f>
        <v xml:space="preserve">Director SST, Profesional en Salud Ocupacional </v>
      </c>
      <c r="D19" s="194"/>
      <c r="E19" s="194"/>
      <c r="F19" s="195" t="str">
        <f>'OBJETIVOS Y METAS '!O53</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367</v>
      </c>
      <c r="I22" s="68" t="s">
        <v>368</v>
      </c>
      <c r="J22" s="68" t="s">
        <v>22</v>
      </c>
      <c r="K22" s="68" t="s">
        <v>263</v>
      </c>
    </row>
    <row r="23" spans="1:202" s="57" customFormat="1" ht="21.6" customHeight="1" x14ac:dyDescent="0.2">
      <c r="C23" s="180"/>
      <c r="D23" s="181"/>
      <c r="E23" s="182"/>
      <c r="F23" s="268" t="s">
        <v>307</v>
      </c>
      <c r="G23" s="269"/>
      <c r="H23" s="224"/>
      <c r="I23" s="227"/>
      <c r="J23" s="229">
        <f>$G$15</f>
        <v>0.9</v>
      </c>
      <c r="K23" s="229" t="e">
        <f>H23/I23</f>
        <v>#DIV/0!</v>
      </c>
    </row>
    <row r="24" spans="1:202" s="57" customFormat="1" ht="21.6" customHeight="1" x14ac:dyDescent="0.2">
      <c r="C24" s="180"/>
      <c r="D24" s="181"/>
      <c r="E24" s="182"/>
      <c r="F24" s="270"/>
      <c r="G24" s="271"/>
      <c r="H24" s="225"/>
      <c r="I24" s="228"/>
      <c r="J24" s="230"/>
      <c r="K24" s="230"/>
    </row>
    <row r="25" spans="1:202" s="57" customFormat="1" ht="21.6" customHeight="1" x14ac:dyDescent="0.2">
      <c r="C25" s="180"/>
      <c r="D25" s="181"/>
      <c r="E25" s="182"/>
      <c r="F25" s="270"/>
      <c r="G25" s="271"/>
      <c r="H25" s="225"/>
      <c r="I25" s="228"/>
      <c r="J25" s="230"/>
      <c r="K25" s="230"/>
    </row>
    <row r="26" spans="1:202" s="57" customFormat="1" ht="21.6" customHeight="1" x14ac:dyDescent="0.2">
      <c r="C26" s="180"/>
      <c r="D26" s="181"/>
      <c r="E26" s="182"/>
      <c r="F26" s="270"/>
      <c r="G26" s="271"/>
      <c r="H26" s="225"/>
      <c r="I26" s="228"/>
      <c r="J26" s="230"/>
      <c r="K26" s="230"/>
    </row>
    <row r="27" spans="1:202" s="57" customFormat="1" ht="21.6" customHeight="1" x14ac:dyDescent="0.2">
      <c r="C27" s="180"/>
      <c r="D27" s="181"/>
      <c r="E27" s="182"/>
      <c r="F27" s="270"/>
      <c r="G27" s="271"/>
      <c r="H27" s="225"/>
      <c r="I27" s="228"/>
      <c r="J27" s="230"/>
      <c r="K27" s="230"/>
    </row>
    <row r="28" spans="1:202" s="57" customFormat="1" ht="21.6" customHeight="1" x14ac:dyDescent="0.2">
      <c r="C28" s="180"/>
      <c r="D28" s="181"/>
      <c r="E28" s="182"/>
      <c r="F28" s="272"/>
      <c r="G28" s="273"/>
      <c r="H28" s="226"/>
      <c r="I28" s="274"/>
      <c r="J28" s="231"/>
      <c r="K28" s="231"/>
    </row>
    <row r="29" spans="1:202" s="57" customFormat="1" ht="21.6" customHeight="1" x14ac:dyDescent="0.2">
      <c r="C29" s="180"/>
      <c r="D29" s="181"/>
      <c r="E29" s="182"/>
      <c r="F29" s="268" t="s">
        <v>316</v>
      </c>
      <c r="G29" s="269"/>
      <c r="H29" s="224"/>
      <c r="I29" s="224"/>
      <c r="J29" s="229">
        <f>$G$15</f>
        <v>0.9</v>
      </c>
      <c r="K29" s="229" t="e">
        <f>H29/I29</f>
        <v>#DIV/0!</v>
      </c>
    </row>
    <row r="30" spans="1:202" s="57" customFormat="1" ht="21.6" customHeight="1" x14ac:dyDescent="0.2">
      <c r="C30" s="180"/>
      <c r="D30" s="181"/>
      <c r="E30" s="182"/>
      <c r="F30" s="270"/>
      <c r="G30" s="271"/>
      <c r="H30" s="225"/>
      <c r="I30" s="225"/>
      <c r="J30" s="230"/>
      <c r="K30" s="230"/>
    </row>
    <row r="31" spans="1:202" s="57" customFormat="1" ht="21.6" customHeight="1" x14ac:dyDescent="0.2">
      <c r="C31" s="180"/>
      <c r="D31" s="181"/>
      <c r="E31" s="182"/>
      <c r="F31" s="270"/>
      <c r="G31" s="271"/>
      <c r="H31" s="225"/>
      <c r="I31" s="225"/>
      <c r="J31" s="230"/>
      <c r="K31" s="230"/>
    </row>
    <row r="32" spans="1:202" s="57" customFormat="1" ht="21.6" customHeight="1" x14ac:dyDescent="0.2">
      <c r="C32" s="180"/>
      <c r="D32" s="181"/>
      <c r="E32" s="182"/>
      <c r="F32" s="270"/>
      <c r="G32" s="271"/>
      <c r="H32" s="225"/>
      <c r="I32" s="225"/>
      <c r="J32" s="230"/>
      <c r="K32" s="230"/>
    </row>
    <row r="33" spans="1:202" s="57" customFormat="1" ht="21.6" customHeight="1" x14ac:dyDescent="0.2">
      <c r="C33" s="180"/>
      <c r="D33" s="181"/>
      <c r="E33" s="182"/>
      <c r="F33" s="270"/>
      <c r="G33" s="271"/>
      <c r="H33" s="225"/>
      <c r="I33" s="225"/>
      <c r="J33" s="230"/>
      <c r="K33" s="230"/>
    </row>
    <row r="34" spans="1:202" s="57" customFormat="1" ht="21.6" customHeight="1" x14ac:dyDescent="0.2">
      <c r="C34" s="180"/>
      <c r="D34" s="181"/>
      <c r="E34" s="182"/>
      <c r="F34" s="272"/>
      <c r="G34" s="273"/>
      <c r="H34" s="226"/>
      <c r="I34" s="226"/>
      <c r="J34" s="231"/>
      <c r="K34" s="231"/>
    </row>
    <row r="35" spans="1:202" s="57" customFormat="1" ht="50.1" customHeight="1" x14ac:dyDescent="0.2">
      <c r="C35" s="183"/>
      <c r="D35" s="184"/>
      <c r="E35" s="185"/>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0.9</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Semestre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44"/>
      <c r="K43" s="244"/>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44"/>
      <c r="K44" s="244"/>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ref="C47:C51" si="0">F29</f>
        <v>Segundo  Semestre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0"/>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f t="shared" si="0"/>
        <v>0</v>
      </c>
      <c r="D49" s="240"/>
      <c r="E49" s="241"/>
      <c r="F49" s="242"/>
      <c r="G49" s="240"/>
      <c r="H49" s="242"/>
      <c r="I49" s="244"/>
      <c r="J49" s="244"/>
      <c r="K49" s="244"/>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f t="shared" si="0"/>
        <v>0</v>
      </c>
      <c r="D50" s="240"/>
      <c r="E50" s="241"/>
      <c r="F50" s="242"/>
      <c r="G50" s="240"/>
      <c r="H50" s="242"/>
      <c r="I50" s="244"/>
      <c r="J50" s="244"/>
      <c r="K50" s="244"/>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0"/>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70">
    <mergeCell ref="C2:C5"/>
    <mergeCell ref="D2:I3"/>
    <mergeCell ref="J2:K2"/>
    <mergeCell ref="J3:K3"/>
    <mergeCell ref="D4:I5"/>
    <mergeCell ref="J4:K4"/>
    <mergeCell ref="J5:K5"/>
    <mergeCell ref="F7:H7"/>
    <mergeCell ref="I7:K7"/>
    <mergeCell ref="C9:K9"/>
    <mergeCell ref="C10:E10"/>
    <mergeCell ref="F10:H10"/>
    <mergeCell ref="I10:K10"/>
    <mergeCell ref="C17:E17"/>
    <mergeCell ref="F17:H17"/>
    <mergeCell ref="I17:K17"/>
    <mergeCell ref="C11:E11"/>
    <mergeCell ref="F11:H13"/>
    <mergeCell ref="I11:K13"/>
    <mergeCell ref="C12:E12"/>
    <mergeCell ref="C13:E13"/>
    <mergeCell ref="C14:D14"/>
    <mergeCell ref="E14:F14"/>
    <mergeCell ref="H14:I14"/>
    <mergeCell ref="J14:K14"/>
    <mergeCell ref="C15:D15"/>
    <mergeCell ref="E15:F15"/>
    <mergeCell ref="C16:E16"/>
    <mergeCell ref="F16:H16"/>
    <mergeCell ref="I16:K16"/>
    <mergeCell ref="J35:K35"/>
    <mergeCell ref="C18:E18"/>
    <mergeCell ref="F18:K18"/>
    <mergeCell ref="C19:E19"/>
    <mergeCell ref="F19:K19"/>
    <mergeCell ref="C20:K20"/>
    <mergeCell ref="C21:E21"/>
    <mergeCell ref="F21:K21"/>
    <mergeCell ref="C22:E35"/>
    <mergeCell ref="F22:G22"/>
    <mergeCell ref="F23:G28"/>
    <mergeCell ref="H23:H28"/>
    <mergeCell ref="I23:I28"/>
    <mergeCell ref="F35:G35"/>
    <mergeCell ref="K23:K28"/>
    <mergeCell ref="J23:J28"/>
    <mergeCell ref="C36:E38"/>
    <mergeCell ref="F36:K36"/>
    <mergeCell ref="C39:K39"/>
    <mergeCell ref="D40:F40"/>
    <mergeCell ref="G40:H40"/>
    <mergeCell ref="F29:G34"/>
    <mergeCell ref="H29:H34"/>
    <mergeCell ref="I29:I34"/>
    <mergeCell ref="J29:J34"/>
    <mergeCell ref="K29:K34"/>
    <mergeCell ref="D52:F52"/>
    <mergeCell ref="G52:H52"/>
    <mergeCell ref="K41:K46"/>
    <mergeCell ref="C47:C51"/>
    <mergeCell ref="D47:F51"/>
    <mergeCell ref="G47:H51"/>
    <mergeCell ref="I47:I51"/>
    <mergeCell ref="J47:J51"/>
    <mergeCell ref="K47:K51"/>
    <mergeCell ref="C41:C46"/>
    <mergeCell ref="D41:F46"/>
    <mergeCell ref="G41:H46"/>
    <mergeCell ref="I41:I46"/>
    <mergeCell ref="J41:J46"/>
  </mergeCells>
  <conditionalFormatting sqref="F38:K38">
    <cfRule type="containsErrors" dxfId="5" priority="2">
      <formula>ISERROR(F38)</formula>
    </cfRule>
  </conditionalFormatting>
  <conditionalFormatting sqref="J35:K35">
    <cfRule type="containsErrors" dxfId="4" priority="3">
      <formula>ISERROR(J35)</formula>
    </cfRule>
  </conditionalFormatting>
  <conditionalFormatting sqref="K23:K34">
    <cfRule type="containsErrors" dxfId="3" priority="1">
      <formula>ISERROR(K23)</formula>
    </cfRule>
  </conditionalFormatting>
  <dataValidations count="1">
    <dataValidation type="list" sqref="GG15:GJ15 GG17:GJ17" xr:uid="{00000000-0002-0000-19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GT52"/>
  <sheetViews>
    <sheetView showGridLines="0" topLeftCell="A46" zoomScale="70" zoomScaleNormal="70" workbookViewId="0">
      <selection activeCell="E6" sqref="E6"/>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1.85546875" style="57" customWidth="1"/>
    <col min="9" max="9" width="19.71093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7.45" customHeight="1" x14ac:dyDescent="0.2">
      <c r="C11" s="205" t="str">
        <f>'OBJETIVOS Y METAS '!I7</f>
        <v>1. Cumplir la legislación vigente en aspectos  de seguridad y salud en el trabajo y otras aplicables a la empresa.</v>
      </c>
      <c r="D11" s="194"/>
      <c r="E11" s="194"/>
      <c r="F11" s="194" t="str">
        <f>'OBJETIVOS Y METAS '!D54</f>
        <v>Programas de vigilancia epidemiológica (PVE)</v>
      </c>
      <c r="G11" s="194"/>
      <c r="H11" s="194"/>
      <c r="I11" s="205" t="str">
        <f>'OBJETIVOS Y METAS '!F54</f>
        <v>Desarrollo y cumplimiento  de los programas de vigilancia epidemiologica (PVE)</v>
      </c>
      <c r="J11" s="194"/>
      <c r="K11" s="194"/>
    </row>
    <row r="12" spans="1:202" ht="46.35" customHeight="1" x14ac:dyDescent="0.2">
      <c r="C12" s="205" t="str">
        <f>'OBJETIVOS Y METAS '!I9</f>
        <v>2.  Identificar los peligros, evaluar y valorar  los riesgos, determinar los controles, en busca de prevenir la ocurrencia de accidentes y enfermedades laborales que puedan causar daño a las personas  y a la propiedad.</v>
      </c>
      <c r="D12" s="194"/>
      <c r="E12" s="194"/>
      <c r="F12" s="194"/>
      <c r="G12" s="194"/>
      <c r="H12" s="194"/>
      <c r="I12" s="205"/>
      <c r="J12" s="194"/>
      <c r="K12" s="194"/>
    </row>
    <row r="13" spans="1:202" ht="32.1" customHeight="1" x14ac:dyDescent="0.2">
      <c r="C13" s="205" t="str">
        <f>'OBJETIVOS Y METAS '!I11</f>
        <v>3. Cumplir  los objetivos y metas de cada uno de los programas, verificando el desempeño y eficacia de los programas.</v>
      </c>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'!G54</f>
        <v>Proceso y resultado</v>
      </c>
      <c r="D15" s="197"/>
      <c r="E15" s="193" t="str">
        <f>'OBJETIVOS Y METAS '!I54</f>
        <v>( # Programas de vigilancia epidemiológico  desarrollados  / # de PVE definidos) *100</v>
      </c>
      <c r="F15" s="193"/>
      <c r="G15" s="66">
        <f>'OBJETIVOS Y METAS '!J54</f>
        <v>0.9</v>
      </c>
      <c r="H15" s="67" t="s">
        <v>338</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'!K54</f>
        <v xml:space="preserve">Programas de vigilancia epidemiológica, informes de condiciones de salud  de los trabajadores </v>
      </c>
      <c r="D17" s="196"/>
      <c r="E17" s="197"/>
      <c r="F17" s="194" t="str">
        <f>'OBJETIVOS Y METAS '!L54</f>
        <v>Semestral</v>
      </c>
      <c r="G17" s="194"/>
      <c r="H17" s="194"/>
      <c r="I17" s="204" t="str">
        <f>'OBJETIVOS Y METAS '!M54</f>
        <v>Se ha implementado el  XX %  de Programas de Vigilancia Epidemiológica</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'!N54</f>
        <v xml:space="preserve">Director SST, Profesional en Salud Ocupacional </v>
      </c>
      <c r="D19" s="194"/>
      <c r="E19" s="194"/>
      <c r="F19" s="195" t="str">
        <f>'OBJETIVOS Y METAS '!O54</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370</v>
      </c>
      <c r="I22" s="68" t="s">
        <v>371</v>
      </c>
      <c r="J22" s="68" t="s">
        <v>22</v>
      </c>
      <c r="K22" s="68" t="s">
        <v>263</v>
      </c>
    </row>
    <row r="23" spans="1:202" s="57" customFormat="1" ht="21.6" customHeight="1" x14ac:dyDescent="0.2">
      <c r="C23" s="180"/>
      <c r="D23" s="181"/>
      <c r="E23" s="182"/>
      <c r="F23" s="268" t="s">
        <v>307</v>
      </c>
      <c r="G23" s="269"/>
      <c r="H23" s="224"/>
      <c r="I23" s="227"/>
      <c r="J23" s="229">
        <f>$G$15</f>
        <v>0.9</v>
      </c>
      <c r="K23" s="229" t="e">
        <f>H23/I23</f>
        <v>#DIV/0!</v>
      </c>
    </row>
    <row r="24" spans="1:202" s="57" customFormat="1" ht="21.6" customHeight="1" x14ac:dyDescent="0.2">
      <c r="C24" s="180"/>
      <c r="D24" s="181"/>
      <c r="E24" s="182"/>
      <c r="F24" s="270"/>
      <c r="G24" s="271"/>
      <c r="H24" s="225"/>
      <c r="I24" s="228"/>
      <c r="J24" s="230"/>
      <c r="K24" s="230"/>
    </row>
    <row r="25" spans="1:202" s="57" customFormat="1" ht="21.6" customHeight="1" x14ac:dyDescent="0.2">
      <c r="C25" s="180"/>
      <c r="D25" s="181"/>
      <c r="E25" s="182"/>
      <c r="F25" s="270"/>
      <c r="G25" s="271"/>
      <c r="H25" s="225"/>
      <c r="I25" s="228"/>
      <c r="J25" s="230"/>
      <c r="K25" s="230"/>
    </row>
    <row r="26" spans="1:202" s="57" customFormat="1" ht="21.6" customHeight="1" x14ac:dyDescent="0.2">
      <c r="C26" s="180"/>
      <c r="D26" s="181"/>
      <c r="E26" s="182"/>
      <c r="F26" s="270"/>
      <c r="G26" s="271"/>
      <c r="H26" s="225"/>
      <c r="I26" s="228"/>
      <c r="J26" s="230"/>
      <c r="K26" s="230"/>
    </row>
    <row r="27" spans="1:202" s="57" customFormat="1" ht="21.6" customHeight="1" x14ac:dyDescent="0.2">
      <c r="C27" s="180"/>
      <c r="D27" s="181"/>
      <c r="E27" s="182"/>
      <c r="F27" s="270"/>
      <c r="G27" s="271"/>
      <c r="H27" s="225"/>
      <c r="I27" s="228"/>
      <c r="J27" s="230"/>
      <c r="K27" s="230"/>
    </row>
    <row r="28" spans="1:202" s="57" customFormat="1" ht="21.6" customHeight="1" x14ac:dyDescent="0.2">
      <c r="C28" s="180"/>
      <c r="D28" s="181"/>
      <c r="E28" s="182"/>
      <c r="F28" s="272"/>
      <c r="G28" s="273"/>
      <c r="H28" s="226"/>
      <c r="I28" s="274"/>
      <c r="J28" s="231"/>
      <c r="K28" s="231"/>
    </row>
    <row r="29" spans="1:202" s="57" customFormat="1" ht="21.6" customHeight="1" x14ac:dyDescent="0.2">
      <c r="C29" s="180"/>
      <c r="D29" s="181"/>
      <c r="E29" s="182"/>
      <c r="F29" s="268" t="s">
        <v>316</v>
      </c>
      <c r="G29" s="269"/>
      <c r="H29" s="224"/>
      <c r="I29" s="224"/>
      <c r="J29" s="229">
        <f>$G$15</f>
        <v>0.9</v>
      </c>
      <c r="K29" s="229" t="e">
        <f>H29/I29</f>
        <v>#DIV/0!</v>
      </c>
    </row>
    <row r="30" spans="1:202" s="57" customFormat="1" ht="21.6" customHeight="1" x14ac:dyDescent="0.2">
      <c r="C30" s="180"/>
      <c r="D30" s="181"/>
      <c r="E30" s="182"/>
      <c r="F30" s="270"/>
      <c r="G30" s="271"/>
      <c r="H30" s="225"/>
      <c r="I30" s="225"/>
      <c r="J30" s="230"/>
      <c r="K30" s="230"/>
    </row>
    <row r="31" spans="1:202" s="57" customFormat="1" ht="21.6" customHeight="1" x14ac:dyDescent="0.2">
      <c r="C31" s="180"/>
      <c r="D31" s="181"/>
      <c r="E31" s="182"/>
      <c r="F31" s="270"/>
      <c r="G31" s="271"/>
      <c r="H31" s="225"/>
      <c r="I31" s="225"/>
      <c r="J31" s="230"/>
      <c r="K31" s="230"/>
    </row>
    <row r="32" spans="1:202" s="57" customFormat="1" ht="21.6" customHeight="1" x14ac:dyDescent="0.2">
      <c r="C32" s="180"/>
      <c r="D32" s="181"/>
      <c r="E32" s="182"/>
      <c r="F32" s="270"/>
      <c r="G32" s="271"/>
      <c r="H32" s="225"/>
      <c r="I32" s="225"/>
      <c r="J32" s="230"/>
      <c r="K32" s="230"/>
    </row>
    <row r="33" spans="1:202" s="57" customFormat="1" ht="21.6" customHeight="1" x14ac:dyDescent="0.2">
      <c r="C33" s="180"/>
      <c r="D33" s="181"/>
      <c r="E33" s="182"/>
      <c r="F33" s="270"/>
      <c r="G33" s="271"/>
      <c r="H33" s="225"/>
      <c r="I33" s="225"/>
      <c r="J33" s="230"/>
      <c r="K33" s="230"/>
    </row>
    <row r="34" spans="1:202" s="57" customFormat="1" ht="21.6" customHeight="1" x14ac:dyDescent="0.2">
      <c r="C34" s="180"/>
      <c r="D34" s="181"/>
      <c r="E34" s="182"/>
      <c r="F34" s="272"/>
      <c r="G34" s="273"/>
      <c r="H34" s="226"/>
      <c r="I34" s="226"/>
      <c r="J34" s="231"/>
      <c r="K34" s="231"/>
    </row>
    <row r="35" spans="1:202" s="57" customFormat="1" ht="50.1" customHeight="1" x14ac:dyDescent="0.2">
      <c r="C35" s="183"/>
      <c r="D35" s="184"/>
      <c r="E35" s="185"/>
      <c r="F35" s="188" t="s">
        <v>273</v>
      </c>
      <c r="G35" s="189"/>
      <c r="H35" s="75">
        <f>SUM(H23:H34)</f>
        <v>0</v>
      </c>
      <c r="I35" s="76">
        <f>SUM(I23:I34)</f>
        <v>0</v>
      </c>
      <c r="J35" s="188" t="e">
        <f>H35/I35</f>
        <v>#DIV/0!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t="e">
        <f>J35</f>
        <v>#DIV/0!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Semestre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44"/>
      <c r="K43" s="244"/>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44"/>
      <c r="K44" s="244"/>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ref="C47:C51" si="0">F29</f>
        <v>Segundo  Semestre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0"/>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f t="shared" si="0"/>
        <v>0</v>
      </c>
      <c r="D49" s="240"/>
      <c r="E49" s="241"/>
      <c r="F49" s="242"/>
      <c r="G49" s="240"/>
      <c r="H49" s="242"/>
      <c r="I49" s="244"/>
      <c r="J49" s="244"/>
      <c r="K49" s="244"/>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f t="shared" si="0"/>
        <v>0</v>
      </c>
      <c r="D50" s="240"/>
      <c r="E50" s="241"/>
      <c r="F50" s="242"/>
      <c r="G50" s="240"/>
      <c r="H50" s="242"/>
      <c r="I50" s="244"/>
      <c r="J50" s="244"/>
      <c r="K50" s="244"/>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0"/>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70">
    <mergeCell ref="C2:C5"/>
    <mergeCell ref="D2:I3"/>
    <mergeCell ref="J2:K2"/>
    <mergeCell ref="J3:K3"/>
    <mergeCell ref="D4:I5"/>
    <mergeCell ref="J4:K4"/>
    <mergeCell ref="J5:K5"/>
    <mergeCell ref="F7:H7"/>
    <mergeCell ref="I7:K7"/>
    <mergeCell ref="C9:K9"/>
    <mergeCell ref="C10:E10"/>
    <mergeCell ref="F10:H10"/>
    <mergeCell ref="I10:K10"/>
    <mergeCell ref="C17:E17"/>
    <mergeCell ref="F17:H17"/>
    <mergeCell ref="I17:K17"/>
    <mergeCell ref="C11:E11"/>
    <mergeCell ref="F11:H13"/>
    <mergeCell ref="I11:K13"/>
    <mergeCell ref="C12:E12"/>
    <mergeCell ref="C13:E13"/>
    <mergeCell ref="C14:D14"/>
    <mergeCell ref="E14:F14"/>
    <mergeCell ref="H14:I14"/>
    <mergeCell ref="J14:K14"/>
    <mergeCell ref="C15:D15"/>
    <mergeCell ref="E15:F15"/>
    <mergeCell ref="C16:E16"/>
    <mergeCell ref="F16:H16"/>
    <mergeCell ref="I16:K16"/>
    <mergeCell ref="J35:K35"/>
    <mergeCell ref="C18:E18"/>
    <mergeCell ref="F18:K18"/>
    <mergeCell ref="C19:E19"/>
    <mergeCell ref="F19:K19"/>
    <mergeCell ref="C20:K20"/>
    <mergeCell ref="C21:E21"/>
    <mergeCell ref="F21:K21"/>
    <mergeCell ref="C22:E35"/>
    <mergeCell ref="F22:G22"/>
    <mergeCell ref="F23:G28"/>
    <mergeCell ref="H23:H28"/>
    <mergeCell ref="I23:I28"/>
    <mergeCell ref="F35:G35"/>
    <mergeCell ref="K23:K28"/>
    <mergeCell ref="J23:J28"/>
    <mergeCell ref="C36:E38"/>
    <mergeCell ref="F36:K36"/>
    <mergeCell ref="C39:K39"/>
    <mergeCell ref="D40:F40"/>
    <mergeCell ref="G40:H40"/>
    <mergeCell ref="F29:G34"/>
    <mergeCell ref="H29:H34"/>
    <mergeCell ref="I29:I34"/>
    <mergeCell ref="J29:J34"/>
    <mergeCell ref="K29:K34"/>
    <mergeCell ref="D52:F52"/>
    <mergeCell ref="G52:H52"/>
    <mergeCell ref="K41:K46"/>
    <mergeCell ref="C47:C51"/>
    <mergeCell ref="D47:F51"/>
    <mergeCell ref="G47:H51"/>
    <mergeCell ref="I47:I51"/>
    <mergeCell ref="J47:J51"/>
    <mergeCell ref="K47:K51"/>
    <mergeCell ref="C41:C46"/>
    <mergeCell ref="D41:F46"/>
    <mergeCell ref="G41:H46"/>
    <mergeCell ref="I41:I46"/>
    <mergeCell ref="J41:J46"/>
  </mergeCells>
  <conditionalFormatting sqref="F38:K38">
    <cfRule type="containsErrors" dxfId="2" priority="2">
      <formula>ISERROR(F38)</formula>
    </cfRule>
  </conditionalFormatting>
  <conditionalFormatting sqref="J35:K35">
    <cfRule type="containsErrors" dxfId="1" priority="3">
      <formula>ISERROR(J35)</formula>
    </cfRule>
  </conditionalFormatting>
  <conditionalFormatting sqref="K23:K34">
    <cfRule type="containsErrors" dxfId="0" priority="1">
      <formula>ISERROR(K23)</formula>
    </cfRule>
  </conditionalFormatting>
  <dataValidations disablePrompts="1" count="1">
    <dataValidation type="list" sqref="GG15:GJ15 GG17:GJ17" xr:uid="{00000000-0002-0000-1A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5"/>
  <dimension ref="A1:BB78"/>
  <sheetViews>
    <sheetView topLeftCell="A25" workbookViewId="0">
      <selection activeCell="AB44" sqref="AB44:AF47"/>
    </sheetView>
  </sheetViews>
  <sheetFormatPr baseColWidth="10" defaultColWidth="11.140625" defaultRowHeight="15" x14ac:dyDescent="0.25"/>
  <cols>
    <col min="1" max="5" width="3.7109375" customWidth="1"/>
    <col min="6" max="6" width="6.7109375" customWidth="1"/>
    <col min="7" max="7" width="8" customWidth="1"/>
    <col min="8" max="8" width="3.7109375" customWidth="1"/>
    <col min="9" max="9" width="12" customWidth="1"/>
    <col min="10" max="10" width="15.28515625" customWidth="1"/>
    <col min="11" max="11" width="9.28515625" customWidth="1"/>
    <col min="12" max="13" width="3.7109375" customWidth="1"/>
    <col min="14" max="14" width="5" customWidth="1"/>
    <col min="15" max="15" width="5.5703125" customWidth="1"/>
    <col min="16" max="21" width="3.7109375" customWidth="1"/>
    <col min="22" max="22" width="8.42578125" customWidth="1"/>
    <col min="23" max="34" width="3.7109375" customWidth="1"/>
    <col min="35" max="35" width="6.7109375" customWidth="1"/>
    <col min="36" max="36" width="12.7109375" customWidth="1"/>
    <col min="37" max="37" width="6.28515625" customWidth="1"/>
    <col min="38" max="38" width="8.42578125" customWidth="1"/>
    <col min="39" max="144" width="3.7109375" customWidth="1"/>
  </cols>
  <sheetData>
    <row r="1" spans="1:32" x14ac:dyDescent="0.25">
      <c r="A1" s="294"/>
      <c r="B1" s="295"/>
      <c r="C1" s="295"/>
      <c r="D1" s="295"/>
      <c r="E1" s="295"/>
      <c r="F1" s="295"/>
      <c r="G1" s="296"/>
      <c r="H1" s="303" t="s">
        <v>0</v>
      </c>
      <c r="I1" s="303"/>
      <c r="J1" s="303"/>
      <c r="K1" s="303"/>
      <c r="L1" s="303"/>
      <c r="M1" s="303"/>
      <c r="N1" s="303"/>
      <c r="O1" s="303"/>
      <c r="P1" s="303"/>
      <c r="Q1" s="303"/>
      <c r="R1" s="303"/>
      <c r="S1" s="303"/>
      <c r="T1" s="303"/>
      <c r="U1" s="303"/>
      <c r="V1" s="303"/>
      <c r="W1" s="303"/>
      <c r="X1" s="303"/>
      <c r="Y1" s="303"/>
      <c r="Z1" s="303"/>
      <c r="AA1" s="304"/>
      <c r="AB1" s="305" t="s">
        <v>36</v>
      </c>
      <c r="AC1" s="306"/>
      <c r="AD1" s="306"/>
      <c r="AE1" s="306"/>
      <c r="AF1" s="307"/>
    </row>
    <row r="2" spans="1:32" x14ac:dyDescent="0.25">
      <c r="A2" s="297"/>
      <c r="B2" s="298"/>
      <c r="C2" s="298"/>
      <c r="D2" s="298"/>
      <c r="E2" s="298"/>
      <c r="F2" s="298"/>
      <c r="G2" s="299"/>
      <c r="H2" s="303"/>
      <c r="I2" s="303"/>
      <c r="J2" s="303"/>
      <c r="K2" s="303"/>
      <c r="L2" s="303"/>
      <c r="M2" s="303"/>
      <c r="N2" s="303"/>
      <c r="O2" s="303"/>
      <c r="P2" s="303"/>
      <c r="Q2" s="303"/>
      <c r="R2" s="303"/>
      <c r="S2" s="303"/>
      <c r="T2" s="303"/>
      <c r="U2" s="303"/>
      <c r="V2" s="303"/>
      <c r="W2" s="303"/>
      <c r="X2" s="303"/>
      <c r="Y2" s="303"/>
      <c r="Z2" s="303"/>
      <c r="AA2" s="304"/>
      <c r="AB2" s="308" t="s">
        <v>20</v>
      </c>
      <c r="AC2" s="309"/>
      <c r="AD2" s="309"/>
      <c r="AE2" s="309"/>
      <c r="AF2" s="310"/>
    </row>
    <row r="3" spans="1:32" x14ac:dyDescent="0.25">
      <c r="A3" s="297"/>
      <c r="B3" s="298"/>
      <c r="C3" s="298"/>
      <c r="D3" s="298"/>
      <c r="E3" s="298"/>
      <c r="F3" s="298"/>
      <c r="G3" s="299"/>
      <c r="H3" s="311" t="s">
        <v>1</v>
      </c>
      <c r="I3" s="312"/>
      <c r="J3" s="312"/>
      <c r="K3" s="312"/>
      <c r="L3" s="312"/>
      <c r="M3" s="312"/>
      <c r="N3" s="312"/>
      <c r="O3" s="312"/>
      <c r="P3" s="312"/>
      <c r="Q3" s="312"/>
      <c r="R3" s="312"/>
      <c r="S3" s="312"/>
      <c r="T3" s="312"/>
      <c r="U3" s="312"/>
      <c r="V3" s="312"/>
      <c r="W3" s="312"/>
      <c r="X3" s="312"/>
      <c r="Y3" s="312"/>
      <c r="Z3" s="312"/>
      <c r="AA3" s="312"/>
      <c r="AB3" s="305" t="s">
        <v>21</v>
      </c>
      <c r="AC3" s="306"/>
      <c r="AD3" s="306"/>
      <c r="AE3" s="306"/>
      <c r="AF3" s="307"/>
    </row>
    <row r="4" spans="1:32" x14ac:dyDescent="0.25">
      <c r="A4" s="300"/>
      <c r="B4" s="301"/>
      <c r="C4" s="301"/>
      <c r="D4" s="301"/>
      <c r="E4" s="301"/>
      <c r="F4" s="301"/>
      <c r="G4" s="302"/>
      <c r="H4" s="313"/>
      <c r="I4" s="314"/>
      <c r="J4" s="314"/>
      <c r="K4" s="314"/>
      <c r="L4" s="314"/>
      <c r="M4" s="314"/>
      <c r="N4" s="314"/>
      <c r="O4" s="314"/>
      <c r="P4" s="314"/>
      <c r="Q4" s="314"/>
      <c r="R4" s="314"/>
      <c r="S4" s="314"/>
      <c r="T4" s="314"/>
      <c r="U4" s="314"/>
      <c r="V4" s="314"/>
      <c r="W4" s="314"/>
      <c r="X4" s="314"/>
      <c r="Y4" s="314"/>
      <c r="Z4" s="314"/>
      <c r="AA4" s="314"/>
      <c r="AB4" s="308" t="s">
        <v>2</v>
      </c>
      <c r="AC4" s="309"/>
      <c r="AD4" s="309"/>
      <c r="AE4" s="309"/>
      <c r="AF4" s="310"/>
    </row>
    <row r="5" spans="1:32" x14ac:dyDescent="0.25">
      <c r="A5" s="315" t="s">
        <v>3</v>
      </c>
      <c r="B5" s="316"/>
      <c r="C5" s="316"/>
      <c r="D5" s="316"/>
      <c r="E5" s="316"/>
      <c r="F5" s="316"/>
      <c r="G5" s="316"/>
      <c r="H5" s="316"/>
      <c r="I5" s="316"/>
      <c r="J5" s="316"/>
      <c r="K5" s="316"/>
      <c r="L5" s="316"/>
      <c r="M5" s="316"/>
      <c r="N5" s="316"/>
      <c r="O5" s="316"/>
      <c r="P5" s="316"/>
      <c r="Q5" s="331" t="s">
        <v>37</v>
      </c>
      <c r="R5" s="331"/>
      <c r="S5" s="331"/>
      <c r="T5" s="331"/>
      <c r="U5" s="331"/>
      <c r="V5" s="331"/>
      <c r="W5" s="331"/>
      <c r="X5" s="331"/>
      <c r="Y5" s="331"/>
      <c r="Z5" s="331"/>
      <c r="AA5" s="331"/>
      <c r="AB5" s="331"/>
      <c r="AC5" s="331"/>
      <c r="AD5" s="331"/>
      <c r="AE5" s="331"/>
      <c r="AF5" s="331"/>
    </row>
    <row r="6" spans="1:32" x14ac:dyDescent="0.25">
      <c r="A6" s="311" t="s">
        <v>76</v>
      </c>
      <c r="B6" s="312"/>
      <c r="C6" s="312"/>
      <c r="D6" s="312"/>
      <c r="E6" s="312"/>
      <c r="F6" s="312"/>
      <c r="G6" s="312"/>
      <c r="H6" s="312"/>
      <c r="I6" s="312"/>
      <c r="J6" s="312"/>
      <c r="K6" s="312"/>
      <c r="L6" s="312"/>
      <c r="M6" s="312"/>
      <c r="N6" s="312"/>
      <c r="O6" s="312"/>
      <c r="P6" s="312"/>
      <c r="Q6" s="332" t="s">
        <v>71</v>
      </c>
      <c r="R6" s="332"/>
      <c r="S6" s="332"/>
      <c r="T6" s="332"/>
      <c r="U6" s="332"/>
      <c r="V6" s="332"/>
      <c r="W6" s="332"/>
      <c r="X6" s="332"/>
      <c r="Y6" s="332"/>
      <c r="Z6" s="332"/>
      <c r="AA6" s="332"/>
      <c r="AB6" s="332"/>
      <c r="AC6" s="332"/>
      <c r="AD6" s="332"/>
      <c r="AE6" s="332"/>
      <c r="AF6" s="332"/>
    </row>
    <row r="7" spans="1:32" x14ac:dyDescent="0.25">
      <c r="A7" s="313"/>
      <c r="B7" s="314"/>
      <c r="C7" s="314"/>
      <c r="D7" s="314"/>
      <c r="E7" s="314"/>
      <c r="F7" s="314"/>
      <c r="G7" s="314"/>
      <c r="H7" s="314"/>
      <c r="I7" s="314"/>
      <c r="J7" s="314"/>
      <c r="K7" s="314"/>
      <c r="L7" s="314"/>
      <c r="M7" s="314"/>
      <c r="N7" s="314"/>
      <c r="O7" s="314"/>
      <c r="P7" s="314"/>
      <c r="Q7" s="332"/>
      <c r="R7" s="332"/>
      <c r="S7" s="332"/>
      <c r="T7" s="332"/>
      <c r="U7" s="332"/>
      <c r="V7" s="332"/>
      <c r="W7" s="332"/>
      <c r="X7" s="332"/>
      <c r="Y7" s="332"/>
      <c r="Z7" s="332"/>
      <c r="AA7" s="332"/>
      <c r="AB7" s="332"/>
      <c r="AC7" s="332"/>
      <c r="AD7" s="332"/>
      <c r="AE7" s="332"/>
      <c r="AF7" s="332"/>
    </row>
    <row r="8" spans="1:32" x14ac:dyDescent="0.25">
      <c r="A8" s="315" t="s">
        <v>4</v>
      </c>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7"/>
    </row>
    <row r="9" spans="1:32" x14ac:dyDescent="0.25">
      <c r="A9" s="333" t="s">
        <v>80</v>
      </c>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5"/>
    </row>
    <row r="10" spans="1:32" x14ac:dyDescent="0.25">
      <c r="A10" s="336"/>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8"/>
    </row>
    <row r="11" spans="1:32" x14ac:dyDescent="0.25">
      <c r="A11" s="315" t="s">
        <v>5</v>
      </c>
      <c r="B11" s="316"/>
      <c r="C11" s="316"/>
      <c r="D11" s="316"/>
      <c r="E11" s="316"/>
      <c r="F11" s="316"/>
      <c r="G11" s="316"/>
      <c r="H11" s="316"/>
      <c r="I11" s="316"/>
      <c r="J11" s="316"/>
      <c r="K11" s="316"/>
      <c r="L11" s="316"/>
      <c r="M11" s="316"/>
      <c r="N11" s="316"/>
      <c r="O11" s="316"/>
      <c r="P11" s="317"/>
      <c r="Q11" s="315" t="s">
        <v>6</v>
      </c>
      <c r="R11" s="316"/>
      <c r="S11" s="316"/>
      <c r="T11" s="316"/>
      <c r="U11" s="317"/>
      <c r="V11" s="315" t="s">
        <v>22</v>
      </c>
      <c r="W11" s="316"/>
      <c r="X11" s="316"/>
      <c r="Y11" s="316"/>
      <c r="Z11" s="316"/>
      <c r="AA11" s="316"/>
      <c r="AB11" s="316"/>
      <c r="AC11" s="316"/>
      <c r="AD11" s="316"/>
      <c r="AE11" s="316"/>
      <c r="AF11" s="317"/>
    </row>
    <row r="12" spans="1:32" ht="15" customHeight="1" x14ac:dyDescent="0.25">
      <c r="A12" s="13"/>
      <c r="B12" s="14"/>
      <c r="C12" s="14"/>
      <c r="D12" s="14"/>
      <c r="E12" s="14"/>
      <c r="F12" s="14"/>
      <c r="G12" s="14"/>
      <c r="H12" s="14"/>
      <c r="I12" s="14"/>
      <c r="J12" s="14"/>
      <c r="K12" s="14"/>
      <c r="L12" s="14"/>
      <c r="M12" s="14"/>
      <c r="N12" s="14"/>
      <c r="O12" s="14"/>
      <c r="P12" s="14"/>
      <c r="Q12" s="318" t="s">
        <v>7</v>
      </c>
      <c r="R12" s="318"/>
      <c r="S12" s="318"/>
      <c r="T12" s="318"/>
      <c r="U12" s="318"/>
      <c r="V12" s="319">
        <v>0.9</v>
      </c>
      <c r="W12" s="320"/>
      <c r="X12" s="320"/>
      <c r="Y12" s="320"/>
      <c r="Z12" s="320"/>
      <c r="AA12" s="320"/>
      <c r="AB12" s="320"/>
      <c r="AC12" s="320"/>
      <c r="AD12" s="320"/>
      <c r="AE12" s="320"/>
      <c r="AF12" s="321"/>
    </row>
    <row r="13" spans="1:32" ht="15" customHeight="1" x14ac:dyDescent="0.25">
      <c r="A13" s="10"/>
      <c r="B13" s="328" t="s">
        <v>81</v>
      </c>
      <c r="C13" s="328"/>
      <c r="D13" s="328"/>
      <c r="E13" s="328"/>
      <c r="F13" s="328"/>
      <c r="G13" s="328"/>
      <c r="H13" s="328"/>
      <c r="I13" s="328"/>
      <c r="J13" s="328"/>
      <c r="K13" s="328"/>
      <c r="L13" s="328"/>
      <c r="M13" s="328"/>
      <c r="N13" s="328"/>
      <c r="O13" s="329">
        <v>1</v>
      </c>
      <c r="P13" s="11"/>
      <c r="Q13" s="318"/>
      <c r="R13" s="318"/>
      <c r="S13" s="318"/>
      <c r="T13" s="318"/>
      <c r="U13" s="318"/>
      <c r="V13" s="322"/>
      <c r="W13" s="323"/>
      <c r="X13" s="323"/>
      <c r="Y13" s="323"/>
      <c r="Z13" s="323"/>
      <c r="AA13" s="323"/>
      <c r="AB13" s="323"/>
      <c r="AC13" s="323"/>
      <c r="AD13" s="323"/>
      <c r="AE13" s="323"/>
      <c r="AF13" s="324"/>
    </row>
    <row r="14" spans="1:32" x14ac:dyDescent="0.25">
      <c r="A14" s="10"/>
      <c r="B14" s="328" t="s">
        <v>77</v>
      </c>
      <c r="C14" s="328"/>
      <c r="D14" s="328"/>
      <c r="E14" s="328"/>
      <c r="F14" s="328"/>
      <c r="G14" s="328"/>
      <c r="H14" s="328"/>
      <c r="I14" s="328"/>
      <c r="J14" s="328"/>
      <c r="K14" s="328"/>
      <c r="L14" s="328"/>
      <c r="M14" s="328"/>
      <c r="N14" s="328"/>
      <c r="O14" s="330"/>
      <c r="P14" s="12"/>
      <c r="Q14" s="318"/>
      <c r="R14" s="318"/>
      <c r="S14" s="318"/>
      <c r="T14" s="318"/>
      <c r="U14" s="318"/>
      <c r="V14" s="322"/>
      <c r="W14" s="323"/>
      <c r="X14" s="323"/>
      <c r="Y14" s="323"/>
      <c r="Z14" s="323"/>
      <c r="AA14" s="323"/>
      <c r="AB14" s="323"/>
      <c r="AC14" s="323"/>
      <c r="AD14" s="323"/>
      <c r="AE14" s="323"/>
      <c r="AF14" s="324"/>
    </row>
    <row r="15" spans="1:32" x14ac:dyDescent="0.25">
      <c r="A15" s="15"/>
      <c r="B15" s="35"/>
      <c r="C15" s="35"/>
      <c r="D15" s="35"/>
      <c r="E15" s="35"/>
      <c r="F15" s="35"/>
      <c r="G15" s="35"/>
      <c r="H15" s="35"/>
      <c r="I15" s="35"/>
      <c r="J15" s="35"/>
      <c r="K15" s="35"/>
      <c r="L15" s="35"/>
      <c r="M15" s="35"/>
      <c r="N15" s="35"/>
      <c r="O15" s="16"/>
      <c r="P15" s="17"/>
      <c r="Q15" s="318"/>
      <c r="R15" s="318"/>
      <c r="S15" s="318"/>
      <c r="T15" s="318"/>
      <c r="U15" s="318"/>
      <c r="V15" s="325"/>
      <c r="W15" s="326"/>
      <c r="X15" s="326"/>
      <c r="Y15" s="326"/>
      <c r="Z15" s="326"/>
      <c r="AA15" s="326"/>
      <c r="AB15" s="326"/>
      <c r="AC15" s="326"/>
      <c r="AD15" s="326"/>
      <c r="AE15" s="326"/>
      <c r="AF15" s="327"/>
    </row>
    <row r="16" spans="1:32" ht="15" customHeight="1" x14ac:dyDescent="0.25">
      <c r="A16" s="340" t="s">
        <v>27</v>
      </c>
      <c r="B16" s="341"/>
      <c r="C16" s="341"/>
      <c r="D16" s="341"/>
      <c r="E16" s="341"/>
      <c r="F16" s="341"/>
      <c r="G16" s="341"/>
      <c r="H16" s="341"/>
      <c r="I16" s="341"/>
      <c r="J16" s="341"/>
      <c r="K16" s="341"/>
      <c r="L16" s="341"/>
      <c r="M16" s="341"/>
      <c r="N16" s="341"/>
      <c r="O16" s="341"/>
      <c r="P16" s="341"/>
      <c r="Q16" s="341" t="s">
        <v>8</v>
      </c>
      <c r="R16" s="341"/>
      <c r="S16" s="341"/>
      <c r="T16" s="341"/>
      <c r="U16" s="341"/>
      <c r="V16" s="341"/>
      <c r="W16" s="341"/>
      <c r="X16" s="341"/>
      <c r="Y16" s="341"/>
      <c r="Z16" s="341"/>
      <c r="AA16" s="341"/>
      <c r="AB16" s="341"/>
      <c r="AC16" s="341"/>
      <c r="AD16" s="341"/>
      <c r="AE16" s="341"/>
      <c r="AF16" s="342"/>
    </row>
    <row r="17" spans="1:54" ht="15" customHeight="1" x14ac:dyDescent="0.25">
      <c r="A17" s="311" t="s">
        <v>78</v>
      </c>
      <c r="B17" s="312"/>
      <c r="C17" s="312"/>
      <c r="D17" s="312"/>
      <c r="E17" s="312"/>
      <c r="F17" s="312"/>
      <c r="G17" s="312"/>
      <c r="H17" s="312"/>
      <c r="I17" s="312"/>
      <c r="J17" s="312"/>
      <c r="K17" s="312"/>
      <c r="L17" s="312"/>
      <c r="M17" s="312"/>
      <c r="N17" s="312"/>
      <c r="O17" s="312"/>
      <c r="P17" s="312"/>
      <c r="Q17" s="311" t="s">
        <v>24</v>
      </c>
      <c r="R17" s="312"/>
      <c r="S17" s="312"/>
      <c r="T17" s="312"/>
      <c r="U17" s="312"/>
      <c r="V17" s="312"/>
      <c r="W17" s="312"/>
      <c r="X17" s="312"/>
      <c r="Y17" s="312"/>
      <c r="Z17" s="312"/>
      <c r="AA17" s="312"/>
      <c r="AB17" s="312"/>
      <c r="AC17" s="312"/>
      <c r="AD17" s="312"/>
      <c r="AE17" s="312"/>
      <c r="AF17" s="343"/>
    </row>
    <row r="18" spans="1:54" x14ac:dyDescent="0.25">
      <c r="A18" s="313"/>
      <c r="B18" s="314"/>
      <c r="C18" s="314"/>
      <c r="D18" s="314"/>
      <c r="E18" s="314"/>
      <c r="F18" s="314"/>
      <c r="G18" s="314"/>
      <c r="H18" s="314"/>
      <c r="I18" s="314"/>
      <c r="J18" s="314"/>
      <c r="K18" s="314"/>
      <c r="L18" s="314"/>
      <c r="M18" s="314"/>
      <c r="N18" s="314"/>
      <c r="O18" s="314"/>
      <c r="P18" s="314"/>
      <c r="Q18" s="313"/>
      <c r="R18" s="314"/>
      <c r="S18" s="314"/>
      <c r="T18" s="314"/>
      <c r="U18" s="314"/>
      <c r="V18" s="314"/>
      <c r="W18" s="314"/>
      <c r="X18" s="314"/>
      <c r="Y18" s="314"/>
      <c r="Z18" s="314"/>
      <c r="AA18" s="314"/>
      <c r="AB18" s="314"/>
      <c r="AC18" s="314"/>
      <c r="AD18" s="314"/>
      <c r="AE18" s="314"/>
      <c r="AF18" s="344"/>
    </row>
    <row r="19" spans="1:54" ht="15" customHeight="1" x14ac:dyDescent="0.25">
      <c r="A19" s="345" t="s">
        <v>38</v>
      </c>
      <c r="B19" s="346"/>
      <c r="C19" s="346"/>
      <c r="D19" s="346"/>
      <c r="E19" s="346"/>
      <c r="F19" s="346"/>
      <c r="G19" s="346"/>
      <c r="H19" s="346"/>
      <c r="I19" s="346"/>
      <c r="J19" s="346"/>
      <c r="K19" s="346"/>
      <c r="L19" s="346"/>
      <c r="M19" s="346"/>
      <c r="N19" s="346"/>
      <c r="O19" s="346"/>
      <c r="P19" s="347"/>
      <c r="Q19" s="348" t="s">
        <v>25</v>
      </c>
      <c r="R19" s="348"/>
      <c r="S19" s="348"/>
      <c r="T19" s="348"/>
      <c r="U19" s="348"/>
      <c r="V19" s="348"/>
      <c r="W19" s="348"/>
      <c r="X19" s="348"/>
      <c r="Y19" s="348"/>
      <c r="Z19" s="348"/>
      <c r="AA19" s="348"/>
      <c r="AB19" s="348"/>
      <c r="AC19" s="348"/>
      <c r="AD19" s="348"/>
      <c r="AE19" s="348"/>
      <c r="AF19" s="349"/>
    </row>
    <row r="20" spans="1:54" x14ac:dyDescent="0.25">
      <c r="A20" s="339" t="s">
        <v>26</v>
      </c>
      <c r="B20" s="339"/>
      <c r="C20" s="339"/>
      <c r="D20" s="339"/>
      <c r="E20" s="339"/>
      <c r="F20" s="339"/>
      <c r="G20" s="339"/>
      <c r="H20" s="339"/>
      <c r="I20" s="339"/>
      <c r="J20" s="339"/>
      <c r="K20" s="339"/>
      <c r="L20" s="339"/>
      <c r="M20" s="339"/>
      <c r="N20" s="339"/>
      <c r="O20" s="339"/>
      <c r="P20" s="339"/>
      <c r="Q20" s="339" t="s">
        <v>66</v>
      </c>
      <c r="R20" s="339"/>
      <c r="S20" s="339"/>
      <c r="T20" s="339"/>
      <c r="U20" s="339"/>
      <c r="V20" s="339"/>
      <c r="W20" s="339"/>
      <c r="X20" s="339"/>
      <c r="Y20" s="339"/>
      <c r="Z20" s="339"/>
      <c r="AA20" s="339"/>
      <c r="AB20" s="339"/>
      <c r="AC20" s="339"/>
      <c r="AD20" s="339"/>
      <c r="AE20" s="339"/>
      <c r="AF20" s="339"/>
    </row>
    <row r="21" spans="1:54" x14ac:dyDescent="0.25">
      <c r="A21" s="340" t="s">
        <v>9</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2"/>
    </row>
    <row r="22" spans="1:54" x14ac:dyDescent="0.25">
      <c r="A22" s="311" t="s">
        <v>79</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c r="AE22" s="312"/>
      <c r="AF22" s="343"/>
    </row>
    <row r="23" spans="1:54" x14ac:dyDescent="0.25">
      <c r="A23" s="313"/>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44"/>
    </row>
    <row r="24" spans="1:54" ht="18.75" customHeight="1" x14ac:dyDescent="0.25">
      <c r="A24" s="315" t="s">
        <v>28</v>
      </c>
      <c r="B24" s="316"/>
      <c r="C24" s="316"/>
      <c r="D24" s="316"/>
      <c r="E24" s="316"/>
      <c r="F24" s="316"/>
      <c r="G24" s="316"/>
      <c r="H24" s="316"/>
      <c r="I24" s="316"/>
      <c r="J24" s="316"/>
      <c r="K24" s="316"/>
      <c r="L24" s="316"/>
      <c r="M24" s="316"/>
      <c r="N24" s="316"/>
      <c r="O24" s="316"/>
      <c r="P24" s="316"/>
      <c r="Q24" s="316"/>
      <c r="R24" s="316"/>
      <c r="S24" s="316"/>
      <c r="T24" s="316"/>
      <c r="U24" s="317"/>
      <c r="V24" s="315" t="s">
        <v>11</v>
      </c>
      <c r="W24" s="316"/>
      <c r="X24" s="316"/>
      <c r="Y24" s="316"/>
      <c r="Z24" s="316"/>
      <c r="AA24" s="316"/>
      <c r="AB24" s="316"/>
      <c r="AC24" s="316"/>
      <c r="AD24" s="316"/>
      <c r="AE24" s="316"/>
      <c r="AF24" s="317"/>
    </row>
    <row r="25" spans="1:54" ht="28.35" customHeight="1" x14ac:dyDescent="0.25">
      <c r="A25" s="311" t="s">
        <v>60</v>
      </c>
      <c r="B25" s="312"/>
      <c r="C25" s="312"/>
      <c r="D25" s="312"/>
      <c r="E25" s="312"/>
      <c r="F25" s="312"/>
      <c r="G25" s="312"/>
      <c r="H25" s="312"/>
      <c r="I25" s="312"/>
      <c r="J25" s="312"/>
      <c r="K25" s="312"/>
      <c r="L25" s="312"/>
      <c r="M25" s="312"/>
      <c r="N25" s="312"/>
      <c r="O25" s="312"/>
      <c r="P25" s="312"/>
      <c r="Q25" s="312"/>
      <c r="R25" s="312"/>
      <c r="S25" s="312"/>
      <c r="T25" s="312"/>
      <c r="U25" s="343"/>
      <c r="V25" s="350" t="s">
        <v>72</v>
      </c>
      <c r="W25" s="351"/>
      <c r="X25" s="351"/>
      <c r="Y25" s="351"/>
      <c r="Z25" s="351"/>
      <c r="AA25" s="351"/>
      <c r="AB25" s="351"/>
      <c r="AC25" s="351"/>
      <c r="AD25" s="351"/>
      <c r="AE25" s="351"/>
      <c r="AF25" s="352"/>
    </row>
    <row r="26" spans="1:54" ht="19.5" customHeight="1" x14ac:dyDescent="0.25">
      <c r="A26" s="313"/>
      <c r="B26" s="314"/>
      <c r="C26" s="314"/>
      <c r="D26" s="314"/>
      <c r="E26" s="314"/>
      <c r="F26" s="314"/>
      <c r="G26" s="314"/>
      <c r="H26" s="314"/>
      <c r="I26" s="314"/>
      <c r="J26" s="314"/>
      <c r="K26" s="314"/>
      <c r="L26" s="314"/>
      <c r="M26" s="314"/>
      <c r="N26" s="314"/>
      <c r="O26" s="314"/>
      <c r="P26" s="314"/>
      <c r="Q26" s="314"/>
      <c r="R26" s="314"/>
      <c r="S26" s="314"/>
      <c r="T26" s="314"/>
      <c r="U26" s="344"/>
      <c r="V26" s="353"/>
      <c r="W26" s="354"/>
      <c r="X26" s="354"/>
      <c r="Y26" s="354"/>
      <c r="Z26" s="354"/>
      <c r="AA26" s="354"/>
      <c r="AB26" s="354"/>
      <c r="AC26" s="354"/>
      <c r="AD26" s="354"/>
      <c r="AE26" s="354"/>
      <c r="AF26" s="355"/>
      <c r="AJ26" s="18"/>
      <c r="AK26" s="18"/>
      <c r="AL26" s="18"/>
      <c r="AM26" s="18"/>
    </row>
    <row r="27" spans="1:54" ht="17.25" customHeight="1" x14ac:dyDescent="0.25">
      <c r="A27" s="356" t="s">
        <v>39</v>
      </c>
      <c r="B27" s="357"/>
      <c r="C27" s="357"/>
      <c r="D27" s="357"/>
      <c r="E27" s="357"/>
      <c r="F27" s="357"/>
      <c r="G27" s="357"/>
      <c r="H27" s="357"/>
      <c r="I27" s="357"/>
      <c r="J27" s="357"/>
      <c r="K27" s="358"/>
      <c r="L27" s="356" t="s">
        <v>70</v>
      </c>
      <c r="M27" s="357"/>
      <c r="N27" s="357"/>
      <c r="O27" s="357"/>
      <c r="P27" s="357"/>
      <c r="Q27" s="357"/>
      <c r="R27" s="357"/>
      <c r="S27" s="357"/>
      <c r="T27" s="357"/>
      <c r="U27" s="357"/>
      <c r="V27" s="357"/>
      <c r="W27" s="357"/>
      <c r="X27" s="357"/>
      <c r="Y27" s="357"/>
      <c r="Z27" s="357"/>
      <c r="AA27" s="357"/>
      <c r="AB27" s="357"/>
      <c r="AC27" s="357"/>
      <c r="AD27" s="357"/>
      <c r="AE27" s="357"/>
      <c r="AF27" s="358"/>
      <c r="AJ27" s="18"/>
      <c r="AK27" s="18"/>
      <c r="AL27" s="18"/>
      <c r="AM27" s="18"/>
    </row>
    <row r="28" spans="1:54" ht="32.25" customHeight="1" x14ac:dyDescent="0.25">
      <c r="A28" s="26"/>
      <c r="B28" s="359" t="s">
        <v>73</v>
      </c>
      <c r="C28" s="359"/>
      <c r="D28" s="359"/>
      <c r="E28" s="359"/>
      <c r="F28" s="360" t="s">
        <v>83</v>
      </c>
      <c r="G28" s="360"/>
      <c r="H28" s="360" t="s">
        <v>84</v>
      </c>
      <c r="I28" s="360"/>
      <c r="J28" s="37" t="s">
        <v>62</v>
      </c>
      <c r="K28" s="32" t="s">
        <v>63</v>
      </c>
      <c r="L28" s="28"/>
      <c r="M28" s="361"/>
      <c r="N28" s="361"/>
      <c r="O28" s="361"/>
      <c r="P28" s="361"/>
      <c r="Q28" s="361"/>
      <c r="R28" s="361"/>
      <c r="S28" s="361"/>
      <c r="T28" s="361"/>
      <c r="U28" s="361"/>
      <c r="V28" s="361"/>
      <c r="W28" s="361"/>
      <c r="X28" s="361"/>
      <c r="Y28" s="361"/>
      <c r="Z28" s="361"/>
      <c r="AA28" s="361"/>
      <c r="AB28" s="361"/>
      <c r="AC28" s="361"/>
      <c r="AD28" s="361"/>
      <c r="AE28" s="361"/>
      <c r="AF28" s="362"/>
      <c r="AJ28" s="19"/>
      <c r="AK28" s="19"/>
      <c r="AL28" s="19"/>
      <c r="AM28" s="19"/>
      <c r="AN28" s="20"/>
      <c r="AO28" s="20"/>
      <c r="AP28" s="20"/>
      <c r="BA28" s="368"/>
      <c r="BB28" s="368"/>
    </row>
    <row r="29" spans="1:54" ht="15" customHeight="1" x14ac:dyDescent="0.25">
      <c r="A29" s="27"/>
      <c r="B29" s="318">
        <v>2017</v>
      </c>
      <c r="C29" s="318"/>
      <c r="D29" s="318"/>
      <c r="E29" s="318"/>
      <c r="F29" s="318"/>
      <c r="G29" s="318"/>
      <c r="H29" s="318"/>
      <c r="I29" s="318"/>
      <c r="J29" s="30" t="e">
        <f>H29/F29</f>
        <v>#DIV/0!</v>
      </c>
      <c r="K29" s="29">
        <v>0.9</v>
      </c>
      <c r="L29" s="31"/>
      <c r="M29" s="363"/>
      <c r="N29" s="363"/>
      <c r="O29" s="363"/>
      <c r="P29" s="363"/>
      <c r="Q29" s="363"/>
      <c r="R29" s="363"/>
      <c r="S29" s="363"/>
      <c r="T29" s="363"/>
      <c r="U29" s="363"/>
      <c r="V29" s="363"/>
      <c r="W29" s="363"/>
      <c r="X29" s="363"/>
      <c r="Y29" s="363"/>
      <c r="Z29" s="363"/>
      <c r="AA29" s="363"/>
      <c r="AB29" s="363"/>
      <c r="AC29" s="363"/>
      <c r="AD29" s="363"/>
      <c r="AE29" s="363"/>
      <c r="AF29" s="364"/>
      <c r="AJ29" s="21"/>
      <c r="AK29" s="22"/>
      <c r="AL29" s="19"/>
      <c r="AM29" s="19"/>
      <c r="AN29" s="20"/>
      <c r="AO29" s="20"/>
      <c r="AP29" s="20"/>
      <c r="AR29" s="18"/>
    </row>
    <row r="30" spans="1:54" ht="15" customHeight="1" x14ac:dyDescent="0.25">
      <c r="A30" s="27"/>
      <c r="B30" s="365">
        <v>2018</v>
      </c>
      <c r="C30" s="366"/>
      <c r="D30" s="366"/>
      <c r="E30" s="367"/>
      <c r="F30" s="318"/>
      <c r="G30" s="318"/>
      <c r="H30" s="318"/>
      <c r="I30" s="318"/>
      <c r="J30" s="30" t="e">
        <f t="shared" ref="J30:J41" si="0">H30/F30</f>
        <v>#DIV/0!</v>
      </c>
      <c r="K30" s="29">
        <v>0.9</v>
      </c>
      <c r="L30" s="31"/>
      <c r="M30" s="363"/>
      <c r="N30" s="363"/>
      <c r="O30" s="363"/>
      <c r="P30" s="363"/>
      <c r="Q30" s="363"/>
      <c r="R30" s="363"/>
      <c r="S30" s="363"/>
      <c r="T30" s="363"/>
      <c r="U30" s="363"/>
      <c r="V30" s="363"/>
      <c r="W30" s="363"/>
      <c r="X30" s="363"/>
      <c r="Y30" s="363"/>
      <c r="Z30" s="363"/>
      <c r="AA30" s="363"/>
      <c r="AB30" s="363"/>
      <c r="AC30" s="363"/>
      <c r="AD30" s="363"/>
      <c r="AE30" s="363"/>
      <c r="AF30" s="364"/>
      <c r="AJ30" s="21"/>
      <c r="AK30" s="22"/>
      <c r="AL30" s="19"/>
      <c r="AM30" s="19"/>
      <c r="AN30" s="20"/>
      <c r="AO30" s="20"/>
      <c r="AP30" s="20"/>
      <c r="AR30" s="18"/>
    </row>
    <row r="31" spans="1:54" ht="15" customHeight="1" x14ac:dyDescent="0.25">
      <c r="A31" s="27"/>
      <c r="B31" s="365">
        <v>2019</v>
      </c>
      <c r="C31" s="366"/>
      <c r="D31" s="366"/>
      <c r="E31" s="367"/>
      <c r="F31" s="318"/>
      <c r="G31" s="318"/>
      <c r="H31" s="318"/>
      <c r="I31" s="318"/>
      <c r="J31" s="30" t="e">
        <f t="shared" si="0"/>
        <v>#DIV/0!</v>
      </c>
      <c r="K31" s="29">
        <v>0.9</v>
      </c>
      <c r="L31" s="31"/>
      <c r="M31" s="363"/>
      <c r="N31" s="363"/>
      <c r="O31" s="363"/>
      <c r="P31" s="363"/>
      <c r="Q31" s="363"/>
      <c r="R31" s="363"/>
      <c r="S31" s="363"/>
      <c r="T31" s="363"/>
      <c r="U31" s="363"/>
      <c r="V31" s="363"/>
      <c r="W31" s="363"/>
      <c r="X31" s="363"/>
      <c r="Y31" s="363"/>
      <c r="Z31" s="363"/>
      <c r="AA31" s="363"/>
      <c r="AB31" s="363"/>
      <c r="AC31" s="363"/>
      <c r="AD31" s="363"/>
      <c r="AE31" s="363"/>
      <c r="AF31" s="364"/>
      <c r="AJ31" s="21"/>
      <c r="AK31" s="22"/>
      <c r="AL31" s="19"/>
      <c r="AM31" s="19"/>
      <c r="AN31" s="20"/>
      <c r="AO31" s="20"/>
      <c r="AP31" s="20"/>
      <c r="AR31" s="18"/>
    </row>
    <row r="32" spans="1:54" ht="15" customHeight="1" x14ac:dyDescent="0.25">
      <c r="A32" s="27"/>
      <c r="B32" s="365">
        <v>2020</v>
      </c>
      <c r="C32" s="366"/>
      <c r="D32" s="366"/>
      <c r="E32" s="367"/>
      <c r="F32" s="318"/>
      <c r="G32" s="318"/>
      <c r="H32" s="318"/>
      <c r="I32" s="318"/>
      <c r="J32" s="30" t="e">
        <f t="shared" si="0"/>
        <v>#DIV/0!</v>
      </c>
      <c r="K32" s="29">
        <v>0.9</v>
      </c>
      <c r="L32" s="31"/>
      <c r="M32" s="363"/>
      <c r="N32" s="363"/>
      <c r="O32" s="363"/>
      <c r="P32" s="363"/>
      <c r="Q32" s="363"/>
      <c r="R32" s="363"/>
      <c r="S32" s="363"/>
      <c r="T32" s="363"/>
      <c r="U32" s="363"/>
      <c r="V32" s="363"/>
      <c r="W32" s="363"/>
      <c r="X32" s="363"/>
      <c r="Y32" s="363"/>
      <c r="Z32" s="363"/>
      <c r="AA32" s="363"/>
      <c r="AB32" s="363"/>
      <c r="AC32" s="363"/>
      <c r="AD32" s="363"/>
      <c r="AE32" s="363"/>
      <c r="AF32" s="364"/>
      <c r="AJ32" s="21"/>
      <c r="AK32" s="22"/>
      <c r="AL32" s="19"/>
      <c r="AM32" s="19"/>
      <c r="AN32" s="20"/>
      <c r="AO32" s="20"/>
      <c r="AP32" s="20"/>
      <c r="AR32" s="18"/>
    </row>
    <row r="33" spans="1:49" ht="15" customHeight="1" x14ac:dyDescent="0.25">
      <c r="A33" s="27"/>
      <c r="B33" s="365">
        <v>2021</v>
      </c>
      <c r="C33" s="366"/>
      <c r="D33" s="366"/>
      <c r="E33" s="367"/>
      <c r="F33" s="318"/>
      <c r="G33" s="318"/>
      <c r="H33" s="318"/>
      <c r="I33" s="318"/>
      <c r="J33" s="30" t="e">
        <f t="shared" si="0"/>
        <v>#DIV/0!</v>
      </c>
      <c r="K33" s="29">
        <v>0.9</v>
      </c>
      <c r="L33" s="31"/>
      <c r="M33" s="363"/>
      <c r="N33" s="363"/>
      <c r="O33" s="363"/>
      <c r="P33" s="363"/>
      <c r="Q33" s="363"/>
      <c r="R33" s="363"/>
      <c r="S33" s="363"/>
      <c r="T33" s="363"/>
      <c r="U33" s="363"/>
      <c r="V33" s="363"/>
      <c r="W33" s="363"/>
      <c r="X33" s="363"/>
      <c r="Y33" s="363"/>
      <c r="Z33" s="363"/>
      <c r="AA33" s="363"/>
      <c r="AB33" s="363"/>
      <c r="AC33" s="363"/>
      <c r="AD33" s="363"/>
      <c r="AE33" s="363"/>
      <c r="AF33" s="364"/>
      <c r="AJ33" s="21"/>
      <c r="AK33" s="22"/>
      <c r="AL33" s="19"/>
      <c r="AM33" s="19"/>
      <c r="AN33" s="20"/>
      <c r="AO33" s="20"/>
      <c r="AP33" s="20"/>
      <c r="AR33" s="18"/>
    </row>
    <row r="34" spans="1:49" ht="15" customHeight="1" x14ac:dyDescent="0.25">
      <c r="A34" s="27"/>
      <c r="B34" s="365">
        <v>2022</v>
      </c>
      <c r="C34" s="366"/>
      <c r="D34" s="366"/>
      <c r="E34" s="367"/>
      <c r="F34" s="318"/>
      <c r="G34" s="318"/>
      <c r="H34" s="318"/>
      <c r="I34" s="318"/>
      <c r="J34" s="30" t="e">
        <f t="shared" si="0"/>
        <v>#DIV/0!</v>
      </c>
      <c r="K34" s="29">
        <v>0.9</v>
      </c>
      <c r="L34" s="31"/>
      <c r="M34" s="363"/>
      <c r="N34" s="363"/>
      <c r="O34" s="363"/>
      <c r="P34" s="363"/>
      <c r="Q34" s="363"/>
      <c r="R34" s="363"/>
      <c r="S34" s="363"/>
      <c r="T34" s="363"/>
      <c r="U34" s="363"/>
      <c r="V34" s="363"/>
      <c r="W34" s="363"/>
      <c r="X34" s="363"/>
      <c r="Y34" s="363"/>
      <c r="Z34" s="363"/>
      <c r="AA34" s="363"/>
      <c r="AB34" s="363"/>
      <c r="AC34" s="363"/>
      <c r="AD34" s="363"/>
      <c r="AE34" s="363"/>
      <c r="AF34" s="364"/>
      <c r="AJ34" s="21"/>
      <c r="AK34" s="22"/>
      <c r="AL34" s="19"/>
      <c r="AM34" s="19"/>
      <c r="AN34" s="20"/>
      <c r="AO34" s="20"/>
      <c r="AP34" s="20"/>
      <c r="AR34" s="18"/>
    </row>
    <row r="35" spans="1:49" ht="15" customHeight="1" x14ac:dyDescent="0.25">
      <c r="A35" s="27"/>
      <c r="B35" s="365">
        <v>2021</v>
      </c>
      <c r="C35" s="366"/>
      <c r="D35" s="366"/>
      <c r="E35" s="367"/>
      <c r="F35" s="318"/>
      <c r="G35" s="318"/>
      <c r="H35" s="318"/>
      <c r="I35" s="318"/>
      <c r="J35" s="30" t="e">
        <f t="shared" si="0"/>
        <v>#DIV/0!</v>
      </c>
      <c r="K35" s="29">
        <v>0.9</v>
      </c>
      <c r="L35" s="31"/>
      <c r="M35" s="363"/>
      <c r="N35" s="363"/>
      <c r="O35" s="363"/>
      <c r="P35" s="363"/>
      <c r="Q35" s="363"/>
      <c r="R35" s="363"/>
      <c r="S35" s="363"/>
      <c r="T35" s="363"/>
      <c r="U35" s="363"/>
      <c r="V35" s="363"/>
      <c r="W35" s="363"/>
      <c r="X35" s="363"/>
      <c r="Y35" s="363"/>
      <c r="Z35" s="363"/>
      <c r="AA35" s="363"/>
      <c r="AB35" s="363"/>
      <c r="AC35" s="363"/>
      <c r="AD35" s="363"/>
      <c r="AE35" s="363"/>
      <c r="AF35" s="364"/>
      <c r="AJ35" s="21"/>
      <c r="AK35" s="22"/>
      <c r="AL35" s="19"/>
      <c r="AM35" s="19"/>
      <c r="AN35" s="20"/>
      <c r="AO35" s="20"/>
      <c r="AP35" s="20"/>
      <c r="AR35" s="18"/>
    </row>
    <row r="36" spans="1:49" ht="15" customHeight="1" x14ac:dyDescent="0.25">
      <c r="A36" s="27"/>
      <c r="B36" s="365">
        <v>2022</v>
      </c>
      <c r="C36" s="366"/>
      <c r="D36" s="366"/>
      <c r="E36" s="367"/>
      <c r="F36" s="318"/>
      <c r="G36" s="318"/>
      <c r="H36" s="318"/>
      <c r="I36" s="318"/>
      <c r="J36" s="30" t="e">
        <f t="shared" si="0"/>
        <v>#DIV/0!</v>
      </c>
      <c r="K36" s="29">
        <v>0.9</v>
      </c>
      <c r="L36" s="31"/>
      <c r="M36" s="363"/>
      <c r="N36" s="363"/>
      <c r="O36" s="363"/>
      <c r="P36" s="363"/>
      <c r="Q36" s="363"/>
      <c r="R36" s="363"/>
      <c r="S36" s="363"/>
      <c r="T36" s="363"/>
      <c r="U36" s="363"/>
      <c r="V36" s="363"/>
      <c r="W36" s="363"/>
      <c r="X36" s="363"/>
      <c r="Y36" s="363"/>
      <c r="Z36" s="363"/>
      <c r="AA36" s="363"/>
      <c r="AB36" s="363"/>
      <c r="AC36" s="363"/>
      <c r="AD36" s="363"/>
      <c r="AE36" s="363"/>
      <c r="AF36" s="364"/>
      <c r="AJ36" s="21"/>
      <c r="AK36" s="22"/>
      <c r="AL36" s="19"/>
      <c r="AM36" s="19"/>
      <c r="AN36" s="20"/>
      <c r="AO36" s="20"/>
      <c r="AP36" s="20"/>
      <c r="AR36" s="18"/>
    </row>
    <row r="37" spans="1:49" ht="15" customHeight="1" x14ac:dyDescent="0.25">
      <c r="A37" s="27"/>
      <c r="B37" s="365">
        <v>2023</v>
      </c>
      <c r="C37" s="366"/>
      <c r="D37" s="366"/>
      <c r="E37" s="367"/>
      <c r="F37" s="318"/>
      <c r="G37" s="318"/>
      <c r="H37" s="318"/>
      <c r="I37" s="318"/>
      <c r="J37" s="30" t="e">
        <f t="shared" si="0"/>
        <v>#DIV/0!</v>
      </c>
      <c r="K37" s="29">
        <v>0.9</v>
      </c>
      <c r="L37" s="31"/>
      <c r="M37" s="363"/>
      <c r="N37" s="363"/>
      <c r="O37" s="363"/>
      <c r="P37" s="363"/>
      <c r="Q37" s="363"/>
      <c r="R37" s="363"/>
      <c r="S37" s="363"/>
      <c r="T37" s="363"/>
      <c r="U37" s="363"/>
      <c r="V37" s="363"/>
      <c r="W37" s="363"/>
      <c r="X37" s="363"/>
      <c r="Y37" s="363"/>
      <c r="Z37" s="363"/>
      <c r="AA37" s="363"/>
      <c r="AB37" s="363"/>
      <c r="AC37" s="363"/>
      <c r="AD37" s="363"/>
      <c r="AE37" s="363"/>
      <c r="AF37" s="364"/>
      <c r="AJ37" s="21"/>
      <c r="AK37" s="22"/>
      <c r="AL37" s="19"/>
      <c r="AM37" s="19"/>
      <c r="AN37" s="20"/>
      <c r="AO37" s="20"/>
      <c r="AP37" s="20"/>
      <c r="AR37" s="18"/>
    </row>
    <row r="38" spans="1:49" ht="15" customHeight="1" x14ac:dyDescent="0.25">
      <c r="A38" s="27"/>
      <c r="B38" s="365">
        <v>2024</v>
      </c>
      <c r="C38" s="366"/>
      <c r="D38" s="366"/>
      <c r="E38" s="367"/>
      <c r="F38" s="318"/>
      <c r="G38" s="318"/>
      <c r="H38" s="318"/>
      <c r="I38" s="318"/>
      <c r="J38" s="30" t="e">
        <f t="shared" si="0"/>
        <v>#DIV/0!</v>
      </c>
      <c r="K38" s="29">
        <v>0.9</v>
      </c>
      <c r="L38" s="31"/>
      <c r="M38" s="363"/>
      <c r="N38" s="363"/>
      <c r="O38" s="363"/>
      <c r="P38" s="363"/>
      <c r="Q38" s="363"/>
      <c r="R38" s="363"/>
      <c r="S38" s="363"/>
      <c r="T38" s="363"/>
      <c r="U38" s="363"/>
      <c r="V38" s="363"/>
      <c r="W38" s="363"/>
      <c r="X38" s="363"/>
      <c r="Y38" s="363"/>
      <c r="Z38" s="363"/>
      <c r="AA38" s="363"/>
      <c r="AB38" s="363"/>
      <c r="AC38" s="363"/>
      <c r="AD38" s="363"/>
      <c r="AE38" s="363"/>
      <c r="AF38" s="364"/>
      <c r="AJ38" s="21"/>
      <c r="AK38" s="22"/>
      <c r="AL38" s="19"/>
      <c r="AM38" s="19"/>
      <c r="AN38" s="20"/>
      <c r="AO38" s="20"/>
      <c r="AP38" s="20"/>
      <c r="AR38" s="18"/>
    </row>
    <row r="39" spans="1:49" ht="15" customHeight="1" x14ac:dyDescent="0.25">
      <c r="A39" s="27"/>
      <c r="B39" s="365">
        <v>2025</v>
      </c>
      <c r="C39" s="366"/>
      <c r="D39" s="366"/>
      <c r="E39" s="367"/>
      <c r="F39" s="318"/>
      <c r="G39" s="318"/>
      <c r="H39" s="318"/>
      <c r="I39" s="318"/>
      <c r="J39" s="30" t="e">
        <f t="shared" si="0"/>
        <v>#DIV/0!</v>
      </c>
      <c r="K39" s="29">
        <v>0.9</v>
      </c>
      <c r="L39" s="31"/>
      <c r="M39" s="363"/>
      <c r="N39" s="363"/>
      <c r="O39" s="363"/>
      <c r="P39" s="363"/>
      <c r="Q39" s="363"/>
      <c r="R39" s="363"/>
      <c r="S39" s="363"/>
      <c r="T39" s="363"/>
      <c r="U39" s="363"/>
      <c r="V39" s="363"/>
      <c r="W39" s="363"/>
      <c r="X39" s="363"/>
      <c r="Y39" s="363"/>
      <c r="Z39" s="363"/>
      <c r="AA39" s="363"/>
      <c r="AB39" s="363"/>
      <c r="AC39" s="363"/>
      <c r="AD39" s="363"/>
      <c r="AE39" s="363"/>
      <c r="AF39" s="364"/>
      <c r="AJ39" s="21"/>
      <c r="AK39" s="22"/>
      <c r="AL39" s="19"/>
      <c r="AM39" s="19"/>
      <c r="AN39" s="20"/>
      <c r="AO39" s="20"/>
      <c r="AP39" s="20"/>
      <c r="AR39" s="18"/>
    </row>
    <row r="40" spans="1:49" ht="15" customHeight="1" x14ac:dyDescent="0.25">
      <c r="A40" s="27"/>
      <c r="B40" s="365">
        <v>2026</v>
      </c>
      <c r="C40" s="366"/>
      <c r="D40" s="366"/>
      <c r="E40" s="367"/>
      <c r="F40" s="318"/>
      <c r="G40" s="318"/>
      <c r="H40" s="318"/>
      <c r="I40" s="318"/>
      <c r="J40" s="30" t="e">
        <f t="shared" si="0"/>
        <v>#DIV/0!</v>
      </c>
      <c r="K40" s="29">
        <v>0.9</v>
      </c>
      <c r="L40" s="31"/>
      <c r="M40" s="363"/>
      <c r="N40" s="363"/>
      <c r="O40" s="363"/>
      <c r="P40" s="363"/>
      <c r="Q40" s="363"/>
      <c r="R40" s="363"/>
      <c r="S40" s="363"/>
      <c r="T40" s="363"/>
      <c r="U40" s="363"/>
      <c r="V40" s="363"/>
      <c r="W40" s="363"/>
      <c r="X40" s="363"/>
      <c r="Y40" s="363"/>
      <c r="Z40" s="363"/>
      <c r="AA40" s="363"/>
      <c r="AB40" s="363"/>
      <c r="AC40" s="363"/>
      <c r="AD40" s="363"/>
      <c r="AE40" s="363"/>
      <c r="AF40" s="364"/>
      <c r="AJ40" s="21"/>
      <c r="AK40" s="22"/>
      <c r="AL40" s="19"/>
      <c r="AM40" s="19"/>
      <c r="AN40" s="20"/>
      <c r="AO40" s="20"/>
      <c r="AP40" s="20"/>
      <c r="AR40" s="18"/>
    </row>
    <row r="41" spans="1:49" ht="15" customHeight="1" x14ac:dyDescent="0.25">
      <c r="A41" s="27"/>
      <c r="B41" s="318">
        <v>2027</v>
      </c>
      <c r="C41" s="318"/>
      <c r="D41" s="318"/>
      <c r="E41" s="318"/>
      <c r="F41" s="365"/>
      <c r="G41" s="367"/>
      <c r="H41" s="365"/>
      <c r="I41" s="367"/>
      <c r="J41" s="30" t="e">
        <f t="shared" si="0"/>
        <v>#DIV/0!</v>
      </c>
      <c r="K41" s="29">
        <v>0.9</v>
      </c>
      <c r="L41" s="31"/>
      <c r="M41" s="363"/>
      <c r="N41" s="363"/>
      <c r="O41" s="363"/>
      <c r="P41" s="363"/>
      <c r="Q41" s="363"/>
      <c r="R41" s="363"/>
      <c r="S41" s="363"/>
      <c r="T41" s="363"/>
      <c r="U41" s="363"/>
      <c r="V41" s="363"/>
      <c r="W41" s="363"/>
      <c r="X41" s="363"/>
      <c r="Y41" s="363"/>
      <c r="Z41" s="363"/>
      <c r="AA41" s="363"/>
      <c r="AB41" s="363"/>
      <c r="AC41" s="363"/>
      <c r="AD41" s="363"/>
      <c r="AE41" s="363"/>
      <c r="AF41" s="364"/>
      <c r="AJ41" s="21"/>
      <c r="AK41" s="22"/>
      <c r="AL41" s="19"/>
      <c r="AM41" s="19"/>
      <c r="AN41" s="20"/>
      <c r="AO41" s="20"/>
      <c r="AP41" s="20"/>
      <c r="AR41" s="18"/>
    </row>
    <row r="42" spans="1:49" ht="14.25" customHeight="1" x14ac:dyDescent="0.25">
      <c r="A42" s="369"/>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70"/>
      <c r="AJ42" s="21"/>
      <c r="AK42" s="22"/>
      <c r="AL42" s="19"/>
      <c r="AM42" s="19"/>
      <c r="AN42" s="20"/>
      <c r="AO42" s="20"/>
      <c r="AP42" s="20"/>
      <c r="AR42" s="36"/>
      <c r="AS42" s="36"/>
      <c r="AT42" s="36"/>
      <c r="AU42" s="36"/>
      <c r="AV42" s="36"/>
      <c r="AW42" s="36"/>
    </row>
    <row r="43" spans="1:49" ht="9.75" customHeight="1" x14ac:dyDescent="0.25">
      <c r="A43" s="371"/>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3"/>
      <c r="AJ43" s="18"/>
      <c r="AK43" s="18"/>
      <c r="AL43" s="18"/>
      <c r="AM43" s="18"/>
      <c r="AR43" s="23"/>
      <c r="AS43" s="23"/>
      <c r="AT43" s="23"/>
      <c r="AU43" s="23"/>
      <c r="AV43" s="23"/>
      <c r="AW43" s="23"/>
    </row>
    <row r="44" spans="1:49" x14ac:dyDescent="0.25">
      <c r="A44" s="294"/>
      <c r="B44" s="295"/>
      <c r="C44" s="295"/>
      <c r="D44" s="295"/>
      <c r="E44" s="295"/>
      <c r="F44" s="295"/>
      <c r="G44" s="296"/>
      <c r="H44" s="303" t="s">
        <v>0</v>
      </c>
      <c r="I44" s="303"/>
      <c r="J44" s="303"/>
      <c r="K44" s="303"/>
      <c r="L44" s="303"/>
      <c r="M44" s="303"/>
      <c r="N44" s="303"/>
      <c r="O44" s="303"/>
      <c r="P44" s="303"/>
      <c r="Q44" s="303"/>
      <c r="R44" s="303"/>
      <c r="S44" s="303"/>
      <c r="T44" s="303"/>
      <c r="U44" s="303"/>
      <c r="V44" s="303"/>
      <c r="W44" s="303"/>
      <c r="X44" s="303"/>
      <c r="Y44" s="303"/>
      <c r="Z44" s="303"/>
      <c r="AA44" s="304"/>
      <c r="AB44" s="305" t="s">
        <v>36</v>
      </c>
      <c r="AC44" s="306"/>
      <c r="AD44" s="306"/>
      <c r="AE44" s="306"/>
      <c r="AF44" s="307"/>
      <c r="AR44" s="23"/>
      <c r="AS44" s="23"/>
      <c r="AT44" s="23"/>
      <c r="AU44" s="23"/>
      <c r="AV44" s="23"/>
      <c r="AW44" s="23"/>
    </row>
    <row r="45" spans="1:49" x14ac:dyDescent="0.25">
      <c r="A45" s="297"/>
      <c r="B45" s="298"/>
      <c r="C45" s="298"/>
      <c r="D45" s="298"/>
      <c r="E45" s="298"/>
      <c r="F45" s="298"/>
      <c r="G45" s="299"/>
      <c r="H45" s="303"/>
      <c r="I45" s="303"/>
      <c r="J45" s="303"/>
      <c r="K45" s="303"/>
      <c r="L45" s="303"/>
      <c r="M45" s="303"/>
      <c r="N45" s="303"/>
      <c r="O45" s="303"/>
      <c r="P45" s="303"/>
      <c r="Q45" s="303"/>
      <c r="R45" s="303"/>
      <c r="S45" s="303"/>
      <c r="T45" s="303"/>
      <c r="U45" s="303"/>
      <c r="V45" s="303"/>
      <c r="W45" s="303"/>
      <c r="X45" s="303"/>
      <c r="Y45" s="303"/>
      <c r="Z45" s="303"/>
      <c r="AA45" s="304"/>
      <c r="AB45" s="308" t="s">
        <v>20</v>
      </c>
      <c r="AC45" s="309"/>
      <c r="AD45" s="309"/>
      <c r="AE45" s="309"/>
      <c r="AF45" s="310"/>
      <c r="AR45" s="23"/>
      <c r="AS45" s="23"/>
      <c r="AT45" s="23"/>
      <c r="AU45" s="23"/>
      <c r="AV45" s="23"/>
      <c r="AW45" s="23"/>
    </row>
    <row r="46" spans="1:49" x14ac:dyDescent="0.25">
      <c r="A46" s="297"/>
      <c r="B46" s="298"/>
      <c r="C46" s="298"/>
      <c r="D46" s="298"/>
      <c r="E46" s="298"/>
      <c r="F46" s="298"/>
      <c r="G46" s="299"/>
      <c r="H46" s="311" t="s">
        <v>1</v>
      </c>
      <c r="I46" s="312"/>
      <c r="J46" s="312"/>
      <c r="K46" s="312"/>
      <c r="L46" s="312"/>
      <c r="M46" s="312"/>
      <c r="N46" s="312"/>
      <c r="O46" s="312"/>
      <c r="P46" s="312"/>
      <c r="Q46" s="312"/>
      <c r="R46" s="312"/>
      <c r="S46" s="312"/>
      <c r="T46" s="312"/>
      <c r="U46" s="312"/>
      <c r="V46" s="312"/>
      <c r="W46" s="312"/>
      <c r="X46" s="312"/>
      <c r="Y46" s="312"/>
      <c r="Z46" s="312"/>
      <c r="AA46" s="312"/>
      <c r="AB46" s="305" t="s">
        <v>21</v>
      </c>
      <c r="AC46" s="306"/>
      <c r="AD46" s="306"/>
      <c r="AE46" s="306"/>
      <c r="AF46" s="307"/>
      <c r="AR46" s="23"/>
      <c r="AS46" s="23"/>
      <c r="AT46" s="23"/>
      <c r="AU46" s="23"/>
      <c r="AV46" s="23"/>
      <c r="AW46" s="23"/>
    </row>
    <row r="47" spans="1:49" x14ac:dyDescent="0.25">
      <c r="A47" s="300"/>
      <c r="B47" s="301"/>
      <c r="C47" s="301"/>
      <c r="D47" s="301"/>
      <c r="E47" s="301"/>
      <c r="F47" s="301"/>
      <c r="G47" s="302"/>
      <c r="H47" s="313"/>
      <c r="I47" s="314"/>
      <c r="J47" s="314"/>
      <c r="K47" s="314"/>
      <c r="L47" s="314"/>
      <c r="M47" s="314"/>
      <c r="N47" s="314"/>
      <c r="O47" s="314"/>
      <c r="P47" s="314"/>
      <c r="Q47" s="314"/>
      <c r="R47" s="314"/>
      <c r="S47" s="314"/>
      <c r="T47" s="314"/>
      <c r="U47" s="314"/>
      <c r="V47" s="314"/>
      <c r="W47" s="314"/>
      <c r="X47" s="314"/>
      <c r="Y47" s="314"/>
      <c r="Z47" s="314"/>
      <c r="AA47" s="314"/>
      <c r="AB47" s="308" t="s">
        <v>86</v>
      </c>
      <c r="AC47" s="309"/>
      <c r="AD47" s="309"/>
      <c r="AE47" s="309"/>
      <c r="AF47" s="310"/>
    </row>
    <row r="48" spans="1:49" x14ac:dyDescent="0.25">
      <c r="A48" s="340" t="s">
        <v>23</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2"/>
    </row>
    <row r="49" spans="1:37" x14ac:dyDescent="0.25">
      <c r="A49" s="381"/>
      <c r="B49" s="381"/>
      <c r="C49" s="381"/>
      <c r="D49" s="381">
        <v>2017</v>
      </c>
      <c r="E49" s="381"/>
      <c r="F49" s="381"/>
      <c r="G49" s="381">
        <v>2018</v>
      </c>
      <c r="H49" s="381"/>
      <c r="I49" s="381"/>
      <c r="J49" s="381">
        <v>2019</v>
      </c>
      <c r="K49" s="381"/>
      <c r="L49" s="381">
        <v>2020</v>
      </c>
      <c r="M49" s="381"/>
      <c r="N49" s="381"/>
      <c r="O49" s="381">
        <v>2021</v>
      </c>
      <c r="P49" s="381"/>
      <c r="Q49" s="381"/>
      <c r="R49" s="381">
        <v>2022</v>
      </c>
      <c r="S49" s="381"/>
      <c r="T49" s="381"/>
      <c r="U49" s="381">
        <v>2023</v>
      </c>
      <c r="V49" s="381"/>
      <c r="W49" s="381"/>
      <c r="X49" s="382">
        <v>2024</v>
      </c>
      <c r="Y49" s="382"/>
      <c r="Z49" s="382"/>
      <c r="AA49" s="374">
        <v>2025</v>
      </c>
      <c r="AB49" s="374"/>
      <c r="AC49" s="374"/>
      <c r="AD49" s="374">
        <v>2026</v>
      </c>
      <c r="AE49" s="374"/>
      <c r="AF49" s="374"/>
    </row>
    <row r="50" spans="1:37" ht="14.1" customHeight="1" x14ac:dyDescent="0.25">
      <c r="A50" s="375" t="s">
        <v>59</v>
      </c>
      <c r="B50" s="375"/>
      <c r="C50" s="375"/>
      <c r="D50" s="375"/>
      <c r="E50" s="375"/>
      <c r="F50" s="375"/>
      <c r="G50" s="375"/>
      <c r="H50" s="375"/>
      <c r="I50" s="375"/>
      <c r="J50" s="375"/>
      <c r="K50" s="375"/>
      <c r="L50" s="375"/>
      <c r="M50" s="375"/>
      <c r="N50" s="375"/>
      <c r="O50" s="376"/>
      <c r="P50" s="377"/>
      <c r="Q50" s="378"/>
      <c r="R50" s="375"/>
      <c r="S50" s="375"/>
      <c r="T50" s="375"/>
      <c r="U50" s="379"/>
      <c r="V50" s="380"/>
      <c r="W50" s="380"/>
      <c r="X50" s="375"/>
      <c r="Y50" s="375"/>
      <c r="Z50" s="375"/>
      <c r="AA50" s="375"/>
      <c r="AB50" s="375"/>
      <c r="AC50" s="375"/>
      <c r="AD50" s="387"/>
      <c r="AE50" s="387"/>
      <c r="AF50" s="388"/>
    </row>
    <row r="51" spans="1:37" x14ac:dyDescent="0.25">
      <c r="A51" s="383" t="s">
        <v>22</v>
      </c>
      <c r="B51" s="384"/>
      <c r="C51" s="385"/>
      <c r="D51" s="383">
        <v>0.9</v>
      </c>
      <c r="E51" s="384"/>
      <c r="F51" s="385"/>
      <c r="G51" s="383">
        <v>0.9</v>
      </c>
      <c r="H51" s="384"/>
      <c r="I51" s="385"/>
      <c r="J51" s="383">
        <v>0.9</v>
      </c>
      <c r="K51" s="384"/>
      <c r="L51" s="383">
        <v>0.9</v>
      </c>
      <c r="M51" s="384"/>
      <c r="N51" s="385"/>
      <c r="O51" s="383">
        <v>0.9</v>
      </c>
      <c r="P51" s="384"/>
      <c r="Q51" s="385"/>
      <c r="R51" s="383">
        <v>0.9</v>
      </c>
      <c r="S51" s="384"/>
      <c r="T51" s="385"/>
      <c r="U51" s="383">
        <v>0.9</v>
      </c>
      <c r="V51" s="384"/>
      <c r="W51" s="385"/>
      <c r="X51" s="383">
        <v>0.9</v>
      </c>
      <c r="Y51" s="384"/>
      <c r="Z51" s="385"/>
      <c r="AA51" s="383">
        <v>0.9</v>
      </c>
      <c r="AB51" s="384"/>
      <c r="AC51" s="385"/>
      <c r="AD51" s="383">
        <v>0.9</v>
      </c>
      <c r="AE51" s="384"/>
      <c r="AF51" s="385"/>
      <c r="AK51" s="18"/>
    </row>
    <row r="52" spans="1:37" x14ac:dyDescent="0.25">
      <c r="A52" s="340" t="s">
        <v>13</v>
      </c>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2"/>
    </row>
    <row r="53" spans="1:37" x14ac:dyDescent="0.25">
      <c r="A53" s="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4"/>
    </row>
    <row r="54" spans="1:37" x14ac:dyDescent="0.25">
      <c r="A54" s="5" t="s">
        <v>14</v>
      </c>
      <c r="B54" s="1"/>
      <c r="C54" s="1"/>
      <c r="D54" s="24"/>
      <c r="E54" s="1"/>
      <c r="F54" s="1" t="s">
        <v>15</v>
      </c>
      <c r="G54" s="1"/>
      <c r="H54" s="1"/>
      <c r="I54" s="24"/>
      <c r="J54" s="1"/>
      <c r="K54" s="1" t="s">
        <v>16</v>
      </c>
      <c r="L54" s="1"/>
      <c r="M54" s="1"/>
      <c r="N54" s="24"/>
      <c r="O54" s="1"/>
      <c r="P54" s="1" t="s">
        <v>30</v>
      </c>
      <c r="Q54" s="1"/>
      <c r="R54" s="1"/>
      <c r="S54" s="34"/>
      <c r="T54" s="24"/>
      <c r="U54" s="1"/>
      <c r="V54" s="1" t="s">
        <v>31</v>
      </c>
      <c r="W54" s="1"/>
      <c r="X54" s="24"/>
      <c r="Y54" s="1"/>
      <c r="Z54" s="1" t="s">
        <v>32</v>
      </c>
      <c r="AA54" s="1"/>
      <c r="AB54" s="1"/>
      <c r="AC54" s="1"/>
      <c r="AD54" s="1"/>
      <c r="AE54" s="24" t="s">
        <v>12</v>
      </c>
      <c r="AF54" s="6"/>
    </row>
    <row r="55" spans="1:37" x14ac:dyDescent="0.25">
      <c r="A55" s="5"/>
      <c r="B55" s="1"/>
      <c r="C55" s="1"/>
      <c r="D55" s="25"/>
      <c r="E55" s="1"/>
      <c r="F55" s="1"/>
      <c r="G55" s="1"/>
      <c r="H55" s="1"/>
      <c r="I55" s="25"/>
      <c r="J55" s="1"/>
      <c r="K55" s="1"/>
      <c r="L55" s="1"/>
      <c r="M55" s="1"/>
      <c r="N55" s="25"/>
      <c r="O55" s="1"/>
      <c r="P55" s="1"/>
      <c r="Q55" s="1"/>
      <c r="R55" s="1"/>
      <c r="S55" s="34"/>
      <c r="T55" s="25"/>
      <c r="U55" s="1"/>
      <c r="V55" s="1"/>
      <c r="W55" s="1"/>
      <c r="X55" s="25"/>
      <c r="Y55" s="1"/>
      <c r="Z55" s="1"/>
      <c r="AA55" s="1"/>
      <c r="AB55" s="1"/>
      <c r="AC55" s="1"/>
      <c r="AD55" s="1"/>
      <c r="AE55" s="25"/>
      <c r="AF55" s="6"/>
    </row>
    <row r="56" spans="1:37" x14ac:dyDescent="0.25">
      <c r="A56" s="386" t="s">
        <v>17</v>
      </c>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5"/>
    </row>
    <row r="57" spans="1:37" ht="15" customHeight="1" x14ac:dyDescent="0.25">
      <c r="A57" s="340" t="s">
        <v>41</v>
      </c>
      <c r="B57" s="341"/>
      <c r="C57" s="341"/>
      <c r="D57" s="341"/>
      <c r="E57" s="341"/>
      <c r="F57" s="341"/>
      <c r="G57" s="342"/>
      <c r="H57" s="340" t="s">
        <v>42</v>
      </c>
      <c r="I57" s="341"/>
      <c r="J57" s="341"/>
      <c r="K57" s="341"/>
      <c r="L57" s="341"/>
      <c r="M57" s="342"/>
      <c r="N57" s="340"/>
      <c r="O57" s="341"/>
      <c r="P57" s="341"/>
      <c r="Q57" s="341"/>
      <c r="R57" s="341"/>
      <c r="S57" s="342"/>
      <c r="T57" s="340"/>
      <c r="U57" s="341"/>
      <c r="V57" s="341"/>
      <c r="W57" s="341"/>
      <c r="X57" s="341"/>
      <c r="Y57" s="342"/>
      <c r="Z57" s="340"/>
      <c r="AA57" s="341"/>
      <c r="AB57" s="341"/>
      <c r="AC57" s="341"/>
      <c r="AD57" s="341"/>
      <c r="AE57" s="341"/>
      <c r="AF57" s="342"/>
    </row>
    <row r="58" spans="1:37" x14ac:dyDescent="0.25">
      <c r="A58" s="389">
        <v>0.8</v>
      </c>
      <c r="B58" s="387"/>
      <c r="C58" s="387"/>
      <c r="D58" s="387"/>
      <c r="E58" s="387"/>
      <c r="F58" s="387"/>
      <c r="G58" s="388"/>
      <c r="H58" s="389">
        <v>0.9</v>
      </c>
      <c r="I58" s="387"/>
      <c r="J58" s="387"/>
      <c r="K58" s="387"/>
      <c r="L58" s="387"/>
      <c r="M58" s="388"/>
      <c r="N58" s="389"/>
      <c r="O58" s="387"/>
      <c r="P58" s="387"/>
      <c r="Q58" s="387"/>
      <c r="R58" s="387"/>
      <c r="S58" s="388"/>
      <c r="T58" s="389"/>
      <c r="U58" s="387"/>
      <c r="V58" s="387"/>
      <c r="W58" s="387"/>
      <c r="X58" s="387"/>
      <c r="Y58" s="388"/>
      <c r="Z58" s="389"/>
      <c r="AA58" s="387"/>
      <c r="AB58" s="387"/>
      <c r="AC58" s="387"/>
      <c r="AD58" s="387"/>
      <c r="AE58" s="387"/>
      <c r="AF58" s="388"/>
    </row>
    <row r="59" spans="1:37" x14ac:dyDescent="0.25">
      <c r="A59" s="390"/>
      <c r="B59" s="391"/>
      <c r="C59" s="391"/>
      <c r="D59" s="391"/>
      <c r="E59" s="391"/>
      <c r="F59" s="391"/>
      <c r="G59" s="392"/>
      <c r="H59" s="390"/>
      <c r="I59" s="391"/>
      <c r="J59" s="391"/>
      <c r="K59" s="391"/>
      <c r="L59" s="391"/>
      <c r="M59" s="392"/>
      <c r="N59" s="390"/>
      <c r="O59" s="391"/>
      <c r="P59" s="391"/>
      <c r="Q59" s="391"/>
      <c r="R59" s="391"/>
      <c r="S59" s="392"/>
      <c r="T59" s="390"/>
      <c r="U59" s="391"/>
      <c r="V59" s="391"/>
      <c r="W59" s="391"/>
      <c r="X59" s="391"/>
      <c r="Y59" s="392"/>
      <c r="Z59" s="390"/>
      <c r="AA59" s="391"/>
      <c r="AB59" s="391"/>
      <c r="AC59" s="391"/>
      <c r="AD59" s="391"/>
      <c r="AE59" s="391"/>
      <c r="AF59" s="392"/>
    </row>
    <row r="60" spans="1:37" x14ac:dyDescent="0.25">
      <c r="A60" s="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4"/>
    </row>
    <row r="61" spans="1:37" x14ac:dyDescent="0.25">
      <c r="A61" s="5"/>
      <c r="B61" s="1"/>
      <c r="C61" s="1"/>
      <c r="D61" s="1"/>
      <c r="E61" s="1" t="s">
        <v>18</v>
      </c>
      <c r="F61" s="1"/>
      <c r="G61" s="1"/>
      <c r="H61" s="1"/>
      <c r="I61" s="1"/>
      <c r="J61" s="1" t="s">
        <v>65</v>
      </c>
      <c r="K61" s="1"/>
      <c r="L61" s="1"/>
      <c r="M61" s="1"/>
      <c r="N61" s="1"/>
      <c r="O61" s="33"/>
      <c r="P61" s="1"/>
      <c r="Q61" s="1"/>
      <c r="R61" s="1"/>
      <c r="S61" s="1"/>
      <c r="T61" s="1" t="s">
        <v>19</v>
      </c>
      <c r="U61" s="1"/>
      <c r="V61" s="1"/>
      <c r="W61" s="1"/>
      <c r="X61" s="1"/>
      <c r="Y61" s="24"/>
      <c r="Z61" s="1"/>
      <c r="AA61" s="1"/>
      <c r="AB61" s="1"/>
      <c r="AC61" s="1"/>
      <c r="AD61" s="1"/>
      <c r="AE61" s="1"/>
      <c r="AF61" s="6"/>
    </row>
    <row r="62" spans="1:37" x14ac:dyDescent="0.25">
      <c r="A62" s="7"/>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9"/>
    </row>
    <row r="63" spans="1:37" x14ac:dyDescent="0.25">
      <c r="A63" s="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4"/>
    </row>
    <row r="64" spans="1:37" x14ac:dyDescent="0.25">
      <c r="A64" s="394" t="s">
        <v>43</v>
      </c>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6"/>
    </row>
    <row r="65" spans="1:32" ht="11.25" customHeight="1" x14ac:dyDescent="0.25">
      <c r="A65" s="339" t="s">
        <v>44</v>
      </c>
      <c r="B65" s="339"/>
      <c r="C65" s="339"/>
      <c r="D65" s="339"/>
      <c r="E65" s="339"/>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row>
    <row r="66" spans="1:32" x14ac:dyDescent="0.25">
      <c r="A66" s="339"/>
      <c r="B66" s="339"/>
      <c r="C66" s="339"/>
      <c r="D66" s="339"/>
      <c r="E66" s="339"/>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row>
    <row r="67" spans="1:32" ht="12.75" customHeight="1" x14ac:dyDescent="0.25">
      <c r="A67" s="339"/>
      <c r="B67" s="339"/>
      <c r="C67" s="339"/>
      <c r="D67" s="339"/>
      <c r="E67" s="339"/>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row>
    <row r="68" spans="1:32" x14ac:dyDescent="0.25">
      <c r="A68" s="339"/>
      <c r="B68" s="339"/>
      <c r="C68" s="339"/>
      <c r="D68" s="339"/>
      <c r="E68" s="339"/>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row>
    <row r="69" spans="1:32" ht="13.7" customHeight="1" x14ac:dyDescent="0.25">
      <c r="A69" s="397" t="s">
        <v>45</v>
      </c>
      <c r="B69" s="398"/>
      <c r="C69" s="398"/>
      <c r="D69" s="398"/>
      <c r="E69" s="398"/>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row>
    <row r="70" spans="1:32" ht="13.7" customHeight="1" x14ac:dyDescent="0.25">
      <c r="A70" s="399"/>
      <c r="B70" s="400"/>
      <c r="C70" s="400"/>
      <c r="D70" s="400"/>
      <c r="E70" s="400"/>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row>
    <row r="71" spans="1:32" x14ac:dyDescent="0.25">
      <c r="A71" s="399"/>
      <c r="B71" s="400"/>
      <c r="C71" s="400"/>
      <c r="D71" s="400"/>
      <c r="E71" s="400"/>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row>
    <row r="72" spans="1:32" ht="13.7" customHeight="1" x14ac:dyDescent="0.25">
      <c r="A72" s="401"/>
      <c r="B72" s="402"/>
      <c r="C72" s="402"/>
      <c r="D72" s="402"/>
      <c r="E72" s="40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row>
    <row r="73" spans="1:32" ht="13.7" customHeight="1" x14ac:dyDescent="0.25">
      <c r="A73" s="403" t="s">
        <v>35</v>
      </c>
      <c r="B73" s="404"/>
      <c r="C73" s="404"/>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c r="AE73" s="404"/>
      <c r="AF73" s="405"/>
    </row>
    <row r="74" spans="1:32" x14ac:dyDescent="0.25">
      <c r="A74" s="393" t="s">
        <v>46</v>
      </c>
      <c r="B74" s="393"/>
      <c r="C74" s="393"/>
      <c r="D74" s="393"/>
      <c r="E74" s="393"/>
      <c r="F74" s="393"/>
      <c r="G74" s="393"/>
      <c r="H74" s="393"/>
      <c r="I74" s="393"/>
      <c r="J74" s="393"/>
      <c r="K74" s="393"/>
      <c r="L74" s="393"/>
      <c r="M74" s="393"/>
      <c r="N74" s="393"/>
      <c r="O74" s="393" t="s">
        <v>10</v>
      </c>
      <c r="P74" s="393"/>
      <c r="Q74" s="393"/>
      <c r="R74" s="393"/>
      <c r="S74" s="393"/>
      <c r="T74" s="393"/>
      <c r="U74" s="393"/>
      <c r="V74" s="393" t="s">
        <v>33</v>
      </c>
      <c r="W74" s="393"/>
      <c r="X74" s="393"/>
      <c r="Y74" s="393"/>
      <c r="Z74" s="393"/>
      <c r="AA74" s="393" t="s">
        <v>34</v>
      </c>
      <c r="AB74" s="393"/>
      <c r="AC74" s="393"/>
      <c r="AD74" s="393"/>
      <c r="AE74" s="393"/>
      <c r="AF74" s="393"/>
    </row>
    <row r="75" spans="1:32" x14ac:dyDescent="0.25">
      <c r="A75" s="393"/>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row>
    <row r="76" spans="1:32" x14ac:dyDescent="0.25">
      <c r="A76" s="393"/>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row>
    <row r="77" spans="1:32" x14ac:dyDescent="0.25">
      <c r="A77" s="393"/>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row>
    <row r="78" spans="1:32" x14ac:dyDescent="0.25">
      <c r="A78" s="393"/>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row>
  </sheetData>
  <mergeCells count="162">
    <mergeCell ref="A78:N78"/>
    <mergeCell ref="O78:U78"/>
    <mergeCell ref="V78:Z78"/>
    <mergeCell ref="AA78:AF78"/>
    <mergeCell ref="A76:N76"/>
    <mergeCell ref="O76:U76"/>
    <mergeCell ref="V76:Z76"/>
    <mergeCell ref="AA76:AF76"/>
    <mergeCell ref="A77:N77"/>
    <mergeCell ref="O77:U77"/>
    <mergeCell ref="V77:Z77"/>
    <mergeCell ref="AA77:AF77"/>
    <mergeCell ref="A74:N74"/>
    <mergeCell ref="O74:U74"/>
    <mergeCell ref="V74:Z74"/>
    <mergeCell ref="AA74:AF74"/>
    <mergeCell ref="A75:N75"/>
    <mergeCell ref="O75:U75"/>
    <mergeCell ref="V75:Z75"/>
    <mergeCell ref="AA75:AF75"/>
    <mergeCell ref="A64:AF64"/>
    <mergeCell ref="A65:E68"/>
    <mergeCell ref="F65:AF68"/>
    <mergeCell ref="A69:E72"/>
    <mergeCell ref="F69:AF72"/>
    <mergeCell ref="A73:AF73"/>
    <mergeCell ref="A57:G57"/>
    <mergeCell ref="H57:M57"/>
    <mergeCell ref="N57:S57"/>
    <mergeCell ref="T57:Y57"/>
    <mergeCell ref="Z57:AF57"/>
    <mergeCell ref="A58:G59"/>
    <mergeCell ref="H58:M59"/>
    <mergeCell ref="N58:S59"/>
    <mergeCell ref="T58:Y59"/>
    <mergeCell ref="Z58:AF59"/>
    <mergeCell ref="U51:W51"/>
    <mergeCell ref="X51:Z51"/>
    <mergeCell ref="AA51:AC51"/>
    <mergeCell ref="AD51:AF51"/>
    <mergeCell ref="A52:AF52"/>
    <mergeCell ref="A56:AF56"/>
    <mergeCell ref="X50:Z50"/>
    <mergeCell ref="AA50:AC50"/>
    <mergeCell ref="AD50:AF50"/>
    <mergeCell ref="A51:C51"/>
    <mergeCell ref="D51:F51"/>
    <mergeCell ref="G51:I51"/>
    <mergeCell ref="J51:K51"/>
    <mergeCell ref="L51:N51"/>
    <mergeCell ref="O51:Q51"/>
    <mergeCell ref="R51:T51"/>
    <mergeCell ref="AA49:AC49"/>
    <mergeCell ref="AD49:AF49"/>
    <mergeCell ref="A50:C50"/>
    <mergeCell ref="D50:F50"/>
    <mergeCell ref="G50:I50"/>
    <mergeCell ref="J50:K50"/>
    <mergeCell ref="L50:N50"/>
    <mergeCell ref="O50:Q50"/>
    <mergeCell ref="R50:T50"/>
    <mergeCell ref="U50:W50"/>
    <mergeCell ref="A49:C49"/>
    <mergeCell ref="D49:F49"/>
    <mergeCell ref="G49:I49"/>
    <mergeCell ref="J49:K49"/>
    <mergeCell ref="L49:N49"/>
    <mergeCell ref="O49:Q49"/>
    <mergeCell ref="R49:T49"/>
    <mergeCell ref="U49:W49"/>
    <mergeCell ref="X49:Z49"/>
    <mergeCell ref="A43:AF43"/>
    <mergeCell ref="A44:G47"/>
    <mergeCell ref="H44:AA45"/>
    <mergeCell ref="AB44:AF44"/>
    <mergeCell ref="AB45:AF45"/>
    <mergeCell ref="H46:AA47"/>
    <mergeCell ref="AB46:AF46"/>
    <mergeCell ref="AB47:AF47"/>
    <mergeCell ref="A48:AF48"/>
    <mergeCell ref="F41:G41"/>
    <mergeCell ref="H41:I41"/>
    <mergeCell ref="B38:E38"/>
    <mergeCell ref="F38:G38"/>
    <mergeCell ref="H38:I38"/>
    <mergeCell ref="B39:E39"/>
    <mergeCell ref="F39:G39"/>
    <mergeCell ref="H39:I39"/>
    <mergeCell ref="A42:AF42"/>
    <mergeCell ref="BA28:BB28"/>
    <mergeCell ref="B29:E29"/>
    <mergeCell ref="F29:G29"/>
    <mergeCell ref="H29:I29"/>
    <mergeCell ref="B30:E30"/>
    <mergeCell ref="F30:G30"/>
    <mergeCell ref="H30:I30"/>
    <mergeCell ref="B36:E36"/>
    <mergeCell ref="F36:G36"/>
    <mergeCell ref="H36:I36"/>
    <mergeCell ref="B34:E34"/>
    <mergeCell ref="F34:G34"/>
    <mergeCell ref="H34:I34"/>
    <mergeCell ref="B35:E35"/>
    <mergeCell ref="F35:G35"/>
    <mergeCell ref="H35:I35"/>
    <mergeCell ref="A25:U26"/>
    <mergeCell ref="V25:AF26"/>
    <mergeCell ref="A27:K27"/>
    <mergeCell ref="L27:AF27"/>
    <mergeCell ref="B28:E28"/>
    <mergeCell ref="F28:G28"/>
    <mergeCell ref="H28:I28"/>
    <mergeCell ref="M28:AF41"/>
    <mergeCell ref="B31:E31"/>
    <mergeCell ref="F31:G31"/>
    <mergeCell ref="H31:I31"/>
    <mergeCell ref="B32:E32"/>
    <mergeCell ref="F32:G32"/>
    <mergeCell ref="H32:I32"/>
    <mergeCell ref="B33:E33"/>
    <mergeCell ref="F33:G33"/>
    <mergeCell ref="H33:I33"/>
    <mergeCell ref="B37:E37"/>
    <mergeCell ref="F37:G37"/>
    <mergeCell ref="H37:I37"/>
    <mergeCell ref="B40:E40"/>
    <mergeCell ref="F40:G40"/>
    <mergeCell ref="H40:I40"/>
    <mergeCell ref="B41:E41"/>
    <mergeCell ref="A20:P20"/>
    <mergeCell ref="Q20:AF20"/>
    <mergeCell ref="A21:AF21"/>
    <mergeCell ref="A22:AF23"/>
    <mergeCell ref="A24:U24"/>
    <mergeCell ref="V24:AF24"/>
    <mergeCell ref="A16:P16"/>
    <mergeCell ref="Q16:AF16"/>
    <mergeCell ref="A17:P18"/>
    <mergeCell ref="Q17:AF18"/>
    <mergeCell ref="A19:P19"/>
    <mergeCell ref="Q19:AF19"/>
    <mergeCell ref="Q12:U15"/>
    <mergeCell ref="V12:AF15"/>
    <mergeCell ref="B13:N13"/>
    <mergeCell ref="O13:O14"/>
    <mergeCell ref="B14:N14"/>
    <mergeCell ref="A5:P5"/>
    <mergeCell ref="Q5:AF5"/>
    <mergeCell ref="A6:P7"/>
    <mergeCell ref="Q6:AF7"/>
    <mergeCell ref="A8:AF8"/>
    <mergeCell ref="A9:AF10"/>
    <mergeCell ref="A1:G4"/>
    <mergeCell ref="H1:AA2"/>
    <mergeCell ref="AB1:AF1"/>
    <mergeCell ref="AB2:AF2"/>
    <mergeCell ref="H3:AA4"/>
    <mergeCell ref="AB3:AF3"/>
    <mergeCell ref="AB4:AF4"/>
    <mergeCell ref="A11:P11"/>
    <mergeCell ref="Q11:U11"/>
    <mergeCell ref="V11:AF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GT53"/>
  <sheetViews>
    <sheetView showGridLines="0"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407</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205" t="str">
        <f>'OBJETIVOS Y METAS '!D30</f>
        <v>Autoevaluación  del SG-SST</v>
      </c>
      <c r="G11" s="194"/>
      <c r="H11" s="194"/>
      <c r="I11" s="205" t="str">
        <f>'OBJETIVOS Y METAS '!F30</f>
        <v>Evaluación inicial del SG-SST</v>
      </c>
      <c r="J11" s="194"/>
      <c r="K11" s="194"/>
    </row>
    <row r="12" spans="1:202" ht="28.35" customHeight="1" x14ac:dyDescent="0.2">
      <c r="C12" s="194"/>
      <c r="D12" s="194"/>
      <c r="E12" s="194"/>
      <c r="F12" s="205"/>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'!G30</f>
        <v>Proceso</v>
      </c>
      <c r="D15" s="197"/>
      <c r="E15" s="193" t="str">
        <f>'OBJETIVOS Y METAS '!I30</f>
        <v>∑ de variables que cumplen totalmente</v>
      </c>
      <c r="F15" s="193"/>
      <c r="G15" s="66">
        <f>'OBJETIVOS Y METAS '!J30</f>
        <v>0.85</v>
      </c>
      <c r="H15" s="67" t="s">
        <v>300</v>
      </c>
      <c r="I15" s="67" t="s">
        <v>302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'!K30</f>
        <v>Evaluación inicial del SGSST</v>
      </c>
      <c r="D17" s="196"/>
      <c r="E17" s="197"/>
      <c r="F17" s="194" t="str">
        <f>'OBJETIVOS Y METAS '!L30</f>
        <v>Anual</v>
      </c>
      <c r="G17" s="194"/>
      <c r="H17" s="194"/>
      <c r="I17" s="204" t="str">
        <f>'OBJETIVOS Y METAS '!M30</f>
        <v>La organización cumple con el XX % de implementación del SG-SST</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'!N30</f>
        <v>Director SST, Coordinador SST</v>
      </c>
      <c r="D19" s="194"/>
      <c r="E19" s="194"/>
      <c r="F19" s="195" t="str">
        <f>'OBJETIVOS Y METAS '!O30</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60" customHeight="1" x14ac:dyDescent="0.2">
      <c r="C22" s="177"/>
      <c r="D22" s="178"/>
      <c r="E22" s="179"/>
      <c r="F22" s="186" t="s">
        <v>260</v>
      </c>
      <c r="G22" s="187"/>
      <c r="H22" s="75" t="s">
        <v>304</v>
      </c>
      <c r="I22" s="75" t="s">
        <v>305</v>
      </c>
      <c r="J22" s="75" t="s">
        <v>22</v>
      </c>
      <c r="K22" s="75" t="s">
        <v>263</v>
      </c>
    </row>
    <row r="23" spans="1:202" s="57" customFormat="1" ht="36.75" customHeight="1" x14ac:dyDescent="0.2">
      <c r="C23" s="180"/>
      <c r="D23" s="181"/>
      <c r="E23" s="182"/>
      <c r="F23" s="223" t="s">
        <v>303</v>
      </c>
      <c r="G23" s="223"/>
      <c r="H23" s="224"/>
      <c r="I23" s="227">
        <v>100</v>
      </c>
      <c r="J23" s="229">
        <f>G15</f>
        <v>0.85</v>
      </c>
      <c r="K23" s="236">
        <f>H23/I23</f>
        <v>0</v>
      </c>
    </row>
    <row r="24" spans="1:202" s="57" customFormat="1" ht="32.450000000000003" customHeight="1" x14ac:dyDescent="0.2">
      <c r="C24" s="180"/>
      <c r="D24" s="181"/>
      <c r="E24" s="182"/>
      <c r="F24" s="223"/>
      <c r="G24" s="223"/>
      <c r="H24" s="225"/>
      <c r="I24" s="228"/>
      <c r="J24" s="230"/>
      <c r="K24" s="236"/>
    </row>
    <row r="25" spans="1:202" s="57" customFormat="1" ht="32.450000000000003" customHeight="1" x14ac:dyDescent="0.2">
      <c r="C25" s="180"/>
      <c r="D25" s="181"/>
      <c r="E25" s="182"/>
      <c r="F25" s="223"/>
      <c r="G25" s="223"/>
      <c r="H25" s="225"/>
      <c r="I25" s="228"/>
      <c r="J25" s="230"/>
      <c r="K25" s="236"/>
    </row>
    <row r="26" spans="1:202" s="57" customFormat="1" ht="32.450000000000003" customHeight="1" x14ac:dyDescent="0.2">
      <c r="C26" s="180"/>
      <c r="D26" s="181"/>
      <c r="E26" s="182"/>
      <c r="F26" s="223"/>
      <c r="G26" s="223"/>
      <c r="H26" s="225"/>
      <c r="I26" s="228"/>
      <c r="J26" s="230"/>
      <c r="K26" s="236"/>
    </row>
    <row r="27" spans="1:202" s="57" customFormat="1" ht="32.450000000000003" customHeight="1" x14ac:dyDescent="0.2">
      <c r="C27" s="180"/>
      <c r="D27" s="181"/>
      <c r="E27" s="182"/>
      <c r="F27" s="223"/>
      <c r="G27" s="223"/>
      <c r="H27" s="225"/>
      <c r="I27" s="228"/>
      <c r="J27" s="230"/>
      <c r="K27" s="236"/>
    </row>
    <row r="28" spans="1:202" s="57" customFormat="1" ht="32.450000000000003" customHeight="1" x14ac:dyDescent="0.2">
      <c r="C28" s="180"/>
      <c r="D28" s="181"/>
      <c r="E28" s="182"/>
      <c r="F28" s="223"/>
      <c r="G28" s="223"/>
      <c r="H28" s="225"/>
      <c r="I28" s="228"/>
      <c r="J28" s="230"/>
      <c r="K28" s="236"/>
    </row>
    <row r="29" spans="1:202" s="57" customFormat="1" ht="32.450000000000003" customHeight="1" x14ac:dyDescent="0.2">
      <c r="C29" s="180"/>
      <c r="D29" s="181"/>
      <c r="E29" s="182"/>
      <c r="F29" s="223"/>
      <c r="G29" s="223"/>
      <c r="H29" s="225"/>
      <c r="I29" s="225"/>
      <c r="J29" s="230"/>
      <c r="K29" s="236"/>
    </row>
    <row r="30" spans="1:202" s="57" customFormat="1" ht="32.450000000000003" customHeight="1" x14ac:dyDescent="0.2">
      <c r="C30" s="180"/>
      <c r="D30" s="181"/>
      <c r="E30" s="182"/>
      <c r="F30" s="223"/>
      <c r="G30" s="223"/>
      <c r="H30" s="225"/>
      <c r="I30" s="225"/>
      <c r="J30" s="230"/>
      <c r="K30" s="236"/>
    </row>
    <row r="31" spans="1:202" s="57" customFormat="1" ht="32.450000000000003" customHeight="1" x14ac:dyDescent="0.2">
      <c r="C31" s="180"/>
      <c r="D31" s="181"/>
      <c r="E31" s="182"/>
      <c r="F31" s="223"/>
      <c r="G31" s="223"/>
      <c r="H31" s="225"/>
      <c r="I31" s="225"/>
      <c r="J31" s="230"/>
      <c r="K31" s="236"/>
    </row>
    <row r="32" spans="1:202" s="57" customFormat="1" ht="32.450000000000003" customHeight="1" x14ac:dyDescent="0.2">
      <c r="C32" s="180"/>
      <c r="D32" s="181"/>
      <c r="E32" s="182"/>
      <c r="F32" s="223"/>
      <c r="G32" s="223"/>
      <c r="H32" s="225"/>
      <c r="I32" s="225"/>
      <c r="J32" s="230"/>
      <c r="K32" s="236"/>
    </row>
    <row r="33" spans="1:202" s="57" customFormat="1" ht="32.450000000000003" customHeight="1" x14ac:dyDescent="0.2">
      <c r="C33" s="180"/>
      <c r="D33" s="181"/>
      <c r="E33" s="182"/>
      <c r="F33" s="223"/>
      <c r="G33" s="223"/>
      <c r="H33" s="225"/>
      <c r="I33" s="225"/>
      <c r="J33" s="230"/>
      <c r="K33" s="236"/>
    </row>
    <row r="34" spans="1:202" s="57" customFormat="1" ht="32.450000000000003" customHeight="1" x14ac:dyDescent="0.2">
      <c r="C34" s="183"/>
      <c r="D34" s="184"/>
      <c r="E34" s="185"/>
      <c r="F34" s="223"/>
      <c r="G34" s="223"/>
      <c r="H34" s="226"/>
      <c r="I34" s="226"/>
      <c r="J34" s="231"/>
      <c r="K34" s="236"/>
    </row>
    <row r="35" spans="1:202" s="57" customFormat="1" ht="50.1" customHeight="1" x14ac:dyDescent="0.2">
      <c r="C35" s="109"/>
      <c r="D35" s="110"/>
      <c r="E35" s="110"/>
      <c r="F35" s="188" t="s">
        <v>273</v>
      </c>
      <c r="G35" s="189"/>
      <c r="H35" s="75">
        <f>SUM(H23:H34)</f>
        <v>0</v>
      </c>
      <c r="I35" s="76">
        <f>SUM(I23:I34)</f>
        <v>100</v>
      </c>
      <c r="J35" s="188">
        <f>H35/I35</f>
        <v>0</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c r="G38" s="77">
        <f>J35</f>
        <v>0</v>
      </c>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0.45" customHeight="1" x14ac:dyDescent="0.25">
      <c r="A41" s="101"/>
      <c r="B41" s="101"/>
      <c r="C41" s="235" t="str">
        <f>F23</f>
        <v>Año</v>
      </c>
      <c r="D41" s="232"/>
      <c r="E41" s="232"/>
      <c r="F41" s="232"/>
      <c r="G41" s="232"/>
      <c r="H41" s="232"/>
      <c r="I41" s="233"/>
      <c r="J41" s="234"/>
      <c r="K41" s="23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0.45" customHeight="1" x14ac:dyDescent="0.25">
      <c r="A42" s="101"/>
      <c r="B42" s="101"/>
      <c r="C42" s="235"/>
      <c r="D42" s="232"/>
      <c r="E42" s="232"/>
      <c r="F42" s="232"/>
      <c r="G42" s="232"/>
      <c r="H42" s="232"/>
      <c r="I42" s="233"/>
      <c r="J42" s="234"/>
      <c r="K42" s="233"/>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0.45" customHeight="1" x14ac:dyDescent="0.25">
      <c r="A43" s="101"/>
      <c r="B43" s="101"/>
      <c r="C43" s="235"/>
      <c r="D43" s="232"/>
      <c r="E43" s="232"/>
      <c r="F43" s="232"/>
      <c r="G43" s="232"/>
      <c r="H43" s="232"/>
      <c r="I43" s="233"/>
      <c r="J43" s="234"/>
      <c r="K43" s="233"/>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0.45" customHeight="1" x14ac:dyDescent="0.25">
      <c r="A44" s="101"/>
      <c r="B44" s="101"/>
      <c r="C44" s="235"/>
      <c r="D44" s="232"/>
      <c r="E44" s="232"/>
      <c r="F44" s="232"/>
      <c r="G44" s="232"/>
      <c r="H44" s="232"/>
      <c r="I44" s="233"/>
      <c r="J44" s="234"/>
      <c r="K44" s="23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0.45" customHeight="1" x14ac:dyDescent="0.25">
      <c r="A45" s="101"/>
      <c r="B45" s="101"/>
      <c r="C45" s="235"/>
      <c r="D45" s="232"/>
      <c r="E45" s="232"/>
      <c r="F45" s="232"/>
      <c r="G45" s="232"/>
      <c r="H45" s="232"/>
      <c r="I45" s="233"/>
      <c r="J45" s="234"/>
      <c r="K45" s="233"/>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0.45" customHeight="1" x14ac:dyDescent="0.25">
      <c r="A46" s="101"/>
      <c r="B46" s="101"/>
      <c r="C46" s="235"/>
      <c r="D46" s="232"/>
      <c r="E46" s="232"/>
      <c r="F46" s="232"/>
      <c r="G46" s="232"/>
      <c r="H46" s="232"/>
      <c r="I46" s="233"/>
      <c r="J46" s="234"/>
      <c r="K46" s="233"/>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0.45" customHeight="1" x14ac:dyDescent="0.25">
      <c r="A47" s="101"/>
      <c r="B47" s="101"/>
      <c r="C47" s="235"/>
      <c r="D47" s="232"/>
      <c r="E47" s="232"/>
      <c r="F47" s="232"/>
      <c r="G47" s="232"/>
      <c r="H47" s="232"/>
      <c r="I47" s="233"/>
      <c r="J47" s="234"/>
      <c r="K47" s="23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0.45" customHeight="1" x14ac:dyDescent="0.25">
      <c r="A48" s="101"/>
      <c r="B48" s="101"/>
      <c r="C48" s="235"/>
      <c r="D48" s="232"/>
      <c r="E48" s="232"/>
      <c r="F48" s="232"/>
      <c r="G48" s="232"/>
      <c r="H48" s="232"/>
      <c r="I48" s="233"/>
      <c r="J48" s="234"/>
      <c r="K48" s="233"/>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0.45" customHeight="1" x14ac:dyDescent="0.25">
      <c r="A49" s="101"/>
      <c r="B49" s="101"/>
      <c r="C49" s="235"/>
      <c r="D49" s="232"/>
      <c r="E49" s="232"/>
      <c r="F49" s="232"/>
      <c r="G49" s="232"/>
      <c r="H49" s="232"/>
      <c r="I49" s="233"/>
      <c r="J49" s="234"/>
      <c r="K49" s="233"/>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0.45" customHeight="1" x14ac:dyDescent="0.25">
      <c r="A50" s="101"/>
      <c r="B50" s="101"/>
      <c r="C50" s="235"/>
      <c r="D50" s="232"/>
      <c r="E50" s="232"/>
      <c r="F50" s="232"/>
      <c r="G50" s="232"/>
      <c r="H50" s="232"/>
      <c r="I50" s="233"/>
      <c r="J50" s="234"/>
      <c r="K50" s="23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0.45" customHeight="1" x14ac:dyDescent="0.25">
      <c r="A51" s="101"/>
      <c r="B51" s="101"/>
      <c r="C51" s="235"/>
      <c r="D51" s="232"/>
      <c r="E51" s="232"/>
      <c r="F51" s="232"/>
      <c r="G51" s="232"/>
      <c r="H51" s="232"/>
      <c r="I51" s="233"/>
      <c r="J51" s="234"/>
      <c r="K51" s="233"/>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20.45" customHeight="1" x14ac:dyDescent="0.2">
      <c r="C52" s="235"/>
      <c r="D52" s="232"/>
      <c r="E52" s="232"/>
      <c r="F52" s="232"/>
      <c r="G52" s="232"/>
      <c r="H52" s="232"/>
      <c r="I52" s="233"/>
      <c r="J52" s="234"/>
      <c r="K52" s="233"/>
    </row>
    <row r="53" spans="1:202" ht="54" customHeight="1" x14ac:dyDescent="0.2">
      <c r="C53" s="84" t="s">
        <v>286</v>
      </c>
      <c r="D53" s="170">
        <f>D41</f>
        <v>0</v>
      </c>
      <c r="E53" s="170"/>
      <c r="F53" s="170"/>
      <c r="G53" s="170">
        <f>G41</f>
        <v>0</v>
      </c>
      <c r="H53" s="170"/>
      <c r="I53" s="81">
        <f>I41</f>
        <v>0</v>
      </c>
      <c r="J53" s="81">
        <f t="shared" ref="J53:K53" si="0">J41</f>
        <v>0</v>
      </c>
      <c r="K53" s="81">
        <f t="shared" si="0"/>
        <v>0</v>
      </c>
    </row>
  </sheetData>
  <mergeCells count="59">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C41:C52"/>
    <mergeCell ref="K41:K52"/>
    <mergeCell ref="C22:E34"/>
    <mergeCell ref="F22:G22"/>
    <mergeCell ref="C36:E38"/>
    <mergeCell ref="F36:K36"/>
    <mergeCell ref="K23:K34"/>
    <mergeCell ref="D53:F53"/>
    <mergeCell ref="G53:H53"/>
    <mergeCell ref="F35:G35"/>
    <mergeCell ref="J35:K35"/>
    <mergeCell ref="C12:E12"/>
    <mergeCell ref="F23:G34"/>
    <mergeCell ref="H23:H34"/>
    <mergeCell ref="I23:I34"/>
    <mergeCell ref="J23:J34"/>
    <mergeCell ref="D41:F52"/>
    <mergeCell ref="G41:H52"/>
    <mergeCell ref="I41:I52"/>
    <mergeCell ref="J41:J52"/>
    <mergeCell ref="C39:K39"/>
    <mergeCell ref="D40:F40"/>
    <mergeCell ref="G40:H40"/>
  </mergeCells>
  <conditionalFormatting sqref="F38:K38">
    <cfRule type="containsErrors" dxfId="87" priority="3">
      <formula>ISERROR(F38)</formula>
    </cfRule>
  </conditionalFormatting>
  <conditionalFormatting sqref="K23">
    <cfRule type="containsErrors" dxfId="86" priority="2">
      <formula>ISERROR(K23)</formula>
    </cfRule>
  </conditionalFormatting>
  <dataValidations count="1">
    <dataValidation type="list" sqref="GG15:GJ15 GG17:GJ17" xr:uid="{00000000-0002-0000-02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containsErrors" priority="1" id="{9715D73F-79CA-444E-A186-BD41FE50640A}">
            <xm:f>ISERROR('Condiciones de salud Ing'!J35)</xm:f>
            <x14:dxf>
              <font>
                <color rgb="FFFFFF66"/>
              </font>
              <fill>
                <patternFill>
                  <bgColor rgb="FFFFFF66"/>
                </patternFill>
              </fill>
            </x14:dxf>
          </x14:cfRule>
          <xm:sqref>J35:K35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GT52"/>
  <sheetViews>
    <sheetView showGridLines="0" topLeftCell="A3"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393</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398</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194" t="str">
        <f>'OBJETIVOS Y METAS '!D31</f>
        <v>Evaluación de las condiciones de salud
(Ingreso)</v>
      </c>
      <c r="G11" s="194"/>
      <c r="H11" s="194"/>
      <c r="I11" s="205" t="str">
        <f>'OBJETIVOS Y METAS '!F31</f>
        <v xml:space="preserve">Evaluación de las condiciones de salud y de trabajo de los trabajadores que ingresan a al  empresa </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'!G31</f>
        <v>Proceso</v>
      </c>
      <c r="D15" s="197"/>
      <c r="E15" s="193" t="str">
        <f>'OBJETIVOS Y METAS '!I31</f>
        <v xml:space="preserve">( # Exámenes de ingreso realizado  en el periodo  / # de ingresos en el periodo ) *100 </v>
      </c>
      <c r="F15" s="193"/>
      <c r="G15" s="66">
        <f>'OBJETIVOS Y METAS '!J31</f>
        <v>1</v>
      </c>
      <c r="H15" s="67" t="s">
        <v>306</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'!K31</f>
        <v>Certificados Medicos (I,P,S)  ,FOR-GI-102.</v>
      </c>
      <c r="D17" s="196"/>
      <c r="E17" s="197"/>
      <c r="F17" s="194" t="str">
        <f>'OBJETIVOS Y METAS '!L31</f>
        <v>Trimestral</v>
      </c>
      <c r="G17" s="194"/>
      <c r="H17" s="194"/>
      <c r="I17" s="204" t="str">
        <f>'OBJETIVOS Y METAS '!M31</f>
        <v>El XX % de las personas que ingresaron a laborar durante el año cuentan con exámenes de Ingreso.</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'!N31</f>
        <v xml:space="preserve">Director SST, Profesional en Salud Ocupacional </v>
      </c>
      <c r="D19" s="194"/>
      <c r="E19" s="194"/>
      <c r="F19" s="195" t="str">
        <f>'OBJETIVOS Y METAS '!O31</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312</v>
      </c>
      <c r="I22" s="68" t="s">
        <v>313</v>
      </c>
      <c r="J22" s="68" t="s">
        <v>22</v>
      </c>
      <c r="K22" s="68" t="s">
        <v>263</v>
      </c>
    </row>
    <row r="23" spans="1:202" s="57" customFormat="1" ht="21.6" customHeight="1" x14ac:dyDescent="0.2">
      <c r="C23" s="180"/>
      <c r="D23" s="181"/>
      <c r="E23" s="182"/>
      <c r="F23" s="252" t="s">
        <v>308</v>
      </c>
      <c r="G23" s="253"/>
      <c r="H23" s="258">
        <v>210</v>
      </c>
      <c r="I23" s="258">
        <v>210</v>
      </c>
      <c r="J23" s="261">
        <f>$G$15</f>
        <v>1</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1</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1</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1</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210</v>
      </c>
      <c r="I35" s="76">
        <f>SUM(I23:I34)</f>
        <v>210</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43"/>
      <c r="K41" s="243"/>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43"/>
      <c r="K44" s="243"/>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C21:E21"/>
    <mergeCell ref="F21:K21"/>
    <mergeCell ref="C15:D15"/>
    <mergeCell ref="E15:F15"/>
    <mergeCell ref="C16:E16"/>
    <mergeCell ref="F16:H16"/>
    <mergeCell ref="I16:K16"/>
    <mergeCell ref="C17:E17"/>
    <mergeCell ref="F17:H17"/>
    <mergeCell ref="I17:K17"/>
    <mergeCell ref="C18:E18"/>
    <mergeCell ref="F18:K18"/>
    <mergeCell ref="C19:E19"/>
    <mergeCell ref="F19:K19"/>
    <mergeCell ref="C20:K20"/>
    <mergeCell ref="J23:J25"/>
    <mergeCell ref="J26:J28"/>
    <mergeCell ref="J29:J31"/>
    <mergeCell ref="J32:J34"/>
    <mergeCell ref="K23:K25"/>
    <mergeCell ref="K26:K28"/>
    <mergeCell ref="K29:K31"/>
    <mergeCell ref="K32:K34"/>
    <mergeCell ref="H23:H25"/>
    <mergeCell ref="I23:I25"/>
    <mergeCell ref="H26:H28"/>
    <mergeCell ref="I26:I28"/>
    <mergeCell ref="H29:H31"/>
    <mergeCell ref="I29:I31"/>
    <mergeCell ref="D52:F52"/>
    <mergeCell ref="G52:H52"/>
    <mergeCell ref="F23:G25"/>
    <mergeCell ref="F26:G28"/>
    <mergeCell ref="G50:H51"/>
    <mergeCell ref="C39:K39"/>
    <mergeCell ref="D40:F40"/>
    <mergeCell ref="G40:H40"/>
    <mergeCell ref="C41:C43"/>
    <mergeCell ref="J41:J43"/>
    <mergeCell ref="K41:K43"/>
    <mergeCell ref="C22:E35"/>
    <mergeCell ref="F22:G22"/>
    <mergeCell ref="F35:G35"/>
    <mergeCell ref="J35:K35"/>
    <mergeCell ref="C36:E38"/>
    <mergeCell ref="I41:I43"/>
    <mergeCell ref="D44:F46"/>
    <mergeCell ref="G44:H46"/>
    <mergeCell ref="I44:I46"/>
    <mergeCell ref="G41:H43"/>
    <mergeCell ref="F36:K36"/>
    <mergeCell ref="F29:G31"/>
    <mergeCell ref="F32:G34"/>
    <mergeCell ref="H32:H34"/>
    <mergeCell ref="I32:I34"/>
    <mergeCell ref="D50:F51"/>
    <mergeCell ref="I50:I51"/>
    <mergeCell ref="J50:J51"/>
    <mergeCell ref="K50:K51"/>
    <mergeCell ref="C12:E12"/>
    <mergeCell ref="J44:J46"/>
    <mergeCell ref="K44:K46"/>
    <mergeCell ref="D47:F49"/>
    <mergeCell ref="G47:H49"/>
    <mergeCell ref="I47:I49"/>
    <mergeCell ref="J47:J49"/>
    <mergeCell ref="K47:K49"/>
    <mergeCell ref="C44:C46"/>
    <mergeCell ref="C47:C49"/>
    <mergeCell ref="C50:C51"/>
    <mergeCell ref="D41:F43"/>
  </mergeCells>
  <conditionalFormatting sqref="F38:K38">
    <cfRule type="containsErrors" dxfId="84" priority="12">
      <formula>ISERROR(F38)</formula>
    </cfRule>
  </conditionalFormatting>
  <conditionalFormatting sqref="J35:K35">
    <cfRule type="containsErrors" dxfId="83" priority="15">
      <formula>ISERROR(J35)</formula>
    </cfRule>
  </conditionalFormatting>
  <conditionalFormatting sqref="K23:K34">
    <cfRule type="containsErrors" dxfId="82" priority="1">
      <formula>ISERROR(K23)</formula>
    </cfRule>
  </conditionalFormatting>
  <dataValidations count="1">
    <dataValidation type="list" sqref="GG15:GJ15 GG17:GJ17" xr:uid="{00000000-0002-0000-03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GT52"/>
  <sheetViews>
    <sheetView showGridLines="0" topLeftCell="A49"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399</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194" t="str">
        <f>'OBJETIVOS Y METAS '!D32</f>
        <v>Evaluación de las condiciones de salud
(Períodicos)</v>
      </c>
      <c r="G11" s="194"/>
      <c r="H11" s="194"/>
      <c r="I11" s="205" t="str">
        <f>'OBJETIVOS Y METAS '!F32</f>
        <v xml:space="preserve">Evaluación de las condiciones de salud y de trabajo de los trabajadores de la empresa realizada en el último año </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'!G32</f>
        <v>Proceso</v>
      </c>
      <c r="D15" s="197"/>
      <c r="E15" s="193" t="str">
        <f>'OBJETIVOS Y METAS '!I32</f>
        <v xml:space="preserve">(  # Exámenes médicos  periódicos  realizado  en el periodo  / # De exámenes periódicos  programados  en el periodo  ) *100 </v>
      </c>
      <c r="F15" s="193"/>
      <c r="G15" s="66">
        <f>'OBJETIVOS Y METAS '!J32</f>
        <v>1</v>
      </c>
      <c r="H15" s="67" t="s">
        <v>306</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'!K32</f>
        <v>Certificados Medicos (I,P,S)  ,FOR-GI-102.</v>
      </c>
      <c r="D17" s="196"/>
      <c r="E17" s="197"/>
      <c r="F17" s="194" t="str">
        <f>'OBJETIVOS Y METAS '!L32</f>
        <v>Trimestral</v>
      </c>
      <c r="G17" s="194"/>
      <c r="H17" s="194"/>
      <c r="I17" s="204" t="str">
        <f>'OBJETIVOS Y METAS '!M32</f>
        <v>El XX % de los trabajadores que fueron programados para exámen periodico se lo realizaron.</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'!N32</f>
        <v xml:space="preserve">Director SST, Profesional en Salud Ocupacional </v>
      </c>
      <c r="D19" s="194"/>
      <c r="E19" s="194"/>
      <c r="F19" s="195" t="str">
        <f>'OBJETIVOS Y METAS '!O32</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375</v>
      </c>
      <c r="I22" s="68" t="s">
        <v>376</v>
      </c>
      <c r="J22" s="68" t="s">
        <v>22</v>
      </c>
      <c r="K22" s="68" t="s">
        <v>263</v>
      </c>
    </row>
    <row r="23" spans="1:202" s="57" customFormat="1" ht="21.6" customHeight="1" x14ac:dyDescent="0.2">
      <c r="C23" s="180"/>
      <c r="D23" s="181"/>
      <c r="E23" s="182"/>
      <c r="F23" s="252" t="s">
        <v>308</v>
      </c>
      <c r="G23" s="253"/>
      <c r="H23" s="258">
        <v>20</v>
      </c>
      <c r="I23" s="258">
        <v>20</v>
      </c>
      <c r="J23" s="261">
        <f>$G$15</f>
        <v>1</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1</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1</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1</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20</v>
      </c>
      <c r="I35" s="76">
        <f>SUM(I23:I34)</f>
        <v>20</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F21:K21"/>
    <mergeCell ref="C15:D15"/>
    <mergeCell ref="E15:F15"/>
    <mergeCell ref="C16:E16"/>
    <mergeCell ref="F16:H16"/>
    <mergeCell ref="I16:K16"/>
    <mergeCell ref="C17:E17"/>
    <mergeCell ref="F17:H17"/>
    <mergeCell ref="I17:K17"/>
    <mergeCell ref="I29:I31"/>
    <mergeCell ref="J29:J31"/>
    <mergeCell ref="K23:K25"/>
    <mergeCell ref="F26:G28"/>
    <mergeCell ref="H26:H28"/>
    <mergeCell ref="I26:I28"/>
    <mergeCell ref="J26:J28"/>
    <mergeCell ref="K26:K28"/>
    <mergeCell ref="F23:G25"/>
    <mergeCell ref="H23:H25"/>
    <mergeCell ref="I23:I25"/>
    <mergeCell ref="J23:J25"/>
    <mergeCell ref="J35:K35"/>
    <mergeCell ref="C36:E38"/>
    <mergeCell ref="F36:K36"/>
    <mergeCell ref="C39:K39"/>
    <mergeCell ref="D40:F40"/>
    <mergeCell ref="G40:H40"/>
    <mergeCell ref="C22:E35"/>
    <mergeCell ref="F22:G22"/>
    <mergeCell ref="K29:K31"/>
    <mergeCell ref="F32:G34"/>
    <mergeCell ref="H32:H34"/>
    <mergeCell ref="I32:I34"/>
    <mergeCell ref="J32:J34"/>
    <mergeCell ref="K32:K34"/>
    <mergeCell ref="F29:G31"/>
    <mergeCell ref="H29:H31"/>
    <mergeCell ref="I44:I46"/>
    <mergeCell ref="J44:J46"/>
    <mergeCell ref="K44:K46"/>
    <mergeCell ref="C41:C43"/>
    <mergeCell ref="D41:F43"/>
    <mergeCell ref="G41:H43"/>
    <mergeCell ref="I41:I43"/>
    <mergeCell ref="J41:J43"/>
    <mergeCell ref="K41:K43"/>
    <mergeCell ref="I50:I51"/>
    <mergeCell ref="J50:J51"/>
    <mergeCell ref="K50:K51"/>
    <mergeCell ref="C47:C49"/>
    <mergeCell ref="D47:F49"/>
    <mergeCell ref="G47:H49"/>
    <mergeCell ref="I47:I49"/>
    <mergeCell ref="J47:J49"/>
    <mergeCell ref="K47:K49"/>
    <mergeCell ref="D52:F52"/>
    <mergeCell ref="G52:H52"/>
    <mergeCell ref="C12:E12"/>
    <mergeCell ref="C50:C51"/>
    <mergeCell ref="D50:F51"/>
    <mergeCell ref="G50:H51"/>
    <mergeCell ref="C44:C46"/>
    <mergeCell ref="D44:F46"/>
    <mergeCell ref="G44:H46"/>
    <mergeCell ref="F35:G35"/>
    <mergeCell ref="C18:E18"/>
    <mergeCell ref="F18:K18"/>
    <mergeCell ref="C19:E19"/>
    <mergeCell ref="F19:K19"/>
    <mergeCell ref="C20:K20"/>
    <mergeCell ref="C21:E21"/>
  </mergeCells>
  <conditionalFormatting sqref="F38:K38">
    <cfRule type="containsErrors" dxfId="81" priority="2">
      <formula>ISERROR(F38)</formula>
    </cfRule>
  </conditionalFormatting>
  <conditionalFormatting sqref="J35:K35">
    <cfRule type="containsErrors" dxfId="80" priority="3">
      <formula>ISERROR(J35)</formula>
    </cfRule>
  </conditionalFormatting>
  <conditionalFormatting sqref="K23:K34">
    <cfRule type="containsErrors" dxfId="79" priority="1">
      <formula>ISERROR(K23)</formula>
    </cfRule>
  </conditionalFormatting>
  <dataValidations count="1">
    <dataValidation type="list" sqref="GG15:GJ15 GG17:GJ17" xr:uid="{00000000-0002-0000-04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GT52"/>
  <sheetViews>
    <sheetView showGridLines="0" view="pageBreakPreview" topLeftCell="A41" zoomScale="80" zoomScaleNormal="70" zoomScaleSheetLayoutView="80" workbookViewId="0">
      <selection activeCell="I17" sqref="I17:K17"/>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7" width="18.7109375" style="57" customWidth="1"/>
    <col min="8" max="8" width="20.5703125" style="57" customWidth="1"/>
    <col min="9" max="9" width="19.71093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48" customHeight="1" x14ac:dyDescent="0.2">
      <c r="C11" s="205" t="str">
        <f>'OBJETIVOS Y METAS '!I9</f>
        <v>2.  Identificar los peligros, evaluar y valorar  los riesgos, determinar los controles, en busca de prevenir la ocurrencia de accidentes y enfermedades laborales que puedan causar daño a las personas  y a la propiedad.</v>
      </c>
      <c r="D11" s="194"/>
      <c r="E11" s="194"/>
      <c r="F11" s="194" t="str">
        <f>'OBJETIVOS Y METAS '!D33</f>
        <v xml:space="preserve">Recomendaciones Medicas </v>
      </c>
      <c r="G11" s="194"/>
      <c r="H11" s="194"/>
      <c r="I11" s="205" t="str">
        <f>'OBJETIVOS Y METAS '!F33</f>
        <v xml:space="preserve">Evaluación de las condiciones de salud y de trabajo de los trabajadores de la empresa realizada en el último año </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'!G33</f>
        <v>Proceso</v>
      </c>
      <c r="D15" s="197"/>
      <c r="E15" s="193" t="str">
        <f>'OBJETIVOS Y METAS '!I33</f>
        <v xml:space="preserve">(   # Recomendaciones  Medicas  Implementadas   /# Total Recomendaciones Generadas ) *100 </v>
      </c>
      <c r="F15" s="193"/>
      <c r="G15" s="66">
        <f>'OBJETIVOS Y METAS '!J33</f>
        <v>0.7</v>
      </c>
      <c r="H15" s="67" t="s">
        <v>315</v>
      </c>
      <c r="I15" s="67" t="s">
        <v>314</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'!K33</f>
        <v>Certificados Medicos (I,P,S)  ,FOR-GI-102.</v>
      </c>
      <c r="D17" s="196"/>
      <c r="E17" s="197"/>
      <c r="F17" s="194" t="str">
        <f>'OBJETIVOS Y METAS '!L33</f>
        <v>Semestral</v>
      </c>
      <c r="G17" s="194"/>
      <c r="H17" s="194"/>
      <c r="I17" s="276" t="str">
        <f>'OBJETIVOS Y METAS '!M33</f>
        <v>Durante el año se implementó el XX % de recomendaciones médicas a todo el personal de CONSORCIO AVENIDA MUTIS.</v>
      </c>
      <c r="J17" s="276"/>
      <c r="K17" s="276"/>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'!N32</f>
        <v xml:space="preserve">Director SST, Profesional en Salud Ocupacional </v>
      </c>
      <c r="D19" s="194"/>
      <c r="E19" s="194"/>
      <c r="F19" s="195" t="str">
        <f>'OBJETIVOS Y METAS '!O32</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317</v>
      </c>
      <c r="I22" s="68" t="s">
        <v>318</v>
      </c>
      <c r="J22" s="68" t="s">
        <v>22</v>
      </c>
      <c r="K22" s="68" t="s">
        <v>263</v>
      </c>
    </row>
    <row r="23" spans="1:202" s="57" customFormat="1" ht="21.6" customHeight="1" x14ac:dyDescent="0.2">
      <c r="C23" s="180"/>
      <c r="D23" s="181"/>
      <c r="E23" s="182"/>
      <c r="F23" s="268" t="s">
        <v>307</v>
      </c>
      <c r="G23" s="269"/>
      <c r="H23" s="224">
        <v>40</v>
      </c>
      <c r="I23" s="227">
        <v>40</v>
      </c>
      <c r="J23" s="229">
        <f>$G$15</f>
        <v>0.7</v>
      </c>
      <c r="K23" s="229">
        <f>H23/I23</f>
        <v>1</v>
      </c>
    </row>
    <row r="24" spans="1:202" s="57" customFormat="1" ht="21.6" customHeight="1" x14ac:dyDescent="0.2">
      <c r="C24" s="180"/>
      <c r="D24" s="181"/>
      <c r="E24" s="182"/>
      <c r="F24" s="270"/>
      <c r="G24" s="271"/>
      <c r="H24" s="225"/>
      <c r="I24" s="228"/>
      <c r="J24" s="230"/>
      <c r="K24" s="230"/>
    </row>
    <row r="25" spans="1:202" s="57" customFormat="1" ht="21.6" customHeight="1" x14ac:dyDescent="0.2">
      <c r="C25" s="180"/>
      <c r="D25" s="181"/>
      <c r="E25" s="182"/>
      <c r="F25" s="270"/>
      <c r="G25" s="271"/>
      <c r="H25" s="225"/>
      <c r="I25" s="228"/>
      <c r="J25" s="230"/>
      <c r="K25" s="230"/>
    </row>
    <row r="26" spans="1:202" s="57" customFormat="1" ht="21.6" customHeight="1" x14ac:dyDescent="0.2">
      <c r="C26" s="180"/>
      <c r="D26" s="181"/>
      <c r="E26" s="182"/>
      <c r="F26" s="270"/>
      <c r="G26" s="271"/>
      <c r="H26" s="225"/>
      <c r="I26" s="228"/>
      <c r="J26" s="230"/>
      <c r="K26" s="230"/>
    </row>
    <row r="27" spans="1:202" s="57" customFormat="1" ht="21.6" customHeight="1" x14ac:dyDescent="0.2">
      <c r="C27" s="180"/>
      <c r="D27" s="181"/>
      <c r="E27" s="182"/>
      <c r="F27" s="270"/>
      <c r="G27" s="271"/>
      <c r="H27" s="225"/>
      <c r="I27" s="228"/>
      <c r="J27" s="230"/>
      <c r="K27" s="230"/>
    </row>
    <row r="28" spans="1:202" s="57" customFormat="1" ht="21.6" customHeight="1" x14ac:dyDescent="0.2">
      <c r="C28" s="180"/>
      <c r="D28" s="181"/>
      <c r="E28" s="182"/>
      <c r="F28" s="272"/>
      <c r="G28" s="273"/>
      <c r="H28" s="226"/>
      <c r="I28" s="274"/>
      <c r="J28" s="231"/>
      <c r="K28" s="231"/>
    </row>
    <row r="29" spans="1:202" s="57" customFormat="1" ht="21.6" customHeight="1" x14ac:dyDescent="0.2">
      <c r="C29" s="180"/>
      <c r="D29" s="181"/>
      <c r="E29" s="182"/>
      <c r="F29" s="268" t="s">
        <v>316</v>
      </c>
      <c r="G29" s="269"/>
      <c r="H29" s="224"/>
      <c r="I29" s="224"/>
      <c r="J29" s="229">
        <f>$G$15</f>
        <v>0.7</v>
      </c>
      <c r="K29" s="229" t="e">
        <f>H29/I29</f>
        <v>#DIV/0!</v>
      </c>
    </row>
    <row r="30" spans="1:202" s="57" customFormat="1" ht="21.6" customHeight="1" x14ac:dyDescent="0.2">
      <c r="C30" s="180"/>
      <c r="D30" s="181"/>
      <c r="E30" s="182"/>
      <c r="F30" s="270"/>
      <c r="G30" s="271"/>
      <c r="H30" s="225"/>
      <c r="I30" s="225"/>
      <c r="J30" s="230"/>
      <c r="K30" s="230"/>
    </row>
    <row r="31" spans="1:202" s="57" customFormat="1" ht="21.6" customHeight="1" x14ac:dyDescent="0.2">
      <c r="C31" s="180"/>
      <c r="D31" s="181"/>
      <c r="E31" s="182"/>
      <c r="F31" s="270"/>
      <c r="G31" s="271"/>
      <c r="H31" s="225"/>
      <c r="I31" s="225"/>
      <c r="J31" s="230"/>
      <c r="K31" s="230"/>
    </row>
    <row r="32" spans="1:202" s="57" customFormat="1" ht="21.6" customHeight="1" x14ac:dyDescent="0.2">
      <c r="C32" s="180"/>
      <c r="D32" s="181"/>
      <c r="E32" s="182"/>
      <c r="F32" s="270"/>
      <c r="G32" s="271"/>
      <c r="H32" s="225"/>
      <c r="I32" s="225"/>
      <c r="J32" s="230"/>
      <c r="K32" s="230"/>
    </row>
    <row r="33" spans="1:202" s="57" customFormat="1" ht="21.6" customHeight="1" x14ac:dyDescent="0.2">
      <c r="C33" s="180"/>
      <c r="D33" s="181"/>
      <c r="E33" s="182"/>
      <c r="F33" s="270"/>
      <c r="G33" s="271"/>
      <c r="H33" s="225"/>
      <c r="I33" s="225"/>
      <c r="J33" s="230"/>
      <c r="K33" s="230"/>
    </row>
    <row r="34" spans="1:202" s="57" customFormat="1" ht="21.6" customHeight="1" x14ac:dyDescent="0.2">
      <c r="C34" s="180"/>
      <c r="D34" s="181"/>
      <c r="E34" s="182"/>
      <c r="F34" s="272"/>
      <c r="G34" s="273"/>
      <c r="H34" s="226"/>
      <c r="I34" s="226"/>
      <c r="J34" s="231"/>
      <c r="K34" s="231"/>
    </row>
    <row r="35" spans="1:202" s="57" customFormat="1" ht="50.1" customHeight="1" x14ac:dyDescent="0.2">
      <c r="C35" s="183"/>
      <c r="D35" s="184"/>
      <c r="E35" s="185"/>
      <c r="F35" s="188" t="s">
        <v>273</v>
      </c>
      <c r="G35" s="189"/>
      <c r="H35" s="75">
        <f>SUM(H23:H34)</f>
        <v>40</v>
      </c>
      <c r="I35" s="76">
        <f>SUM(I23:I34)</f>
        <v>40</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Semestre</v>
      </c>
      <c r="D41" s="237"/>
      <c r="E41" s="238"/>
      <c r="F41" s="239"/>
      <c r="G41" s="237"/>
      <c r="H41" s="239"/>
      <c r="I41" s="243"/>
      <c r="J41" s="275"/>
      <c r="K41" s="275"/>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0"/>
      <c r="D43" s="240"/>
      <c r="E43" s="241"/>
      <c r="F43" s="242"/>
      <c r="G43" s="240"/>
      <c r="H43" s="242"/>
      <c r="I43" s="244"/>
      <c r="J43" s="244"/>
      <c r="K43" s="244"/>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50"/>
      <c r="D44" s="240"/>
      <c r="E44" s="241"/>
      <c r="F44" s="242"/>
      <c r="G44" s="240"/>
      <c r="H44" s="242"/>
      <c r="I44" s="244"/>
      <c r="J44" s="244"/>
      <c r="K44" s="244"/>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ref="C47:C51" si="0">F29</f>
        <v>Segundo  Semestre</v>
      </c>
      <c r="D47" s="237"/>
      <c r="E47" s="238"/>
      <c r="F47" s="239"/>
      <c r="G47" s="237"/>
      <c r="H47" s="239"/>
      <c r="I47" s="243"/>
      <c r="J47" s="243"/>
      <c r="K47" s="243"/>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0"/>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0">
        <f t="shared" si="0"/>
        <v>0</v>
      </c>
      <c r="D49" s="240"/>
      <c r="E49" s="241"/>
      <c r="F49" s="242"/>
      <c r="G49" s="240"/>
      <c r="H49" s="242"/>
      <c r="I49" s="244"/>
      <c r="J49" s="244"/>
      <c r="K49" s="244"/>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50">
        <f t="shared" si="0"/>
        <v>0</v>
      </c>
      <c r="D50" s="240"/>
      <c r="E50" s="241"/>
      <c r="F50" s="242"/>
      <c r="G50" s="240"/>
      <c r="H50" s="242"/>
      <c r="I50" s="244"/>
      <c r="J50" s="244"/>
      <c r="K50" s="244"/>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0"/>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70">
    <mergeCell ref="C2:C5"/>
    <mergeCell ref="D2:I3"/>
    <mergeCell ref="J2:K2"/>
    <mergeCell ref="J3:K3"/>
    <mergeCell ref="D4:I5"/>
    <mergeCell ref="J4:K4"/>
    <mergeCell ref="J5:K5"/>
    <mergeCell ref="F7:H7"/>
    <mergeCell ref="I7:K7"/>
    <mergeCell ref="C9:K9"/>
    <mergeCell ref="C10:E10"/>
    <mergeCell ref="F10:H10"/>
    <mergeCell ref="I10:K10"/>
    <mergeCell ref="C17:E17"/>
    <mergeCell ref="F17:H17"/>
    <mergeCell ref="I17:K17"/>
    <mergeCell ref="C11:E11"/>
    <mergeCell ref="F11:H13"/>
    <mergeCell ref="I11:K13"/>
    <mergeCell ref="C13:E13"/>
    <mergeCell ref="C14:D14"/>
    <mergeCell ref="E14:F14"/>
    <mergeCell ref="H14:I14"/>
    <mergeCell ref="J14:K14"/>
    <mergeCell ref="C12:E12"/>
    <mergeCell ref="C15:D15"/>
    <mergeCell ref="E15:F15"/>
    <mergeCell ref="C16:E16"/>
    <mergeCell ref="F16:H16"/>
    <mergeCell ref="I16:K16"/>
    <mergeCell ref="K29:K34"/>
    <mergeCell ref="K23:K28"/>
    <mergeCell ref="C22:E35"/>
    <mergeCell ref="F22:G22"/>
    <mergeCell ref="C18:E18"/>
    <mergeCell ref="F18:K18"/>
    <mergeCell ref="C19:E19"/>
    <mergeCell ref="F19:K19"/>
    <mergeCell ref="C20:K20"/>
    <mergeCell ref="C21:E21"/>
    <mergeCell ref="F21:K21"/>
    <mergeCell ref="J35:K35"/>
    <mergeCell ref="J23:J28"/>
    <mergeCell ref="F29:G34"/>
    <mergeCell ref="H29:H34"/>
    <mergeCell ref="G41:H46"/>
    <mergeCell ref="I41:I46"/>
    <mergeCell ref="J41:J46"/>
    <mergeCell ref="K41:K46"/>
    <mergeCell ref="C47:C51"/>
    <mergeCell ref="D47:F51"/>
    <mergeCell ref="G47:H51"/>
    <mergeCell ref="I47:I51"/>
    <mergeCell ref="J47:J51"/>
    <mergeCell ref="I29:I34"/>
    <mergeCell ref="J29:J34"/>
    <mergeCell ref="D52:F52"/>
    <mergeCell ref="G52:H52"/>
    <mergeCell ref="F23:G28"/>
    <mergeCell ref="H23:H28"/>
    <mergeCell ref="I23:I28"/>
    <mergeCell ref="F35:G35"/>
    <mergeCell ref="C36:E38"/>
    <mergeCell ref="F36:K36"/>
    <mergeCell ref="C39:K39"/>
    <mergeCell ref="D40:F40"/>
    <mergeCell ref="G40:H40"/>
    <mergeCell ref="K47:K51"/>
    <mergeCell ref="C41:C46"/>
    <mergeCell ref="D41:F46"/>
  </mergeCells>
  <conditionalFormatting sqref="F38:K38">
    <cfRule type="containsErrors" dxfId="78" priority="3">
      <formula>ISERROR(F38)</formula>
    </cfRule>
  </conditionalFormatting>
  <conditionalFormatting sqref="J35:K35">
    <cfRule type="containsErrors" dxfId="77" priority="4">
      <formula>ISERROR(J35)</formula>
    </cfRule>
  </conditionalFormatting>
  <conditionalFormatting sqref="K23:K34">
    <cfRule type="containsErrors" dxfId="76" priority="1">
      <formula>ISERROR(K23)</formula>
    </cfRule>
  </conditionalFormatting>
  <dataValidations count="1">
    <dataValidation type="list" sqref="GG15:GJ15 GG17:GJ17" xr:uid="{00000000-0002-0000-0500-000000000000}">
      <formula1>"Eficacia,Eficacia - Cobertura,Eficacia - Calidad,Eficiencia,Efectividad,Impacto"</formula1>
    </dataValidation>
  </dataValidations>
  <pageMargins left="0.7" right="0.7" top="0.75" bottom="0.75" header="0.3" footer="0.3"/>
  <pageSetup scale="42"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GT52"/>
  <sheetViews>
    <sheetView showGridLines="0" topLeftCell="A52"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8.1406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394</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'!D34</f>
        <v>Procesos de reporte e investigación de incidentes, accidentes de trabajo y enfermedades laborales</v>
      </c>
      <c r="G11" s="194"/>
      <c r="H11" s="194"/>
      <c r="I11" s="205" t="str">
        <f>'OBJETIVOS Y METAS '!F34</f>
        <v>Cumplimiento de los procesos de reporte e investigación de los incidentes, accidentes de trabajo y enfermedades laborales</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'!G34</f>
        <v>Proceso</v>
      </c>
      <c r="D15" s="197"/>
      <c r="E15" s="193" t="str">
        <f>'OBJETIVOS Y METAS '!I34</f>
        <v>( #  Eventos Investigados (Incidente, Accidente y enfermedad  laboral)  / Total  de Eventos Presentados) *100</v>
      </c>
      <c r="F15" s="193"/>
      <c r="G15" s="66">
        <f>'OBJETIVOS Y METAS '!J34</f>
        <v>1</v>
      </c>
      <c r="H15" s="67" t="s">
        <v>306</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'!K34</f>
        <v xml:space="preserve">Informe de accidentalidad , reporte de incidentes </v>
      </c>
      <c r="D17" s="196"/>
      <c r="E17" s="197"/>
      <c r="F17" s="194" t="str">
        <f>'OBJETIVOS Y METAS '!L34</f>
        <v>Trimestral</v>
      </c>
      <c r="G17" s="194"/>
      <c r="H17" s="194"/>
      <c r="I17" s="204" t="str">
        <f>'OBJETIVOS Y METAS '!M34</f>
        <v xml:space="preserve">Durante el Año, se ha investigado el XX % de incidentes, accidentes de trabajo  y enfermedades laborales.  </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'!N34</f>
        <v>Director SST, Coordinador SST</v>
      </c>
      <c r="D19" s="194"/>
      <c r="E19" s="194"/>
      <c r="F19" s="195" t="str">
        <f>'OBJETIVOS Y METAS '!O34</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331</v>
      </c>
      <c r="I22" s="68" t="s">
        <v>330</v>
      </c>
      <c r="J22" s="68" t="s">
        <v>22</v>
      </c>
      <c r="K22" s="68" t="s">
        <v>263</v>
      </c>
    </row>
    <row r="23" spans="1:202" s="57" customFormat="1" ht="21.6" customHeight="1" x14ac:dyDescent="0.2">
      <c r="C23" s="180"/>
      <c r="D23" s="181"/>
      <c r="E23" s="182"/>
      <c r="F23" s="252" t="s">
        <v>308</v>
      </c>
      <c r="G23" s="253"/>
      <c r="H23" s="258">
        <v>6</v>
      </c>
      <c r="I23" s="258">
        <v>6</v>
      </c>
      <c r="J23" s="261">
        <f>$G$15</f>
        <v>1</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1</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1</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1</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6</v>
      </c>
      <c r="I35" s="76">
        <f>SUM(I23:I34)</f>
        <v>6</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F21:K21"/>
    <mergeCell ref="C15:D15"/>
    <mergeCell ref="E15:F15"/>
    <mergeCell ref="C16:E16"/>
    <mergeCell ref="F16:H16"/>
    <mergeCell ref="I16:K16"/>
    <mergeCell ref="C17:E17"/>
    <mergeCell ref="F17:H17"/>
    <mergeCell ref="I17:K17"/>
    <mergeCell ref="I29:I31"/>
    <mergeCell ref="J29:J31"/>
    <mergeCell ref="K23:K25"/>
    <mergeCell ref="F26:G28"/>
    <mergeCell ref="H26:H28"/>
    <mergeCell ref="I26:I28"/>
    <mergeCell ref="J26:J28"/>
    <mergeCell ref="K26:K28"/>
    <mergeCell ref="F23:G25"/>
    <mergeCell ref="H23:H25"/>
    <mergeCell ref="I23:I25"/>
    <mergeCell ref="J23:J25"/>
    <mergeCell ref="J35:K35"/>
    <mergeCell ref="C36:E38"/>
    <mergeCell ref="F36:K36"/>
    <mergeCell ref="C39:K39"/>
    <mergeCell ref="D40:F40"/>
    <mergeCell ref="G40:H40"/>
    <mergeCell ref="C22:E35"/>
    <mergeCell ref="F22:G22"/>
    <mergeCell ref="K29:K31"/>
    <mergeCell ref="F32:G34"/>
    <mergeCell ref="H32:H34"/>
    <mergeCell ref="I32:I34"/>
    <mergeCell ref="J32:J34"/>
    <mergeCell ref="K32:K34"/>
    <mergeCell ref="F29:G31"/>
    <mergeCell ref="H29:H31"/>
    <mergeCell ref="I44:I46"/>
    <mergeCell ref="J44:J46"/>
    <mergeCell ref="K44:K46"/>
    <mergeCell ref="C41:C43"/>
    <mergeCell ref="D41:F43"/>
    <mergeCell ref="G41:H43"/>
    <mergeCell ref="I41:I43"/>
    <mergeCell ref="J41:J43"/>
    <mergeCell ref="K41:K43"/>
    <mergeCell ref="I50:I51"/>
    <mergeCell ref="J50:J51"/>
    <mergeCell ref="K50:K51"/>
    <mergeCell ref="C47:C49"/>
    <mergeCell ref="D47:F49"/>
    <mergeCell ref="G47:H49"/>
    <mergeCell ref="I47:I49"/>
    <mergeCell ref="J47:J49"/>
    <mergeCell ref="K47:K49"/>
    <mergeCell ref="D52:F52"/>
    <mergeCell ref="G52:H52"/>
    <mergeCell ref="C12:E12"/>
    <mergeCell ref="C50:C51"/>
    <mergeCell ref="D50:F51"/>
    <mergeCell ref="G50:H51"/>
    <mergeCell ref="C44:C46"/>
    <mergeCell ref="D44:F46"/>
    <mergeCell ref="G44:H46"/>
    <mergeCell ref="F35:G35"/>
    <mergeCell ref="C18:E18"/>
    <mergeCell ref="F18:K18"/>
    <mergeCell ref="C19:E19"/>
    <mergeCell ref="F19:K19"/>
    <mergeCell ref="C20:K20"/>
    <mergeCell ref="C21:E21"/>
  </mergeCells>
  <conditionalFormatting sqref="F38:K38">
    <cfRule type="containsErrors" dxfId="75" priority="2">
      <formula>ISERROR(F38)</formula>
    </cfRule>
  </conditionalFormatting>
  <conditionalFormatting sqref="J35:K35">
    <cfRule type="containsErrors" dxfId="74" priority="3">
      <formula>ISERROR(J35)</formula>
    </cfRule>
  </conditionalFormatting>
  <conditionalFormatting sqref="K23:K34">
    <cfRule type="containsErrors" dxfId="73" priority="1">
      <formula>ISERROR(K23)</formula>
    </cfRule>
  </conditionalFormatting>
  <dataValidations count="1">
    <dataValidation type="list" sqref="GG15:GJ15 GG17:GJ17" xr:uid="{00000000-0002-0000-06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GT52"/>
  <sheetViews>
    <sheetView showGridLines="0" topLeftCell="A2"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19.4257812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398</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397</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'!D35</f>
        <v xml:space="preserve">Registro estadístico de enfermedades laborales, incidentes, accidentes de trabajo.  </v>
      </c>
      <c r="G11" s="194"/>
      <c r="H11" s="194"/>
      <c r="I11" s="205" t="str">
        <f>'OBJETIVOS Y METAS '!F35</f>
        <v>Actualización de las estadísticas de accidentalidad</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'!G35</f>
        <v>Proceso</v>
      </c>
      <c r="D15" s="197"/>
      <c r="E15" s="193" t="str">
        <f>'OBJETIVOS Y METAS '!I35</f>
        <v>( #  Eventos Registrados (Incidente, Accidente y enfermedad  laboral)  / Total  de Eventos Presentados) *100</v>
      </c>
      <c r="F15" s="193"/>
      <c r="G15" s="66">
        <f>'OBJETIVOS Y METAS '!J35</f>
        <v>1</v>
      </c>
      <c r="H15" s="67" t="s">
        <v>306</v>
      </c>
      <c r="I15" s="67" t="s">
        <v>298</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'!K35</f>
        <v>Informes de ARL, reporte de casos, programa de vigilancia epidemiológico, Record Accidentalidad</v>
      </c>
      <c r="D17" s="196"/>
      <c r="E17" s="197"/>
      <c r="F17" s="194" t="str">
        <f>'OBJETIVOS Y METAS '!L35</f>
        <v>Trimestral</v>
      </c>
      <c r="G17" s="194"/>
      <c r="H17" s="194"/>
      <c r="I17" s="204" t="str">
        <f>'OBJETIVOS Y METAS '!M35</f>
        <v xml:space="preserve"> El X % de casos presentados han sido registrados.</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'!N35</f>
        <v xml:space="preserve">Director SST, Profesional en Salud Ocupacional </v>
      </c>
      <c r="D19" s="194"/>
      <c r="E19" s="194"/>
      <c r="F19" s="195" t="str">
        <f>'OBJETIVOS Y METAS '!O35</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329</v>
      </c>
      <c r="I22" s="68" t="s">
        <v>330</v>
      </c>
      <c r="J22" s="68" t="s">
        <v>22</v>
      </c>
      <c r="K22" s="68" t="s">
        <v>263</v>
      </c>
    </row>
    <row r="23" spans="1:202" s="57" customFormat="1" ht="21.6" customHeight="1" x14ac:dyDescent="0.2">
      <c r="C23" s="180"/>
      <c r="D23" s="181"/>
      <c r="E23" s="182"/>
      <c r="F23" s="252" t="s">
        <v>308</v>
      </c>
      <c r="G23" s="253"/>
      <c r="H23" s="258">
        <v>6</v>
      </c>
      <c r="I23" s="258">
        <v>6</v>
      </c>
      <c r="J23" s="261">
        <f>$G$15</f>
        <v>1</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1</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1</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1</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6</v>
      </c>
      <c r="I35" s="76">
        <f>SUM(I23:I34)</f>
        <v>6</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F21:K21"/>
    <mergeCell ref="C15:D15"/>
    <mergeCell ref="E15:F15"/>
    <mergeCell ref="C16:E16"/>
    <mergeCell ref="F16:H16"/>
    <mergeCell ref="I16:K16"/>
    <mergeCell ref="C17:E17"/>
    <mergeCell ref="F17:H17"/>
    <mergeCell ref="I17:K17"/>
    <mergeCell ref="I29:I31"/>
    <mergeCell ref="J29:J31"/>
    <mergeCell ref="K23:K25"/>
    <mergeCell ref="F26:G28"/>
    <mergeCell ref="H26:H28"/>
    <mergeCell ref="I26:I28"/>
    <mergeCell ref="J26:J28"/>
    <mergeCell ref="K26:K28"/>
    <mergeCell ref="F23:G25"/>
    <mergeCell ref="H23:H25"/>
    <mergeCell ref="I23:I25"/>
    <mergeCell ref="J23:J25"/>
    <mergeCell ref="J35:K35"/>
    <mergeCell ref="C36:E38"/>
    <mergeCell ref="F36:K36"/>
    <mergeCell ref="C39:K39"/>
    <mergeCell ref="D40:F40"/>
    <mergeCell ref="G40:H40"/>
    <mergeCell ref="C22:E35"/>
    <mergeCell ref="F22:G22"/>
    <mergeCell ref="K29:K31"/>
    <mergeCell ref="F32:G34"/>
    <mergeCell ref="H32:H34"/>
    <mergeCell ref="I32:I34"/>
    <mergeCell ref="J32:J34"/>
    <mergeCell ref="K32:K34"/>
    <mergeCell ref="F29:G31"/>
    <mergeCell ref="H29:H31"/>
    <mergeCell ref="I44:I46"/>
    <mergeCell ref="J44:J46"/>
    <mergeCell ref="K44:K46"/>
    <mergeCell ref="C41:C43"/>
    <mergeCell ref="D41:F43"/>
    <mergeCell ref="G41:H43"/>
    <mergeCell ref="I41:I43"/>
    <mergeCell ref="J41:J43"/>
    <mergeCell ref="K41:K43"/>
    <mergeCell ref="I50:I51"/>
    <mergeCell ref="J50:J51"/>
    <mergeCell ref="K50:K51"/>
    <mergeCell ref="C47:C49"/>
    <mergeCell ref="D47:F49"/>
    <mergeCell ref="G47:H49"/>
    <mergeCell ref="I47:I49"/>
    <mergeCell ref="J47:J49"/>
    <mergeCell ref="K47:K49"/>
    <mergeCell ref="D52:F52"/>
    <mergeCell ref="G52:H52"/>
    <mergeCell ref="C12:E12"/>
    <mergeCell ref="C50:C51"/>
    <mergeCell ref="D50:F51"/>
    <mergeCell ref="G50:H51"/>
    <mergeCell ref="C44:C46"/>
    <mergeCell ref="D44:F46"/>
    <mergeCell ref="G44:H46"/>
    <mergeCell ref="F35:G35"/>
    <mergeCell ref="C18:E18"/>
    <mergeCell ref="F18:K18"/>
    <mergeCell ref="C19:E19"/>
    <mergeCell ref="F19:K19"/>
    <mergeCell ref="C20:K20"/>
    <mergeCell ref="C21:E21"/>
  </mergeCells>
  <conditionalFormatting sqref="F38:K38">
    <cfRule type="containsErrors" dxfId="72" priority="2">
      <formula>ISERROR(F38)</formula>
    </cfRule>
  </conditionalFormatting>
  <conditionalFormatting sqref="J35:K35">
    <cfRule type="containsErrors" dxfId="71" priority="3">
      <formula>ISERROR(J35)</formula>
    </cfRule>
  </conditionalFormatting>
  <conditionalFormatting sqref="K23:K34">
    <cfRule type="containsErrors" dxfId="70" priority="1">
      <formula>ISERROR(K23)</formula>
    </cfRule>
  </conditionalFormatting>
  <dataValidations count="1">
    <dataValidation type="list" sqref="GG15:GJ15 GG17:GJ17" xr:uid="{00000000-0002-0000-07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GT52"/>
  <sheetViews>
    <sheetView showGridLines="0" topLeftCell="A37" zoomScale="70" zoomScaleNormal="70" workbookViewId="0">
      <selection activeCell="D2" sqref="D2:I3"/>
    </sheetView>
  </sheetViews>
  <sheetFormatPr baseColWidth="10" defaultColWidth="13.28515625" defaultRowHeight="14.25" x14ac:dyDescent="0.2"/>
  <cols>
    <col min="1" max="2" width="1.7109375" style="57" customWidth="1"/>
    <col min="3" max="3" width="27.7109375" style="57" customWidth="1"/>
    <col min="4" max="4" width="26.7109375" style="57" customWidth="1"/>
    <col min="5" max="5" width="45.5703125" style="57" customWidth="1"/>
    <col min="6" max="6" width="14" style="57" customWidth="1"/>
    <col min="7" max="8" width="18.7109375" style="57" customWidth="1"/>
    <col min="9" max="9" width="20.85546875" style="57" customWidth="1"/>
    <col min="10" max="10" width="17.140625" style="57" customWidth="1"/>
    <col min="11" max="11" width="21" style="57" customWidth="1"/>
    <col min="12" max="188" width="13.28515625" style="57"/>
    <col min="189" max="189" width="18.5703125" style="57" customWidth="1"/>
    <col min="190" max="190" width="4.42578125" style="57" customWidth="1"/>
    <col min="191" max="192" width="14.5703125" style="57" customWidth="1"/>
    <col min="193" max="193" width="19.28515625" style="57" customWidth="1"/>
    <col min="194" max="194" width="14.7109375" style="57" customWidth="1"/>
    <col min="195" max="195" width="19.28515625" style="57" customWidth="1"/>
    <col min="196" max="196" width="24.7109375" style="57" customWidth="1"/>
    <col min="197" max="198" width="12.42578125" style="57" customWidth="1"/>
    <col min="199" max="202" width="13.28515625" style="57"/>
    <col min="203" max="16384" width="13.28515625" style="102"/>
  </cols>
  <sheetData>
    <row r="1" spans="1:202" x14ac:dyDescent="0.2">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row>
    <row r="2" spans="1:202" s="103" customFormat="1" ht="18.600000000000001" customHeight="1" x14ac:dyDescent="0.25">
      <c r="A2" s="101"/>
      <c r="B2" s="101"/>
      <c r="C2" s="214"/>
      <c r="D2" s="217" t="s">
        <v>404</v>
      </c>
      <c r="E2" s="218"/>
      <c r="F2" s="218"/>
      <c r="G2" s="218"/>
      <c r="H2" s="218"/>
      <c r="I2" s="219"/>
      <c r="J2" s="212" t="s">
        <v>395</v>
      </c>
      <c r="K2" s="212"/>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row>
    <row r="3" spans="1:202" s="103" customFormat="1" ht="18.600000000000001" customHeight="1" x14ac:dyDescent="0.25">
      <c r="A3" s="101"/>
      <c r="B3" s="101"/>
      <c r="C3" s="215"/>
      <c r="D3" s="220"/>
      <c r="E3" s="221"/>
      <c r="F3" s="221"/>
      <c r="G3" s="221"/>
      <c r="H3" s="221"/>
      <c r="I3" s="222"/>
      <c r="J3" s="213" t="s">
        <v>398</v>
      </c>
      <c r="K3" s="213"/>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row>
    <row r="4" spans="1:202" s="103" customFormat="1" ht="18.600000000000001" customHeight="1" x14ac:dyDescent="0.25">
      <c r="A4" s="101"/>
      <c r="B4" s="101"/>
      <c r="C4" s="215"/>
      <c r="D4" s="217" t="s">
        <v>146</v>
      </c>
      <c r="E4" s="218"/>
      <c r="F4" s="218"/>
      <c r="G4" s="218"/>
      <c r="H4" s="218"/>
      <c r="I4" s="219"/>
      <c r="J4" s="212" t="s">
        <v>396</v>
      </c>
      <c r="K4" s="212"/>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row>
    <row r="5" spans="1:202" s="103" customFormat="1" ht="18.600000000000001" customHeight="1" x14ac:dyDescent="0.25">
      <c r="A5" s="101"/>
      <c r="B5" s="101"/>
      <c r="C5" s="216"/>
      <c r="D5" s="220"/>
      <c r="E5" s="221"/>
      <c r="F5" s="221"/>
      <c r="G5" s="221"/>
      <c r="H5" s="221"/>
      <c r="I5" s="222"/>
      <c r="J5" s="213" t="s">
        <v>144</v>
      </c>
      <c r="K5" s="213"/>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row>
    <row r="6" spans="1:202" ht="36" customHeight="1" x14ac:dyDescent="0.2">
      <c r="A6" s="104"/>
      <c r="D6" s="58"/>
      <c r="E6" s="58"/>
      <c r="F6" s="59"/>
      <c r="G6" s="60"/>
      <c r="H6" s="61"/>
      <c r="I6" s="62"/>
      <c r="J6" s="62"/>
      <c r="K6" s="62"/>
    </row>
    <row r="7" spans="1:202" ht="36" customHeight="1" x14ac:dyDescent="0.2">
      <c r="A7" s="105"/>
      <c r="D7" s="58"/>
      <c r="E7" s="58"/>
      <c r="F7" s="206" t="s">
        <v>250</v>
      </c>
      <c r="G7" s="207"/>
      <c r="H7" s="208"/>
      <c r="I7" s="209">
        <v>2021</v>
      </c>
      <c r="J7" s="210"/>
      <c r="K7" s="211"/>
    </row>
    <row r="8" spans="1:202" s="107" customFormat="1" ht="36" customHeight="1" x14ac:dyDescent="0.2">
      <c r="A8" s="106"/>
      <c r="B8" s="63"/>
      <c r="C8" s="63"/>
      <c r="D8" s="58"/>
      <c r="E8" s="58"/>
      <c r="F8" s="64"/>
      <c r="G8" s="64"/>
      <c r="H8" s="64"/>
      <c r="I8" s="64"/>
      <c r="J8" s="64"/>
      <c r="K8" s="64"/>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row>
    <row r="9" spans="1:202" ht="32.1" customHeight="1" x14ac:dyDescent="0.2">
      <c r="A9" s="105"/>
      <c r="C9" s="173" t="s">
        <v>251</v>
      </c>
      <c r="D9" s="174"/>
      <c r="E9" s="174"/>
      <c r="F9" s="174"/>
      <c r="G9" s="174"/>
      <c r="H9" s="174"/>
      <c r="I9" s="174"/>
      <c r="J9" s="174"/>
      <c r="K9" s="175"/>
    </row>
    <row r="10" spans="1:202" ht="18" customHeight="1" x14ac:dyDescent="0.2">
      <c r="C10" s="202" t="s">
        <v>252</v>
      </c>
      <c r="D10" s="202"/>
      <c r="E10" s="202"/>
      <c r="F10" s="199" t="s">
        <v>197</v>
      </c>
      <c r="G10" s="200"/>
      <c r="H10" s="200"/>
      <c r="I10" s="202" t="s">
        <v>253</v>
      </c>
      <c r="J10" s="202"/>
      <c r="K10" s="202"/>
    </row>
    <row r="11" spans="1:202" ht="28.35" customHeight="1" x14ac:dyDescent="0.2">
      <c r="C11" s="205" t="str">
        <f>'OBJETIVOS Y METAS '!I7</f>
        <v>1. Cumplir la legislación vigente en aspectos  de seguridad y salud en el trabajo y otras aplicables a la empresa.</v>
      </c>
      <c r="D11" s="194"/>
      <c r="E11" s="194"/>
      <c r="F11" s="194" t="str">
        <f>'OBJETIVOS Y METAS '!D36</f>
        <v>Simulacros</v>
      </c>
      <c r="G11" s="194"/>
      <c r="H11" s="194"/>
      <c r="I11" s="205" t="str">
        <f>'OBJETIVOS Y METAS '!F36</f>
        <v>Ejecución de los simulacros planificados</v>
      </c>
      <c r="J11" s="194"/>
      <c r="K11" s="194"/>
    </row>
    <row r="12" spans="1:202" ht="28.35" customHeight="1" x14ac:dyDescent="0.2">
      <c r="C12" s="194"/>
      <c r="D12" s="194"/>
      <c r="E12" s="194"/>
      <c r="F12" s="194"/>
      <c r="G12" s="194"/>
      <c r="H12" s="194"/>
      <c r="I12" s="205"/>
      <c r="J12" s="194"/>
      <c r="K12" s="194"/>
    </row>
    <row r="13" spans="1:202" ht="28.35" customHeight="1" x14ac:dyDescent="0.2">
      <c r="C13" s="194"/>
      <c r="D13" s="194"/>
      <c r="E13" s="194"/>
      <c r="F13" s="194"/>
      <c r="G13" s="194"/>
      <c r="H13" s="194"/>
      <c r="I13" s="194"/>
      <c r="J13" s="194"/>
      <c r="K13" s="194"/>
    </row>
    <row r="14" spans="1:202" ht="18.600000000000001" customHeight="1" x14ac:dyDescent="0.2">
      <c r="C14" s="199" t="s">
        <v>91</v>
      </c>
      <c r="D14" s="201"/>
      <c r="E14" s="202" t="s">
        <v>254</v>
      </c>
      <c r="F14" s="202"/>
      <c r="G14" s="65" t="s">
        <v>22</v>
      </c>
      <c r="H14" s="202" t="s">
        <v>293</v>
      </c>
      <c r="I14" s="202"/>
      <c r="J14" s="202" t="s">
        <v>294</v>
      </c>
      <c r="K14" s="202"/>
    </row>
    <row r="15" spans="1:202" ht="80.849999999999994" customHeight="1" x14ac:dyDescent="0.2">
      <c r="C15" s="198" t="str">
        <f>'OBJETIVOS Y METAS '!G36</f>
        <v>Proceso</v>
      </c>
      <c r="D15" s="197"/>
      <c r="E15" s="193" t="str">
        <f>'OBJETIVOS Y METAS '!I36</f>
        <v>(# de simulacros realizados /# de simulacros  programados ) *100</v>
      </c>
      <c r="F15" s="193"/>
      <c r="G15" s="66">
        <f>'OBJETIVOS Y METAS '!J36</f>
        <v>0.9</v>
      </c>
      <c r="H15" s="67" t="s">
        <v>323</v>
      </c>
      <c r="I15" s="67" t="s">
        <v>322</v>
      </c>
      <c r="J15" s="67" t="s">
        <v>299</v>
      </c>
      <c r="K15" s="67" t="s">
        <v>296</v>
      </c>
    </row>
    <row r="16" spans="1:202" ht="16.350000000000001" customHeight="1" x14ac:dyDescent="0.2">
      <c r="C16" s="199" t="s">
        <v>255</v>
      </c>
      <c r="D16" s="200"/>
      <c r="E16" s="201"/>
      <c r="F16" s="199" t="s">
        <v>11</v>
      </c>
      <c r="G16" s="200"/>
      <c r="H16" s="201"/>
      <c r="I16" s="202" t="s">
        <v>9</v>
      </c>
      <c r="J16" s="202"/>
      <c r="K16" s="202"/>
    </row>
    <row r="17" spans="1:202" ht="77.099999999999994" customHeight="1" x14ac:dyDescent="0.2">
      <c r="C17" s="203" t="str">
        <f>'OBJETIVOS Y METAS '!K36</f>
        <v xml:space="preserve">Plan de trabajo anual y de obra, informe de simulacro </v>
      </c>
      <c r="D17" s="196"/>
      <c r="E17" s="197"/>
      <c r="F17" s="194" t="str">
        <f>'OBJETIVOS Y METAS '!L36</f>
        <v>Trimestral</v>
      </c>
      <c r="G17" s="194"/>
      <c r="H17" s="194"/>
      <c r="I17" s="204" t="str">
        <f>'OBJETIVOS Y METAS '!M36</f>
        <v xml:space="preserve">Plan de trabajo anual y de obra, informe de simulacro </v>
      </c>
      <c r="J17" s="204"/>
      <c r="K17" s="204"/>
    </row>
    <row r="18" spans="1:202" ht="18.600000000000001" customHeight="1" x14ac:dyDescent="0.2">
      <c r="C18" s="202" t="s">
        <v>256</v>
      </c>
      <c r="D18" s="202"/>
      <c r="E18" s="202"/>
      <c r="F18" s="199" t="s">
        <v>102</v>
      </c>
      <c r="G18" s="200"/>
      <c r="H18" s="200"/>
      <c r="I18" s="200"/>
      <c r="J18" s="200"/>
      <c r="K18" s="201"/>
    </row>
    <row r="19" spans="1:202" ht="53.85" customHeight="1" x14ac:dyDescent="0.2">
      <c r="C19" s="193" t="str">
        <f>'OBJETIVOS Y METAS '!N36</f>
        <v>Director SST, Coordinador SST</v>
      </c>
      <c r="D19" s="194"/>
      <c r="E19" s="194"/>
      <c r="F19" s="195" t="str">
        <f>'OBJETIVOS Y METAS '!O36</f>
        <v xml:space="preserve">COPASST, Residente SST, Director Tecnico,Director Administrativo, Gerente, Representante Legal , Profesionales SST  </v>
      </c>
      <c r="G19" s="196"/>
      <c r="H19" s="196"/>
      <c r="I19" s="196"/>
      <c r="J19" s="196"/>
      <c r="K19" s="197"/>
    </row>
    <row r="20" spans="1:202" ht="32.1" customHeight="1" x14ac:dyDescent="0.2">
      <c r="A20" s="105"/>
      <c r="C20" s="173" t="s">
        <v>257</v>
      </c>
      <c r="D20" s="174"/>
      <c r="E20" s="174"/>
      <c r="F20" s="174"/>
      <c r="G20" s="174"/>
      <c r="H20" s="174"/>
      <c r="I20" s="174"/>
      <c r="J20" s="174"/>
      <c r="K20" s="175"/>
    </row>
    <row r="21" spans="1:202" ht="20.45" customHeight="1" x14ac:dyDescent="0.2">
      <c r="A21" s="108"/>
      <c r="B21" s="108"/>
      <c r="C21" s="176" t="s">
        <v>258</v>
      </c>
      <c r="D21" s="176"/>
      <c r="E21" s="176"/>
      <c r="F21" s="176" t="s">
        <v>259</v>
      </c>
      <c r="G21" s="176"/>
      <c r="H21" s="176"/>
      <c r="I21" s="176"/>
      <c r="J21" s="176"/>
      <c r="K21" s="176"/>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row>
    <row r="22" spans="1:202" s="57" customFormat="1" ht="43.35" customHeight="1" x14ac:dyDescent="0.2">
      <c r="C22" s="177"/>
      <c r="D22" s="178"/>
      <c r="E22" s="179"/>
      <c r="F22" s="186" t="s">
        <v>260</v>
      </c>
      <c r="G22" s="187"/>
      <c r="H22" s="68" t="s">
        <v>324</v>
      </c>
      <c r="I22" s="68" t="s">
        <v>325</v>
      </c>
      <c r="J22" s="68" t="s">
        <v>22</v>
      </c>
      <c r="K22" s="68" t="s">
        <v>263</v>
      </c>
    </row>
    <row r="23" spans="1:202" s="57" customFormat="1" ht="21.6" customHeight="1" x14ac:dyDescent="0.2">
      <c r="C23" s="180"/>
      <c r="D23" s="181"/>
      <c r="E23" s="182"/>
      <c r="F23" s="252" t="s">
        <v>308</v>
      </c>
      <c r="G23" s="253"/>
      <c r="H23" s="258">
        <v>5</v>
      </c>
      <c r="I23" s="258">
        <v>5</v>
      </c>
      <c r="J23" s="261">
        <f>$G$15</f>
        <v>0.9</v>
      </c>
      <c r="K23" s="264">
        <f>H23/I23</f>
        <v>1</v>
      </c>
    </row>
    <row r="24" spans="1:202" s="57" customFormat="1" ht="21.6" customHeight="1" x14ac:dyDescent="0.2">
      <c r="C24" s="180"/>
      <c r="D24" s="181"/>
      <c r="E24" s="182"/>
      <c r="F24" s="254"/>
      <c r="G24" s="255"/>
      <c r="H24" s="259"/>
      <c r="I24" s="259"/>
      <c r="J24" s="262"/>
      <c r="K24" s="265"/>
    </row>
    <row r="25" spans="1:202" s="57" customFormat="1" ht="21.6" customHeight="1" x14ac:dyDescent="0.2">
      <c r="C25" s="180"/>
      <c r="D25" s="181"/>
      <c r="E25" s="182"/>
      <c r="F25" s="256"/>
      <c r="G25" s="257"/>
      <c r="H25" s="260"/>
      <c r="I25" s="260"/>
      <c r="J25" s="263"/>
      <c r="K25" s="266"/>
    </row>
    <row r="26" spans="1:202" s="57" customFormat="1" ht="21.6" customHeight="1" x14ac:dyDescent="0.2">
      <c r="C26" s="180"/>
      <c r="D26" s="181"/>
      <c r="E26" s="182"/>
      <c r="F26" s="252" t="s">
        <v>309</v>
      </c>
      <c r="G26" s="253"/>
      <c r="H26" s="258"/>
      <c r="I26" s="258"/>
      <c r="J26" s="261">
        <f t="shared" ref="J26" si="0">$G$15</f>
        <v>0.9</v>
      </c>
      <c r="K26" s="264" t="e">
        <f t="shared" ref="K26" si="1">H26/I26</f>
        <v>#DIV/0!</v>
      </c>
    </row>
    <row r="27" spans="1:202" s="57" customFormat="1" ht="21.6" customHeight="1" x14ac:dyDescent="0.2">
      <c r="C27" s="180"/>
      <c r="D27" s="181"/>
      <c r="E27" s="182"/>
      <c r="F27" s="254"/>
      <c r="G27" s="255"/>
      <c r="H27" s="259"/>
      <c r="I27" s="259"/>
      <c r="J27" s="262"/>
      <c r="K27" s="265"/>
    </row>
    <row r="28" spans="1:202" s="57" customFormat="1" ht="21.6" customHeight="1" x14ac:dyDescent="0.2">
      <c r="C28" s="180"/>
      <c r="D28" s="181"/>
      <c r="E28" s="182"/>
      <c r="F28" s="256"/>
      <c r="G28" s="257"/>
      <c r="H28" s="260"/>
      <c r="I28" s="260"/>
      <c r="J28" s="263"/>
      <c r="K28" s="266"/>
    </row>
    <row r="29" spans="1:202" s="57" customFormat="1" ht="21.6" customHeight="1" x14ac:dyDescent="0.2">
      <c r="C29" s="180"/>
      <c r="D29" s="181"/>
      <c r="E29" s="182"/>
      <c r="F29" s="252" t="s">
        <v>310</v>
      </c>
      <c r="G29" s="253"/>
      <c r="H29" s="258"/>
      <c r="I29" s="258"/>
      <c r="J29" s="261">
        <f t="shared" ref="J29" si="2">$G$15</f>
        <v>0.9</v>
      </c>
      <c r="K29" s="264" t="e">
        <f t="shared" ref="K29" si="3">H29/I29</f>
        <v>#DIV/0!</v>
      </c>
    </row>
    <row r="30" spans="1:202" s="57" customFormat="1" ht="21.6" customHeight="1" x14ac:dyDescent="0.2">
      <c r="C30" s="180"/>
      <c r="D30" s="181"/>
      <c r="E30" s="182"/>
      <c r="F30" s="254"/>
      <c r="G30" s="255"/>
      <c r="H30" s="259"/>
      <c r="I30" s="259"/>
      <c r="J30" s="262"/>
      <c r="K30" s="265"/>
    </row>
    <row r="31" spans="1:202" s="57" customFormat="1" ht="21.6" customHeight="1" x14ac:dyDescent="0.2">
      <c r="C31" s="180"/>
      <c r="D31" s="181"/>
      <c r="E31" s="182"/>
      <c r="F31" s="256"/>
      <c r="G31" s="257"/>
      <c r="H31" s="260"/>
      <c r="I31" s="260"/>
      <c r="J31" s="263"/>
      <c r="K31" s="266"/>
    </row>
    <row r="32" spans="1:202" s="57" customFormat="1" ht="21.6" customHeight="1" x14ac:dyDescent="0.2">
      <c r="C32" s="180"/>
      <c r="D32" s="181"/>
      <c r="E32" s="182"/>
      <c r="F32" s="252" t="s">
        <v>311</v>
      </c>
      <c r="G32" s="253"/>
      <c r="H32" s="258"/>
      <c r="I32" s="258"/>
      <c r="J32" s="261">
        <f t="shared" ref="J32" si="4">$G$15</f>
        <v>0.9</v>
      </c>
      <c r="K32" s="264" t="e">
        <f t="shared" ref="K32" si="5">H32/I32</f>
        <v>#DIV/0!</v>
      </c>
    </row>
    <row r="33" spans="1:202" s="57" customFormat="1" ht="21.6" customHeight="1" x14ac:dyDescent="0.2">
      <c r="C33" s="180"/>
      <c r="D33" s="181"/>
      <c r="E33" s="182"/>
      <c r="F33" s="254"/>
      <c r="G33" s="255"/>
      <c r="H33" s="259"/>
      <c r="I33" s="259"/>
      <c r="J33" s="262"/>
      <c r="K33" s="265"/>
    </row>
    <row r="34" spans="1:202" s="57" customFormat="1" ht="21.6" customHeight="1" x14ac:dyDescent="0.2">
      <c r="C34" s="180"/>
      <c r="D34" s="181"/>
      <c r="E34" s="182"/>
      <c r="F34" s="256"/>
      <c r="G34" s="257"/>
      <c r="H34" s="260"/>
      <c r="I34" s="260"/>
      <c r="J34" s="263"/>
      <c r="K34" s="266"/>
    </row>
    <row r="35" spans="1:202" s="57" customFormat="1" ht="50.1" customHeight="1" x14ac:dyDescent="0.2">
      <c r="C35" s="183"/>
      <c r="D35" s="184"/>
      <c r="E35" s="185"/>
      <c r="F35" s="188" t="s">
        <v>273</v>
      </c>
      <c r="G35" s="189"/>
      <c r="H35" s="75">
        <f>SUM(H23:H34)</f>
        <v>5</v>
      </c>
      <c r="I35" s="76">
        <f>SUM(I23:I34)</f>
        <v>5</v>
      </c>
      <c r="J35" s="188">
        <f>H35/I35</f>
        <v>1</v>
      </c>
      <c r="K35" s="189"/>
    </row>
    <row r="36" spans="1:202" s="57" customFormat="1" ht="29.1" customHeight="1" x14ac:dyDescent="0.2">
      <c r="C36" s="177"/>
      <c r="D36" s="178"/>
      <c r="E36" s="178"/>
      <c r="F36" s="191" t="s">
        <v>274</v>
      </c>
      <c r="G36" s="191"/>
      <c r="H36" s="191"/>
      <c r="I36" s="191"/>
      <c r="J36" s="191"/>
      <c r="K36" s="191"/>
    </row>
    <row r="37" spans="1:202" s="57" customFormat="1" ht="33.4" customHeight="1" x14ac:dyDescent="0.2">
      <c r="C37" s="180"/>
      <c r="D37" s="181"/>
      <c r="E37" s="181"/>
      <c r="F37" s="75" t="s">
        <v>276</v>
      </c>
      <c r="G37" s="75" t="s">
        <v>277</v>
      </c>
      <c r="H37" s="75" t="s">
        <v>278</v>
      </c>
      <c r="I37" s="75" t="s">
        <v>279</v>
      </c>
      <c r="J37" s="75" t="s">
        <v>280</v>
      </c>
      <c r="K37" s="75" t="s">
        <v>392</v>
      </c>
    </row>
    <row r="38" spans="1:202" ht="106.35" customHeight="1" x14ac:dyDescent="0.2">
      <c r="C38" s="183"/>
      <c r="D38" s="184"/>
      <c r="E38" s="184"/>
      <c r="F38" s="77">
        <v>1</v>
      </c>
      <c r="G38" s="77"/>
      <c r="H38" s="77"/>
      <c r="I38" s="77"/>
      <c r="J38" s="77"/>
      <c r="K38" s="77"/>
    </row>
    <row r="39" spans="1:202" ht="33" customHeight="1" x14ac:dyDescent="0.2">
      <c r="C39" s="173" t="s">
        <v>281</v>
      </c>
      <c r="D39" s="174"/>
      <c r="E39" s="174"/>
      <c r="F39" s="174"/>
      <c r="G39" s="174"/>
      <c r="H39" s="174"/>
      <c r="I39" s="174"/>
      <c r="J39" s="174"/>
      <c r="K39" s="175"/>
    </row>
    <row r="40" spans="1:202" ht="30" customHeight="1" x14ac:dyDescent="0.2">
      <c r="A40" s="108"/>
      <c r="B40" s="108"/>
      <c r="C40" s="68" t="s">
        <v>282</v>
      </c>
      <c r="D40" s="192" t="s">
        <v>283</v>
      </c>
      <c r="E40" s="192"/>
      <c r="F40" s="192"/>
      <c r="G40" s="186" t="s">
        <v>35</v>
      </c>
      <c r="H40" s="187"/>
      <c r="I40" s="78" t="s">
        <v>10</v>
      </c>
      <c r="J40" s="68" t="s">
        <v>284</v>
      </c>
      <c r="K40" s="68" t="s">
        <v>285</v>
      </c>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row>
    <row r="41" spans="1:202" s="111" customFormat="1" ht="23.45" customHeight="1" x14ac:dyDescent="0.25">
      <c r="A41" s="101"/>
      <c r="B41" s="101"/>
      <c r="C41" s="249" t="str">
        <f>F23</f>
        <v>Primer Trimestre</v>
      </c>
      <c r="D41" s="237"/>
      <c r="E41" s="238"/>
      <c r="F41" s="239"/>
      <c r="G41" s="237"/>
      <c r="H41" s="239"/>
      <c r="I41" s="243"/>
      <c r="J41" s="267"/>
      <c r="K41" s="267"/>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row>
    <row r="42" spans="1:202" s="111" customFormat="1" ht="23.45" customHeight="1" x14ac:dyDescent="0.25">
      <c r="A42" s="101"/>
      <c r="B42" s="101"/>
      <c r="C42" s="250"/>
      <c r="D42" s="240"/>
      <c r="E42" s="241"/>
      <c r="F42" s="242"/>
      <c r="G42" s="240"/>
      <c r="H42" s="242"/>
      <c r="I42" s="244"/>
      <c r="J42" s="244"/>
      <c r="K42" s="244"/>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row>
    <row r="43" spans="1:202" s="111" customFormat="1" ht="23.45" customHeight="1" x14ac:dyDescent="0.25">
      <c r="A43" s="101"/>
      <c r="B43" s="101"/>
      <c r="C43" s="251"/>
      <c r="D43" s="246"/>
      <c r="E43" s="247"/>
      <c r="F43" s="248"/>
      <c r="G43" s="246"/>
      <c r="H43" s="248"/>
      <c r="I43" s="245"/>
      <c r="J43" s="245"/>
      <c r="K43" s="245"/>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row>
    <row r="44" spans="1:202" s="111" customFormat="1" ht="23.45" customHeight="1" x14ac:dyDescent="0.25">
      <c r="A44" s="101"/>
      <c r="B44" s="101"/>
      <c r="C44" s="249" t="str">
        <f t="shared" ref="C44:C51" si="6">F26</f>
        <v>Segundo Trimestre</v>
      </c>
      <c r="D44" s="237"/>
      <c r="E44" s="238"/>
      <c r="F44" s="239"/>
      <c r="G44" s="237"/>
      <c r="H44" s="239"/>
      <c r="I44" s="243"/>
      <c r="J44" s="267"/>
      <c r="K44" s="267"/>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row>
    <row r="45" spans="1:202" s="111" customFormat="1" ht="23.45" customHeight="1" x14ac:dyDescent="0.25">
      <c r="A45" s="101"/>
      <c r="B45" s="101"/>
      <c r="C45" s="250">
        <f t="shared" si="6"/>
        <v>0</v>
      </c>
      <c r="D45" s="240"/>
      <c r="E45" s="241"/>
      <c r="F45" s="242"/>
      <c r="G45" s="240"/>
      <c r="H45" s="242"/>
      <c r="I45" s="244"/>
      <c r="J45" s="244"/>
      <c r="K45" s="244"/>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row>
    <row r="46" spans="1:202" s="111" customFormat="1" ht="23.45" customHeight="1" x14ac:dyDescent="0.25">
      <c r="A46" s="101"/>
      <c r="B46" s="101"/>
      <c r="C46" s="251">
        <f t="shared" si="6"/>
        <v>0</v>
      </c>
      <c r="D46" s="246"/>
      <c r="E46" s="247"/>
      <c r="F46" s="248"/>
      <c r="G46" s="246"/>
      <c r="H46" s="248"/>
      <c r="I46" s="245"/>
      <c r="J46" s="245"/>
      <c r="K46" s="245"/>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row>
    <row r="47" spans="1:202" s="111" customFormat="1" ht="23.45" customHeight="1" x14ac:dyDescent="0.25">
      <c r="A47" s="101"/>
      <c r="B47" s="101"/>
      <c r="C47" s="249" t="str">
        <f t="shared" si="6"/>
        <v>Tercer Trimestre</v>
      </c>
      <c r="D47" s="237"/>
      <c r="E47" s="238"/>
      <c r="F47" s="239"/>
      <c r="G47" s="237"/>
      <c r="H47" s="239"/>
      <c r="I47" s="243"/>
      <c r="J47" s="267"/>
      <c r="K47" s="267"/>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row>
    <row r="48" spans="1:202" s="111" customFormat="1" ht="23.45" customHeight="1" x14ac:dyDescent="0.25">
      <c r="A48" s="101"/>
      <c r="B48" s="101"/>
      <c r="C48" s="250">
        <f t="shared" si="6"/>
        <v>0</v>
      </c>
      <c r="D48" s="240"/>
      <c r="E48" s="241"/>
      <c r="F48" s="242"/>
      <c r="G48" s="240"/>
      <c r="H48" s="242"/>
      <c r="I48" s="244"/>
      <c r="J48" s="244"/>
      <c r="K48" s="244"/>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row>
    <row r="49" spans="1:202" s="111" customFormat="1" ht="23.45" customHeight="1" x14ac:dyDescent="0.25">
      <c r="A49" s="101"/>
      <c r="B49" s="101"/>
      <c r="C49" s="251">
        <f t="shared" si="6"/>
        <v>0</v>
      </c>
      <c r="D49" s="246"/>
      <c r="E49" s="247"/>
      <c r="F49" s="248"/>
      <c r="G49" s="246"/>
      <c r="H49" s="248"/>
      <c r="I49" s="245"/>
      <c r="J49" s="245"/>
      <c r="K49" s="245"/>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row>
    <row r="50" spans="1:202" s="111" customFormat="1" ht="23.45" customHeight="1" x14ac:dyDescent="0.25">
      <c r="A50" s="101"/>
      <c r="B50" s="101"/>
      <c r="C50" s="249" t="str">
        <f t="shared" si="6"/>
        <v>Cuarto Trimestre</v>
      </c>
      <c r="D50" s="237"/>
      <c r="E50" s="238"/>
      <c r="F50" s="239"/>
      <c r="G50" s="237"/>
      <c r="H50" s="239"/>
      <c r="I50" s="243"/>
      <c r="J50" s="243"/>
      <c r="K50" s="243"/>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row>
    <row r="51" spans="1:202" s="111" customFormat="1" ht="23.45" customHeight="1" x14ac:dyDescent="0.25">
      <c r="A51" s="101"/>
      <c r="B51" s="101"/>
      <c r="C51" s="250">
        <f t="shared" si="6"/>
        <v>0</v>
      </c>
      <c r="D51" s="240"/>
      <c r="E51" s="241"/>
      <c r="F51" s="242"/>
      <c r="G51" s="240"/>
      <c r="H51" s="242"/>
      <c r="I51" s="244"/>
      <c r="J51" s="244"/>
      <c r="K51" s="244"/>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row>
    <row r="52" spans="1:202" ht="70.900000000000006" customHeight="1" x14ac:dyDescent="0.2">
      <c r="C52" s="84" t="s">
        <v>286</v>
      </c>
      <c r="D52" s="170"/>
      <c r="E52" s="170"/>
      <c r="F52" s="170"/>
      <c r="G52" s="171"/>
      <c r="H52" s="172"/>
      <c r="I52" s="80"/>
      <c r="J52" s="81"/>
      <c r="K52" s="81"/>
    </row>
  </sheetData>
  <mergeCells count="92">
    <mergeCell ref="C2:C5"/>
    <mergeCell ref="D2:I3"/>
    <mergeCell ref="J2:K2"/>
    <mergeCell ref="J3:K3"/>
    <mergeCell ref="D4:I5"/>
    <mergeCell ref="J4:K4"/>
    <mergeCell ref="J5:K5"/>
    <mergeCell ref="F7:H7"/>
    <mergeCell ref="I7:K7"/>
    <mergeCell ref="C9:K9"/>
    <mergeCell ref="C10:E10"/>
    <mergeCell ref="F10:H10"/>
    <mergeCell ref="I10:K10"/>
    <mergeCell ref="C11:E11"/>
    <mergeCell ref="F11:H13"/>
    <mergeCell ref="I11:K13"/>
    <mergeCell ref="C13:E13"/>
    <mergeCell ref="C14:D14"/>
    <mergeCell ref="E14:F14"/>
    <mergeCell ref="H14:I14"/>
    <mergeCell ref="J14:K14"/>
    <mergeCell ref="F21:K21"/>
    <mergeCell ref="C15:D15"/>
    <mergeCell ref="E15:F15"/>
    <mergeCell ref="C16:E16"/>
    <mergeCell ref="F16:H16"/>
    <mergeCell ref="I16:K16"/>
    <mergeCell ref="C17:E17"/>
    <mergeCell ref="F17:H17"/>
    <mergeCell ref="I17:K17"/>
    <mergeCell ref="I29:I31"/>
    <mergeCell ref="J29:J31"/>
    <mergeCell ref="K23:K25"/>
    <mergeCell ref="F26:G28"/>
    <mergeCell ref="H26:H28"/>
    <mergeCell ref="I26:I28"/>
    <mergeCell ref="J26:J28"/>
    <mergeCell ref="K26:K28"/>
    <mergeCell ref="F23:G25"/>
    <mergeCell ref="H23:H25"/>
    <mergeCell ref="I23:I25"/>
    <mergeCell ref="J23:J25"/>
    <mergeCell ref="J35:K35"/>
    <mergeCell ref="C36:E38"/>
    <mergeCell ref="F36:K36"/>
    <mergeCell ref="C39:K39"/>
    <mergeCell ref="D40:F40"/>
    <mergeCell ref="G40:H40"/>
    <mergeCell ref="C22:E35"/>
    <mergeCell ref="F22:G22"/>
    <mergeCell ref="K29:K31"/>
    <mergeCell ref="F32:G34"/>
    <mergeCell ref="H32:H34"/>
    <mergeCell ref="I32:I34"/>
    <mergeCell ref="J32:J34"/>
    <mergeCell ref="K32:K34"/>
    <mergeCell ref="F29:G31"/>
    <mergeCell ref="H29:H31"/>
    <mergeCell ref="I44:I46"/>
    <mergeCell ref="J44:J46"/>
    <mergeCell ref="K44:K46"/>
    <mergeCell ref="C41:C43"/>
    <mergeCell ref="D41:F43"/>
    <mergeCell ref="G41:H43"/>
    <mergeCell ref="I41:I43"/>
    <mergeCell ref="J41:J43"/>
    <mergeCell ref="K41:K43"/>
    <mergeCell ref="I50:I51"/>
    <mergeCell ref="J50:J51"/>
    <mergeCell ref="K50:K51"/>
    <mergeCell ref="C47:C49"/>
    <mergeCell ref="D47:F49"/>
    <mergeCell ref="G47:H49"/>
    <mergeCell ref="I47:I49"/>
    <mergeCell ref="J47:J49"/>
    <mergeCell ref="K47:K49"/>
    <mergeCell ref="D52:F52"/>
    <mergeCell ref="G52:H52"/>
    <mergeCell ref="C12:E12"/>
    <mergeCell ref="C50:C51"/>
    <mergeCell ref="D50:F51"/>
    <mergeCell ref="G50:H51"/>
    <mergeCell ref="C44:C46"/>
    <mergeCell ref="D44:F46"/>
    <mergeCell ref="G44:H46"/>
    <mergeCell ref="F35:G35"/>
    <mergeCell ref="C18:E18"/>
    <mergeCell ref="F18:K18"/>
    <mergeCell ref="C19:E19"/>
    <mergeCell ref="F19:K19"/>
    <mergeCell ref="C20:K20"/>
    <mergeCell ref="C21:E21"/>
  </mergeCells>
  <conditionalFormatting sqref="F38:K38">
    <cfRule type="containsErrors" dxfId="69" priority="2">
      <formula>ISERROR(F38)</formula>
    </cfRule>
  </conditionalFormatting>
  <conditionalFormatting sqref="J35:K35">
    <cfRule type="containsErrors" dxfId="68" priority="3">
      <formula>ISERROR(J35)</formula>
    </cfRule>
  </conditionalFormatting>
  <conditionalFormatting sqref="K23:K34">
    <cfRule type="containsErrors" dxfId="67" priority="1">
      <formula>ISERROR(K23)</formula>
    </cfRule>
  </conditionalFormatting>
  <dataValidations count="1">
    <dataValidation type="list" sqref="GG15:GJ15 GG17:GJ17" xr:uid="{00000000-0002-0000-0800-000000000000}">
      <formula1>"Eficacia,Eficacia - Cobertura,Eficacia - Calidad,Eficiencia,Efectividad,Impacto"</formula1>
    </dataValidation>
  </dataValidation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vt:i4>
      </vt:variant>
    </vt:vector>
  </HeadingPairs>
  <TitlesOfParts>
    <vt:vector size="30" baseType="lpstr">
      <vt:lpstr>OBJETIVOS Y METAS </vt:lpstr>
      <vt:lpstr>Estructura del SG-SST</vt:lpstr>
      <vt:lpstr>Autoevaluacion del SG-SST</vt:lpstr>
      <vt:lpstr>Condiciones de salud Ing</vt:lpstr>
      <vt:lpstr>Condiciones de salud Per</vt:lpstr>
      <vt:lpstr>Recomendaciones Med</vt:lpstr>
      <vt:lpstr>Investigaciones </vt:lpstr>
      <vt:lpstr>Estadisticas</vt:lpstr>
      <vt:lpstr>Simulacros</vt:lpstr>
      <vt:lpstr>Gestion Simulacros</vt:lpstr>
      <vt:lpstr>Control de documentos</vt:lpstr>
      <vt:lpstr>Requisitos Legales</vt:lpstr>
      <vt:lpstr>Cumplimiento objetivos</vt:lpstr>
      <vt:lpstr>Gestion NC</vt:lpstr>
      <vt:lpstr>PG Rehabilitacion</vt:lpstr>
      <vt:lpstr>Frecuencia Accidentalidad</vt:lpstr>
      <vt:lpstr>Severidad Accidentalidad</vt:lpstr>
      <vt:lpstr>Ausentismo</vt:lpstr>
      <vt:lpstr>Prevalencia EL</vt:lpstr>
      <vt:lpstr>Incidencia EL</vt:lpstr>
      <vt:lpstr>Mortalidad</vt:lpstr>
      <vt:lpstr>Intervencion Pel</vt:lpstr>
      <vt:lpstr>Plan de trabajo</vt:lpstr>
      <vt:lpstr>Plan de capacitacion</vt:lpstr>
      <vt:lpstr>Acciones</vt:lpstr>
      <vt:lpstr>Mediciones Ambientales</vt:lpstr>
      <vt:lpstr>Desarrollo PVE</vt:lpstr>
      <vt:lpstr>Plan de Trab- Anual</vt:lpstr>
      <vt:lpstr>'OBJETIVOS Y METAS '!Área_de_impresión</vt:lpstr>
      <vt:lpstr>'OBJETIVOS Y METAS '!Títulos_a_imprimir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 MEYAN</dc:creator>
  <cp:lastModifiedBy>Angel Ricardo Torres Cardena</cp:lastModifiedBy>
  <cp:lastPrinted>2018-03-02T21:25:57Z</cp:lastPrinted>
  <dcterms:created xsi:type="dcterms:W3CDTF">2016-10-07T15:39:12Z</dcterms:created>
  <dcterms:modified xsi:type="dcterms:W3CDTF">2021-12-05T20:12:21Z</dcterms:modified>
</cp:coreProperties>
</file>