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dgalean1\Documents\2018-1053\Seguimiento procesos\Informes\LEY TRANSPARENCIA\"/>
    </mc:Choice>
  </mc:AlternateContent>
  <bookViews>
    <workbookView xWindow="0" yWindow="0" windowWidth="28800" windowHeight="12435"/>
  </bookViews>
  <sheets>
    <sheet name="ADJUDICADOS CONS" sheetId="4" r:id="rId1"/>
    <sheet name="ADJ ENERO" sheetId="5" r:id="rId2"/>
    <sheet name="ADJ FEBRERO" sheetId="6" r:id="rId3"/>
    <sheet name="ADJ MARZO" sheetId="7" r:id="rId4"/>
    <sheet name="ADJ ABRIL" sheetId="8" r:id="rId5"/>
    <sheet name="ADJ MAYO" sheetId="9" r:id="rId6"/>
    <sheet name="ADJ JUNIO" sheetId="10" r:id="rId7"/>
  </sheets>
  <calcPr calcId="152511"/>
</workbook>
</file>

<file path=xl/calcChain.xml><?xml version="1.0" encoding="utf-8"?>
<calcChain xmlns="http://schemas.openxmlformats.org/spreadsheetml/2006/main">
  <c r="D40" i="4" l="1"/>
  <c r="I33" i="4"/>
  <c r="D26" i="10"/>
  <c r="I19" i="10"/>
  <c r="D24" i="10"/>
  <c r="D18" i="9" l="1"/>
  <c r="D16" i="9"/>
  <c r="D17" i="8" l="1"/>
  <c r="D19" i="8"/>
  <c r="D15" i="7" l="1"/>
  <c r="D17" i="7"/>
  <c r="D15" i="6" l="1"/>
  <c r="D17" i="6"/>
  <c r="D17" i="5" l="1"/>
  <c r="D38" i="4" l="1"/>
</calcChain>
</file>

<file path=xl/sharedStrings.xml><?xml version="1.0" encoding="utf-8"?>
<sst xmlns="http://schemas.openxmlformats.org/spreadsheetml/2006/main" count="270" uniqueCount="103">
  <si>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</si>
  <si>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</si>
  <si>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</si>
  <si>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</si>
  <si>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</si>
  <si>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</si>
  <si>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PRESUPUESTO OFICIAL</t>
  </si>
  <si>
    <t>VALOR ADJUDICADO</t>
  </si>
  <si>
    <t>EVALUADO POR</t>
  </si>
  <si>
    <t>CAMILO PIESCHACON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</si>
  <si>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</si>
  <si>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</si>
  <si>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</si>
  <si>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</si>
  <si>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</si>
  <si>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2018</t>
  </si>
  <si>
    <t>IDU-LP-SGI-036-2017</t>
  </si>
  <si>
    <t xml:space="preserve">EJECUCIÓN A MONTO AGOTABLE DE LAS OBRAS DE MANTENIMIENTO, REHABILITACIÓN Y RECONSTRUCCIÓN DE ESPACIO PÚBLICO, LA RED DE CICLORRUTAS, EN BOGOTÁ D.C. GRUPO 4. </t>
  </si>
  <si>
    <t>CONSORCIO CICLOESPACIOS</t>
  </si>
  <si>
    <t>IDU-CMA-SGI-083-2017</t>
  </si>
  <si>
    <t xml:space="preserve">INTERVENTORÍA TÉCNICA, ADMINISTRATIVA, LEGAL, FINANCIERA, SOCIAL, AMBIENTAL Y DE SEGURIDAD Y SALUD EN EL TRABAJO PARA REALIZAR LA EJECUCIÓN A MONTO AGOTABLE DE LAS OBRAS DE MANTENIMIENTO, REHABILITACIÓN Y RECONSTRUCCIÓN DE ESPACIO PÚBLICO, LA RED DE CICLORRUTAS, EN BOGOTÁ D.C. GRUPO 4. </t>
  </si>
  <si>
    <t>MAB INGENIERIA DE VALOR S.A.</t>
  </si>
  <si>
    <t>PROCESOS DE SELECCIÓN ADJUDICADOS FEBRERO</t>
  </si>
  <si>
    <t>IDU-MC10%-DTAF-001-2018</t>
  </si>
  <si>
    <t>REALIZAR, A PRECIO UNITARIO FIJO, EL MANTENIMIENTO PREVENTIVO Y SUMINISTRO E INSTALACIÓN DE TELA DE CERRAMIENTO Y DE LAS CAÑUELAS PERIMETRALES DEL SITIO DE ALMACENAMIENTO TRANSITORIO DE PAVIMENTO ASFÁLTICO FRESADO (SATPAF), DEL INSTITUTO DE DESARROLLO URBANO-IDU</t>
  </si>
  <si>
    <t>INGENIEROS COLOMBIANOS DE MANTENIMIENTO S.A.S.</t>
  </si>
  <si>
    <t>IDU-MC10%-DTAF-002-2018</t>
  </si>
  <si>
    <t>COMPRA DE CERTIFICADOS DIGITALES DE FUNCIÓN PÚBLICA</t>
  </si>
  <si>
    <t>SOCIEDAD CAMERAL DE CERTIFICACION DIGITAL CERTICAMARA S.A.</t>
  </si>
  <si>
    <t>IDU-MC10%-DTAF-003-2018</t>
  </si>
  <si>
    <t>ADQUIRIR A PRECIOS UNITARIOS Y A MONTO AGOTABLE ELEMENTOS PARA CONSULTORIO MEDICO, SALA DE ESTABILIZACION Y BOTIQUINES DE LAS SEDES DEL INSTITUTO DE DESARROLLO URBANO-IDU</t>
  </si>
  <si>
    <t xml:space="preserve">PRODUCTORA Y COMERCIALIZADORA ODONTOLOGICA NEW STETIC S.A. </t>
  </si>
  <si>
    <t>PROCESOS DE SELECCIÓN ADJUDICADOS MARZO</t>
  </si>
  <si>
    <t>IDU-MC10%-DTAF-004-2018</t>
  </si>
  <si>
    <t>PROCESOS DE SELECCIÓN ADJUDICADOS ABRIL</t>
  </si>
  <si>
    <t>ADQUIRIR A PRECIOS UNITARIOS Y A MONTO AGOTABLE ELEMENTOS DE PROTECCION PERSONAL (EPP) PARA FUNCIONARIOS DE PLANTA DEL INSTITUTO DE DESARROLLO URBANO - IDU QUE SALEN A OBRA.</t>
  </si>
  <si>
    <t>INVERSION Y HOGAR S.A.S. (INVERHOGAR S.A.S)</t>
  </si>
  <si>
    <t>IDU-MC10%-SGGC-008-2018</t>
  </si>
  <si>
    <t>SERVICIO DE MONITOREO DE INFORMACIÓN QUE SE PUBLICA EN LOS DIFERENTES MEDIOS DE COMUNICACIÓN, RELACIONADA CON LA ENTIDAD Y EN GENERAL DEL SECTOR MOVILIDAD-ADMINISTRACIÓN DISTRITAL</t>
  </si>
  <si>
    <t>COMPETENCIA PLUS S.A.S</t>
  </si>
  <si>
    <t>IDU-MC10%-DTAF-007-2018</t>
  </si>
  <si>
    <t>PRESTAR EL SERVICIO DE ACTUALIZACIÓN Y MANTENIMIENTO PREVENTIVO Y CORRECTIVO, CON SUMINISTRO DE REPUESTOS REQUERIDOS, DE LOS SISTEMAS BIOMÉTRICOS MARCA SUPREMA, DE CONTROL DE ACCESO A LAS SEDES DEL IDU, UBICADOS EN LA CALLE 22 # 6-27 Y CALLE 20 # 9-20</t>
  </si>
  <si>
    <t>SAUTECH LIMITADA</t>
  </si>
  <si>
    <t>IDU-MC10%-DTAF-006-2018</t>
  </si>
  <si>
    <t>SUMINISTRAR A PRECIOS UNITARIOS Y A MONTO AGOTABLE MATERIALES PARA ADECUACIONES Y/O MANTENIMIENTO LOCATIVO Y EL CABLEADO ESTRUCTURADO EN LAS SEDES DONDE FUNCIONA EL INSTITUTO DE DESARROLLO URBANO IDU EN BOGOTÁ</t>
  </si>
  <si>
    <t xml:space="preserve">COMERCIALIZADORA ELECTROCON S.A.S. </t>
  </si>
  <si>
    <t>IDU-MC10%-DTAF-005-2018</t>
  </si>
  <si>
    <t>PRESTAR LOS SERVICIOS DE MANTENIMIENTO PREVENTIVO Y CORRECTIVO DE LA SOLUCIÓN DE TURNOS DIGITALES DIGITALBOX CON SUMINISTRO A MONTO AGOTABLE DE INSUMOS Y/O PARTES</t>
  </si>
  <si>
    <t>INGENIERIA Y SOLUCIONES EN CONTROL AUTOMATIZACION Y DISEÑO S A S. - ISCAD</t>
  </si>
  <si>
    <t>PROCESOS DE SELECCIÓN ADJUDICADOS MAYO</t>
  </si>
  <si>
    <t>IDU-SASI-DTAF-002-2018</t>
  </si>
  <si>
    <t>SUMINISTRAR BAJO EL SISTEMA DE PROVEEDURÍA INTEGRAL (OUTSOURCING) A PRECIOS FIJOS UNITARIOS Y A MONTO AGOTABLE ELEMENTOS DE PAPELERÍA, ÚTILES DE OFICINA, CONSUMIBLES DE IMPRESIÓN Y DISPOSITIVOS DE ALMACENAMIENTO INFORMÁTICO, REQUERIDOS PARA EL DESARROLLO DE LAS FUNCIONES DE LAS DIFERENTES DEPENDENCIAS DEL INSTITUTO DE DESARROLLO URBANO – IDU., QUE NO SE ENCUENTREN INCLUIDOS EN LOS ACUERDOS MARCO DE PRECIOS: SUMINISTRO PAPELERÍA Y ÚTILES DE OFICINA CCE-432-1-AMP-2016 Y CONSUMIBLES DE IMPRESIÓN CCE-538-1-AMP-2017.</t>
  </si>
  <si>
    <t xml:space="preserve">UNIPLES S.A </t>
  </si>
  <si>
    <t>IDU-MC10%-DTAF-009-2018</t>
  </si>
  <si>
    <t>PRESTAR EL SERVICIO DE MANTENIMIENTO PREVENTIVO Y CORRECTIVO A PRECIOS UNITARIOS FIJOS DE LAS PLANTAS ELÉCTRICAS DE PROPIEDAD DEL INSTITUTO DE DESARROLLO URBANO – IDU, INCLUIDO EL SUMINISTRO DE INSUMOS Y REPUESTOS.</t>
  </si>
  <si>
    <t>EMISOL S.A.S.</t>
  </si>
  <si>
    <t>IDU-MC10%-DTAF-011-2018</t>
  </si>
  <si>
    <t>SUMINISTRAR E INSTALAR CUATRO (4) BOMBAS ELÉCTRICAS DE PRESIÓN, UN (1) TANQUE HIDROACUMULADOR DE 300 LITROS, EL SERVICIO DE MANTENIMIENTO PREVENTIVO Y CORRECTIVO CON SUMINISTRO DE REPUESTOS Y ASISTENCIA TÉCNICA DE EMERGENCIA A SEIS (6) BOMBAS DE AGUA POTABLE Y RESIDUAL, ASÍ COMO EL LAVADO Y DESINFECCIÓN DE DOS (2) TANQUES DE AGUA POTABLE DE LA SEDE IDU UBICADA EN LA CALLE 22 N° 6-27</t>
  </si>
  <si>
    <t>CRUZ O MANTENIMIENTOS ECOLOGICOS Y PRODUCTIVOS SAS</t>
  </si>
  <si>
    <t>IDU-SAMC-DTAF-001-2018</t>
  </si>
  <si>
    <t>PRESTAR SERVICIO DE MENSAJERÍA INTERNA, EXTERNA Y EXPRESA, A PRECIOS UNITARIOS FIJOS Y A MONTO AGOTABLE DEL INSTITUTO DE DESARROLLO URBANO – IDU.</t>
  </si>
  <si>
    <t>REDEX S.A.S.</t>
  </si>
  <si>
    <t>PROCESOS DE SELECCIÓN ADJUDICADOS JUNIO</t>
  </si>
  <si>
    <t>IDU-SASI-DTAF-001-2018</t>
  </si>
  <si>
    <t>CONTRATAR A PRECIO UNITARIOS FIJOS Y A MONTO AGOTABLE EL SERVICIO INTEGRAL DE FOTOCOPIADO</t>
  </si>
  <si>
    <t>SYRTECT  LTDA</t>
  </si>
  <si>
    <t>IDU-SASI-DTAF-003-2018</t>
  </si>
  <si>
    <t>SERVICIOS DE MANTENIMIENTO PREVENTIVO Y CORRECTIVO CON SUMINISTROS DE REPUESTOS DE LOS DISPOSITIVOS AMBIENTALES ENERGÉTICOS Y DE CONTROL DEL CENTRO DE CÓMPUTO, QUE AMPAREN LAS GARANTÍAS CON FABRICANTE, SI APLICAN, DE LOS DIFERENTES SISTEMAS (AIRE ACONDICIONADO, CONTROL DE ACCESO, DETECCIÓN Y EXTINCIÓN DE INCENDIOS, RED ELÉCTRICA, ILUMINACIÓN Y RED DE DATOS)</t>
  </si>
  <si>
    <t>GLOBAL TECHNOLOGY SERVICES GTS S.A.</t>
  </si>
  <si>
    <t>IDU-MC10%-DTAF-014-2018</t>
  </si>
  <si>
    <t>ADQUISICIÓN E IMPLEMENTACIÓN DE UNA SOLUCIÓN DE VIDEOCONFERENCIA PARA EL INSTITUTO DE DESARROLLO URBANO IDU.</t>
  </si>
  <si>
    <t>GLOBAL WIDE AREA NETWORK S.A.S</t>
  </si>
  <si>
    <t>IDU-MC10%-DTAF-012-2018</t>
  </si>
  <si>
    <t>PRESTAR A PRECIOS UNITARIOS FIJOS LA ADECUACIÓN E IMPERMEABILIZACIÓN DE LAS TERRAZAS DE LA SEDE DEL IDU UBICADA EN LA CALLE 22 N° 6 – 27, ASÍ COMO EL MANTENIMIENTO GENERAL DE LAS CUBIERTAS EN TODAS LAS SEDES DE LA ENTIDAD UBICADAS EN BOGOTÁ D.C.</t>
  </si>
  <si>
    <t>AMBIENTALMENTE INGENIERÍA S.A.S.</t>
  </si>
  <si>
    <t>IDU-MC10%-DTAF-013-2018</t>
  </si>
  <si>
    <t>PRESTAR A PRECIOS UNITARIOS FIJOS Y A MONTO AGOTABLE LOS SERVICIOS DE DIAGNÓSTICO, MANTENIMIENTO CORRECTIVO Y PREVENTIVO MULTIMARCA, INCLUYENDO MANO DE OBRA Y/O SUMINISTRO DE REPUESTOS ORIGINALES, ELEMENTOS Y LUBRICANTES PARA VEHÍCULOS IDU.</t>
  </si>
  <si>
    <t>HYUNDAUTOS SAS</t>
  </si>
  <si>
    <t>IDU-MC10%-DTAF-015-2018</t>
  </si>
  <si>
    <t>ADQUISICIÓN, INSTALACIÓN E IMPLEMENTACIÓN DE CERTIFICADOS DIGITALES DE SITIOS SEGUROS SLL</t>
  </si>
  <si>
    <t>GESTIÓN DE SEGURIDAD ELECTRÓNICA S.A.</t>
  </si>
  <si>
    <t>IDU-MC10%-DTAF-010-2018</t>
  </si>
  <si>
    <t>ADQUIRIR UN POOL DE DIRECCIONES IPV6</t>
  </si>
  <si>
    <t>DELTA IT SOLUTIONS SA</t>
  </si>
  <si>
    <t>IDU-SAMC-DTAF-004-2018</t>
  </si>
  <si>
    <t>ADQUIRIR LA RENOVACIÓN, ACTUALIZACIÓN, SOPORTE Y MANTENIMIENTO DEL LICENCIAMIENTO PARA LA PLATAFORMA DE SEGURIDAD PERIMETRAL DEL IDU</t>
  </si>
  <si>
    <t xml:space="preserve">OPENLINK SISTEMAS DE REDES DE DATOS S.A.S. </t>
  </si>
  <si>
    <t>IDU-SASI-DTAF-004-2018</t>
  </si>
  <si>
    <t>PRESTAR EL SERVICIO DE MANTENIMIENTO PREVENTIVO Y CORRECTIVO PARA LAS PLATAFORMAS DE PROCESAMIENTO, ALMACENAMIENTO Y COMUNICACIONES DEDICADAS AL IDU, INCLUIDA LA BOLSA DE REPUESTOS Y MANO DE OBRA ESPECIALIZADA.</t>
  </si>
  <si>
    <t>SOLUCIONES INTEGRALES SI S.A.S</t>
  </si>
  <si>
    <t>IDU-SASI-DTAF-005-2018</t>
  </si>
  <si>
    <t>ADQUISICIÓN DE EQUIPOS DE TECNOLOGÍA PARA USUARIO FINAL (PLOTTERS)</t>
  </si>
  <si>
    <t>UNIPLES S.A</t>
  </si>
  <si>
    <t>IDU-CMA-SGI-001-2018</t>
  </si>
  <si>
    <t>INTERVENTORÍA TÉCNICA, ADMINISTRATIVA, LEGAL, FINANCIERA, SOCIAL, AMBIENTAL Y DE SEGURIDAD Y SALUD EN EL TRABAJO PARA LAS OBRAS PENDIENTES POR EJECUTAR DURANTE LA ETAPA DE CONSTRUCCIÓN DEL CONTRATO DE OBRA IDU-136-2007. ADEMÁS, RECIBO FINAL DE LAS OBRAS, BALANCE FINANCIERO, TÉCNICO, DE OBRA IDU-136-2007</t>
  </si>
  <si>
    <t>MAB INGENIERÍA DE VALOR S.A.</t>
  </si>
  <si>
    <t>IDU-LP-SGI-002-2018</t>
  </si>
  <si>
    <t>ESTUDIOS, DISEÑOS Y CONSTRUCCIÓN DE LAS OBRAS COMPLEMENTARIAS PARA EL MEJORAMIENTO DE LA CAPACIDAD DE ESTACIONES DEL SISTEMA TRANSMILENIO, EN BOGOTÁ D.C. GRUPO 1 Y GRUPO 2</t>
  </si>
  <si>
    <t xml:space="preserve">G1: UNION TEMPORAL ESTACIONES BOGOTA (HB ESTRUCTURAS METALICAS S.A.S.; FAWCETT S.A.S.)
G2: MIROAL INGENIERIA S.A.S. </t>
  </si>
  <si>
    <t>G1:  $ 9.143'217.543
G2: $11.374'123.800</t>
  </si>
  <si>
    <t>IDU-SAMC-DTAF-006-2018</t>
  </si>
  <si>
    <t xml:space="preserve">PRESTAR LOS SERVICIOS DE ORGANIZACIÓN, ADMINISTRACIÓN, EJECUCIÓN Y DEMÁS ACCIONES NECESARIAS PARA LA REALIZACIÓN DE EVENTOS Y REUNIONES QUE REQUIERA EL INSTITUTO DE DESARROLLO URBANO – IDU A PRECIO UNITARIO Y MONTO AGOTABLE </t>
  </si>
  <si>
    <t>CESAR AUGUSTO CALDERON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</si>
</sst>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164" formatCode="_ * #,##0.00_ ;_ * \-#,##0.00_ ;_ * &quot;-&quot;??_ ;_ @_ "/>
    <numFmt numFmtId="165" formatCode="mmmm\ d\,\ yyyy"/>
    <numFmt numFmtId="166" formatCode="[$$-240A]\ #,##0.00"/>
    <numFmt numFmtId="167" formatCode="[$-C0A]d\-mmm\-yyyy;@"/>
    <numFmt numFmtId="168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Font="1"/>
    <xf numFmtId="164" fontId="1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Continuous" vertical="center"/>
    </xf>
    <xf numFmtId="167" fontId="0" fillId="0" borderId="0" xfId="0" applyNumberFormat="1" applyFont="1" applyAlignment="1">
      <alignment horizontal="center"/>
    </xf>
    <xf numFmtId="167" fontId="1" fillId="0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167" fontId="0" fillId="0" borderId="10" xfId="0" applyNumberFormat="1" applyFont="1" applyBorder="1"/>
    <xf numFmtId="166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justify" vertical="center" wrapText="1"/>
    </xf>
    <xf numFmtId="14" fontId="0" fillId="3" borderId="3" xfId="0" applyNumberForma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/>
    </xf>
    <xf numFmtId="166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68" fontId="0" fillId="3" borderId="14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8" fontId="0" fillId="3" borderId="14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3" xfId="0" applyFont="1" applyBorder="1" applyAlignment="1">
      <alignment horizontal="center" vertical="center" wrapText="1"/>
    </xf>
    <xf numFmtId="168" fontId="0" fillId="3" borderId="8" xfId="1" applyNumberFormat="1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6297275" y="23050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67532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89597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="85" zoomScaleNormal="85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B8" sqref="B8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31.42578125" style="22" bestFit="1" customWidth="1"/>
    <col min="6" max="6" width="27.5703125" style="8" hidden="1" customWidth="1"/>
    <col min="7" max="7" width="22.14062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29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67.5" customHeight="1" x14ac:dyDescent="0.25">
      <c r="A10" s="42">
        <v>3</v>
      </c>
      <c r="B10" s="37" t="s">
        <v>23</v>
      </c>
      <c r="C10" s="38" t="s">
        <v>24</v>
      </c>
      <c r="D10" s="51" t="s">
        <v>25</v>
      </c>
      <c r="E10" s="39">
        <v>43173</v>
      </c>
      <c r="F10" s="36"/>
      <c r="G10" s="52">
        <v>29852934</v>
      </c>
      <c r="H10" s="16"/>
      <c r="I10" s="50"/>
    </row>
    <row r="11" spans="1:9" s="15" customFormat="1" ht="67.5" customHeight="1" x14ac:dyDescent="0.25">
      <c r="A11" s="42">
        <v>4</v>
      </c>
      <c r="B11" s="43" t="s">
        <v>26</v>
      </c>
      <c r="C11" s="44" t="s">
        <v>27</v>
      </c>
      <c r="D11" s="48" t="s">
        <v>28</v>
      </c>
      <c r="E11" s="39">
        <v>43182</v>
      </c>
      <c r="F11" s="46"/>
      <c r="G11" s="49">
        <v>7750000</v>
      </c>
      <c r="H11" s="16"/>
      <c r="I11" s="50"/>
    </row>
    <row r="12" spans="1:9" s="15" customFormat="1" ht="67.5" customHeight="1" x14ac:dyDescent="0.25">
      <c r="A12" s="42">
        <v>5</v>
      </c>
      <c r="B12" s="43" t="s">
        <v>29</v>
      </c>
      <c r="C12" s="44" t="s">
        <v>30</v>
      </c>
      <c r="D12" s="48" t="s">
        <v>31</v>
      </c>
      <c r="E12" s="39">
        <v>43182</v>
      </c>
      <c r="F12" s="46"/>
      <c r="G12" s="47">
        <v>2999062</v>
      </c>
      <c r="H12" s="16"/>
      <c r="I12" s="50"/>
    </row>
    <row r="13" spans="1:9" s="15" customFormat="1" ht="67.5" customHeight="1" x14ac:dyDescent="0.25">
      <c r="A13" s="42">
        <v>6</v>
      </c>
      <c r="B13" s="37" t="s">
        <v>33</v>
      </c>
      <c r="C13" s="38" t="s">
        <v>35</v>
      </c>
      <c r="D13" s="51" t="s">
        <v>36</v>
      </c>
      <c r="E13" s="39">
        <v>43196</v>
      </c>
      <c r="F13" s="36"/>
      <c r="G13" s="52">
        <v>19988716</v>
      </c>
      <c r="H13" s="16"/>
      <c r="I13" s="50"/>
    </row>
    <row r="14" spans="1:9" s="15" customFormat="1" ht="67.5" customHeight="1" x14ac:dyDescent="0.25">
      <c r="A14" s="42">
        <v>7</v>
      </c>
      <c r="B14" s="43" t="s">
        <v>37</v>
      </c>
      <c r="C14" s="44" t="s">
        <v>38</v>
      </c>
      <c r="D14" s="48" t="s">
        <v>39</v>
      </c>
      <c r="E14" s="39">
        <v>43201</v>
      </c>
      <c r="F14" s="46"/>
      <c r="G14" s="49">
        <v>73450000</v>
      </c>
      <c r="H14" s="16"/>
      <c r="I14" s="50"/>
    </row>
    <row r="15" spans="1:9" s="15" customFormat="1" ht="67.5" customHeight="1" x14ac:dyDescent="0.25">
      <c r="A15" s="42">
        <v>8</v>
      </c>
      <c r="B15" s="43" t="s">
        <v>40</v>
      </c>
      <c r="C15" s="44" t="s">
        <v>41</v>
      </c>
      <c r="D15" s="48" t="s">
        <v>42</v>
      </c>
      <c r="E15" s="39">
        <v>43201</v>
      </c>
      <c r="F15" s="46"/>
      <c r="G15" s="47">
        <v>14364000</v>
      </c>
      <c r="H15" s="16"/>
      <c r="I15" s="50"/>
    </row>
    <row r="16" spans="1:9" s="15" customFormat="1" ht="67.5" customHeight="1" x14ac:dyDescent="0.25">
      <c r="A16" s="42">
        <v>9</v>
      </c>
      <c r="B16" s="43" t="s">
        <v>43</v>
      </c>
      <c r="C16" s="44" t="s">
        <v>44</v>
      </c>
      <c r="D16" s="45" t="s">
        <v>45</v>
      </c>
      <c r="E16" s="39">
        <v>43202</v>
      </c>
      <c r="F16" s="46"/>
      <c r="G16" s="47">
        <v>10000000</v>
      </c>
      <c r="H16" s="16"/>
      <c r="I16" s="50"/>
    </row>
    <row r="17" spans="1:9" s="15" customFormat="1" ht="67.5" customHeight="1" x14ac:dyDescent="0.25">
      <c r="A17" s="42">
        <v>10</v>
      </c>
      <c r="B17" s="43" t="s">
        <v>46</v>
      </c>
      <c r="C17" s="44" t="s">
        <v>47</v>
      </c>
      <c r="D17" s="48" t="s">
        <v>48</v>
      </c>
      <c r="E17" s="53">
        <v>43208</v>
      </c>
      <c r="F17" s="46"/>
      <c r="G17" s="47">
        <v>18102901</v>
      </c>
      <c r="H17" s="16"/>
      <c r="I17" s="50"/>
    </row>
    <row r="18" spans="1:9" s="15" customFormat="1" ht="67.5" customHeight="1" x14ac:dyDescent="0.25">
      <c r="A18" s="42">
        <v>11</v>
      </c>
      <c r="B18" s="37" t="s">
        <v>50</v>
      </c>
      <c r="C18" s="38" t="s">
        <v>51</v>
      </c>
      <c r="D18" s="51" t="s">
        <v>52</v>
      </c>
      <c r="E18" s="39">
        <v>43223</v>
      </c>
      <c r="F18" s="36"/>
      <c r="G18" s="52">
        <v>107753719</v>
      </c>
      <c r="H18" s="16"/>
      <c r="I18" s="50"/>
    </row>
    <row r="19" spans="1:9" s="15" customFormat="1" ht="67.5" customHeight="1" x14ac:dyDescent="0.25">
      <c r="A19" s="42">
        <v>12</v>
      </c>
      <c r="B19" s="43" t="s">
        <v>53</v>
      </c>
      <c r="C19" s="44" t="s">
        <v>54</v>
      </c>
      <c r="D19" s="48" t="s">
        <v>55</v>
      </c>
      <c r="E19" s="39">
        <v>43236</v>
      </c>
      <c r="F19" s="46"/>
      <c r="G19" s="49">
        <v>9067404</v>
      </c>
      <c r="H19" s="16"/>
      <c r="I19" s="50"/>
    </row>
    <row r="20" spans="1:9" s="15" customFormat="1" ht="67.5" customHeight="1" x14ac:dyDescent="0.25">
      <c r="A20" s="42">
        <v>13</v>
      </c>
      <c r="B20" s="43" t="s">
        <v>56</v>
      </c>
      <c r="C20" s="44" t="s">
        <v>57</v>
      </c>
      <c r="D20" s="48" t="s">
        <v>58</v>
      </c>
      <c r="E20" s="39">
        <v>43242</v>
      </c>
      <c r="F20" s="46"/>
      <c r="G20" s="47">
        <v>17612000</v>
      </c>
      <c r="H20" s="16"/>
      <c r="I20" s="50"/>
    </row>
    <row r="21" spans="1:9" s="15" customFormat="1" ht="67.5" customHeight="1" x14ac:dyDescent="0.25">
      <c r="A21" s="42">
        <v>14</v>
      </c>
      <c r="B21" s="43" t="s">
        <v>59</v>
      </c>
      <c r="C21" s="44" t="s">
        <v>60</v>
      </c>
      <c r="D21" s="45" t="s">
        <v>61</v>
      </c>
      <c r="E21" s="39">
        <v>43244</v>
      </c>
      <c r="F21" s="46"/>
      <c r="G21" s="47">
        <v>753999865</v>
      </c>
      <c r="H21" s="16"/>
      <c r="I21" s="50"/>
    </row>
    <row r="22" spans="1:9" s="15" customFormat="1" ht="67.5" customHeight="1" x14ac:dyDescent="0.25">
      <c r="A22" s="42">
        <v>15</v>
      </c>
      <c r="B22" s="37" t="s">
        <v>63</v>
      </c>
      <c r="C22" s="38" t="s">
        <v>64</v>
      </c>
      <c r="D22" s="51" t="s">
        <v>65</v>
      </c>
      <c r="E22" s="39">
        <v>43252</v>
      </c>
      <c r="F22" s="36"/>
      <c r="G22" s="52">
        <v>92969827</v>
      </c>
      <c r="H22" s="14" t="s">
        <v>9</v>
      </c>
      <c r="I22" s="50"/>
    </row>
    <row r="23" spans="1:9" s="15" customFormat="1" ht="67.5" customHeight="1" x14ac:dyDescent="0.25">
      <c r="A23" s="42">
        <v>16</v>
      </c>
      <c r="B23" s="43" t="s">
        <v>66</v>
      </c>
      <c r="C23" s="44" t="s">
        <v>67</v>
      </c>
      <c r="D23" s="48" t="s">
        <v>68</v>
      </c>
      <c r="E23" s="39">
        <v>43256</v>
      </c>
      <c r="F23" s="46"/>
      <c r="G23" s="49">
        <v>344976943</v>
      </c>
      <c r="H23" s="16"/>
      <c r="I23" s="50"/>
    </row>
    <row r="24" spans="1:9" s="15" customFormat="1" ht="67.5" customHeight="1" x14ac:dyDescent="0.25">
      <c r="A24" s="42">
        <v>17</v>
      </c>
      <c r="B24" s="43" t="s">
        <v>69</v>
      </c>
      <c r="C24" s="44" t="s">
        <v>70</v>
      </c>
      <c r="D24" s="48" t="s">
        <v>71</v>
      </c>
      <c r="E24" s="39">
        <v>43257</v>
      </c>
      <c r="F24" s="46"/>
      <c r="G24" s="47">
        <v>19608820</v>
      </c>
      <c r="H24" s="16"/>
    </row>
    <row r="25" spans="1:9" s="15" customFormat="1" ht="67.5" customHeight="1" x14ac:dyDescent="0.25">
      <c r="A25" s="42">
        <v>18</v>
      </c>
      <c r="B25" s="43" t="s">
        <v>72</v>
      </c>
      <c r="C25" s="44" t="s">
        <v>73</v>
      </c>
      <c r="D25" s="45" t="s">
        <v>74</v>
      </c>
      <c r="E25" s="39">
        <v>43257</v>
      </c>
      <c r="F25" s="46"/>
      <c r="G25" s="47">
        <v>77328933</v>
      </c>
      <c r="H25" s="16"/>
    </row>
    <row r="26" spans="1:9" s="15" customFormat="1" ht="67.5" customHeight="1" x14ac:dyDescent="0.25">
      <c r="A26" s="42">
        <v>19</v>
      </c>
      <c r="B26" s="43" t="s">
        <v>75</v>
      </c>
      <c r="C26" s="44" t="s">
        <v>76</v>
      </c>
      <c r="D26" s="45" t="s">
        <v>77</v>
      </c>
      <c r="E26" s="39">
        <v>43264</v>
      </c>
      <c r="F26" s="46"/>
      <c r="G26" s="47">
        <v>77827518</v>
      </c>
      <c r="H26" s="16"/>
    </row>
    <row r="27" spans="1:9" s="15" customFormat="1" ht="67.5" customHeight="1" x14ac:dyDescent="0.25">
      <c r="A27" s="42">
        <v>20</v>
      </c>
      <c r="B27" s="43" t="s">
        <v>78</v>
      </c>
      <c r="C27" s="44" t="s">
        <v>79</v>
      </c>
      <c r="D27" s="45" t="s">
        <v>80</v>
      </c>
      <c r="E27" s="39">
        <v>43264</v>
      </c>
      <c r="F27" s="46"/>
      <c r="G27" s="47">
        <v>6033300</v>
      </c>
      <c r="H27" s="16"/>
    </row>
    <row r="28" spans="1:9" s="15" customFormat="1" ht="67.5" customHeight="1" x14ac:dyDescent="0.25">
      <c r="A28" s="42">
        <v>21</v>
      </c>
      <c r="B28" s="43" t="s">
        <v>81</v>
      </c>
      <c r="C28" s="44" t="s">
        <v>82</v>
      </c>
      <c r="D28" s="45" t="s">
        <v>83</v>
      </c>
      <c r="E28" s="53">
        <v>43265</v>
      </c>
      <c r="F28" s="46"/>
      <c r="G28" s="47">
        <v>49385000</v>
      </c>
      <c r="H28" s="16"/>
    </row>
    <row r="29" spans="1:9" s="15" customFormat="1" ht="67.5" customHeight="1" x14ac:dyDescent="0.25">
      <c r="A29" s="42">
        <v>22</v>
      </c>
      <c r="B29" s="43" t="s">
        <v>84</v>
      </c>
      <c r="C29" s="44" t="s">
        <v>85</v>
      </c>
      <c r="D29" s="45" t="s">
        <v>86</v>
      </c>
      <c r="E29" s="53">
        <v>43263</v>
      </c>
      <c r="F29" s="46"/>
      <c r="G29" s="47">
        <v>525266000</v>
      </c>
      <c r="H29" s="16"/>
    </row>
    <row r="30" spans="1:9" s="15" customFormat="1" ht="67.5" customHeight="1" x14ac:dyDescent="0.25">
      <c r="A30" s="42">
        <v>23</v>
      </c>
      <c r="B30" s="43" t="s">
        <v>87</v>
      </c>
      <c r="C30" s="44" t="s">
        <v>88</v>
      </c>
      <c r="D30" s="45" t="s">
        <v>89</v>
      </c>
      <c r="E30" s="53">
        <v>43270</v>
      </c>
      <c r="F30" s="46"/>
      <c r="G30" s="47">
        <v>391291223</v>
      </c>
      <c r="H30" s="16"/>
    </row>
    <row r="31" spans="1:9" s="15" customFormat="1" ht="67.5" customHeight="1" x14ac:dyDescent="0.25">
      <c r="A31" s="42">
        <v>24</v>
      </c>
      <c r="B31" s="43" t="s">
        <v>90</v>
      </c>
      <c r="C31" s="44" t="s">
        <v>91</v>
      </c>
      <c r="D31" s="45" t="s">
        <v>92</v>
      </c>
      <c r="E31" s="53">
        <v>43276</v>
      </c>
      <c r="F31" s="46"/>
      <c r="G31" s="47">
        <v>78756818</v>
      </c>
      <c r="H31" s="16"/>
    </row>
    <row r="32" spans="1:9" s="15" customFormat="1" ht="67.5" customHeight="1" x14ac:dyDescent="0.25">
      <c r="A32" s="42">
        <v>25</v>
      </c>
      <c r="B32" s="43" t="s">
        <v>93</v>
      </c>
      <c r="C32" s="44" t="s">
        <v>94</v>
      </c>
      <c r="D32" s="45" t="s">
        <v>95</v>
      </c>
      <c r="E32" s="53">
        <v>43277</v>
      </c>
      <c r="F32" s="46"/>
      <c r="G32" s="47">
        <v>1234560204</v>
      </c>
      <c r="H32" s="16"/>
    </row>
    <row r="33" spans="1:9" s="15" customFormat="1" ht="67.5" customHeight="1" x14ac:dyDescent="0.25">
      <c r="A33" s="42">
        <v>26</v>
      </c>
      <c r="B33" s="43" t="s">
        <v>96</v>
      </c>
      <c r="C33" s="44" t="s">
        <v>97</v>
      </c>
      <c r="D33" s="48" t="s">
        <v>98</v>
      </c>
      <c r="E33" s="53">
        <v>43277</v>
      </c>
      <c r="F33" s="46"/>
      <c r="G33" s="49" t="s">
        <v>99</v>
      </c>
      <c r="H33" s="16"/>
      <c r="I33" s="50">
        <f>9143217543+11374123800</f>
        <v>20517341343</v>
      </c>
    </row>
    <row r="34" spans="1:9" s="15" customFormat="1" ht="67.5" customHeight="1" x14ac:dyDescent="0.25">
      <c r="A34" s="42">
        <v>27</v>
      </c>
      <c r="B34" s="43" t="s">
        <v>100</v>
      </c>
      <c r="C34" s="44" t="s">
        <v>101</v>
      </c>
      <c r="D34" s="45" t="s">
        <v>102</v>
      </c>
      <c r="E34" s="53">
        <v>43280</v>
      </c>
      <c r="F34" s="46"/>
      <c r="G34" s="47">
        <v>300000000</v>
      </c>
      <c r="H34" s="16"/>
    </row>
    <row r="35" spans="1:9" s="15" customFormat="1" ht="15.75" thickBot="1" x14ac:dyDescent="0.3">
      <c r="A35" s="30"/>
      <c r="B35" s="31"/>
      <c r="C35" s="32"/>
      <c r="D35" s="33"/>
      <c r="E35" s="34"/>
      <c r="F35" s="35"/>
      <c r="G35" s="41"/>
      <c r="H35" s="16"/>
    </row>
    <row r="36" spans="1:9" ht="15.75" thickTop="1" x14ac:dyDescent="0.25"/>
    <row r="38" spans="1:9" x14ac:dyDescent="0.25">
      <c r="C38" s="17" t="s">
        <v>10</v>
      </c>
      <c r="D38" s="18">
        <f>+COUNT(A8:A35)</f>
        <v>27</v>
      </c>
    </row>
    <row r="40" spans="1:9" s="22" customFormat="1" x14ac:dyDescent="0.25">
      <c r="A40" s="4"/>
      <c r="B40" s="5"/>
      <c r="C40" s="17" t="s">
        <v>11</v>
      </c>
      <c r="D40" s="20">
        <f>SUM(G8:G35)+I33</f>
        <v>35952733471</v>
      </c>
      <c r="F40" s="8"/>
      <c r="G40" s="9"/>
      <c r="H4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A4" sqref="A4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14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/>
      <c r="B8" s="37"/>
      <c r="C8" s="38"/>
      <c r="D8" s="51"/>
      <c r="E8" s="39"/>
      <c r="F8" s="36"/>
      <c r="G8" s="52"/>
      <c r="H8" s="14" t="s">
        <v>9</v>
      </c>
      <c r="I8" s="50"/>
    </row>
    <row r="9" spans="1:9" s="15" customFormat="1" ht="67.5" customHeight="1" x14ac:dyDescent="0.25">
      <c r="A9" s="42"/>
      <c r="B9" s="43"/>
      <c r="C9" s="44"/>
      <c r="D9" s="48"/>
      <c r="E9" s="39"/>
      <c r="F9" s="46"/>
      <c r="G9" s="49"/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v>0</v>
      </c>
    </row>
    <row r="17" spans="1:8" s="22" customFormat="1" x14ac:dyDescent="0.25">
      <c r="A17" s="4"/>
      <c r="B17" s="5"/>
      <c r="C17" s="17" t="s">
        <v>11</v>
      </c>
      <c r="D17" s="20">
        <f>SUM(G8:G11)</f>
        <v>0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D22" sqref="D22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22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f>+COUNT(A8:A9)</f>
        <v>2</v>
      </c>
    </row>
    <row r="17" spans="1:8" s="22" customFormat="1" x14ac:dyDescent="0.25">
      <c r="A17" s="4"/>
      <c r="B17" s="5"/>
      <c r="C17" s="17" t="s">
        <v>11</v>
      </c>
      <c r="D17" s="20">
        <f>SUM(G8:G11)</f>
        <v>11172446941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A3" sqref="A3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32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23</v>
      </c>
      <c r="C8" s="38" t="s">
        <v>24</v>
      </c>
      <c r="D8" s="51" t="s">
        <v>25</v>
      </c>
      <c r="E8" s="39">
        <v>43173</v>
      </c>
      <c r="F8" s="36"/>
      <c r="G8" s="52">
        <v>29852934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26</v>
      </c>
      <c r="C9" s="44" t="s">
        <v>27</v>
      </c>
      <c r="D9" s="48" t="s">
        <v>28</v>
      </c>
      <c r="E9" s="39">
        <v>43182</v>
      </c>
      <c r="F9" s="46"/>
      <c r="G9" s="49">
        <v>7750000</v>
      </c>
      <c r="H9" s="16"/>
      <c r="I9" s="50"/>
    </row>
    <row r="10" spans="1:9" s="15" customFormat="1" ht="67.5" customHeight="1" x14ac:dyDescent="0.25">
      <c r="A10" s="42">
        <v>3</v>
      </c>
      <c r="B10" s="43" t="s">
        <v>29</v>
      </c>
      <c r="C10" s="44" t="s">
        <v>30</v>
      </c>
      <c r="D10" s="48" t="s">
        <v>31</v>
      </c>
      <c r="E10" s="39">
        <v>43182</v>
      </c>
      <c r="F10" s="46"/>
      <c r="G10" s="47">
        <v>2999062</v>
      </c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f>+COUNT(A8:A11)</f>
        <v>3</v>
      </c>
    </row>
    <row r="17" spans="1:8" s="22" customFormat="1" x14ac:dyDescent="0.25">
      <c r="A17" s="4"/>
      <c r="B17" s="5"/>
      <c r="C17" s="17" t="s">
        <v>11</v>
      </c>
      <c r="D17" s="20">
        <f>SUM(G8:G11)</f>
        <v>40601996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70" zoomScaleNormal="70" workbookViewId="0">
      <selection activeCell="B8" sqref="B8:G12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34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33</v>
      </c>
      <c r="C8" s="38" t="s">
        <v>35</v>
      </c>
      <c r="D8" s="51" t="s">
        <v>36</v>
      </c>
      <c r="E8" s="39">
        <v>43196</v>
      </c>
      <c r="F8" s="36"/>
      <c r="G8" s="52">
        <v>19988716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37</v>
      </c>
      <c r="C9" s="44" t="s">
        <v>38</v>
      </c>
      <c r="D9" s="48" t="s">
        <v>39</v>
      </c>
      <c r="E9" s="39">
        <v>43201</v>
      </c>
      <c r="F9" s="46"/>
      <c r="G9" s="49">
        <v>73450000</v>
      </c>
      <c r="H9" s="16"/>
      <c r="I9" s="50"/>
    </row>
    <row r="10" spans="1:9" s="15" customFormat="1" ht="67.5" customHeight="1" x14ac:dyDescent="0.25">
      <c r="A10" s="42">
        <v>3</v>
      </c>
      <c r="B10" s="43" t="s">
        <v>40</v>
      </c>
      <c r="C10" s="44" t="s">
        <v>41</v>
      </c>
      <c r="D10" s="48" t="s">
        <v>42</v>
      </c>
      <c r="E10" s="39">
        <v>43201</v>
      </c>
      <c r="F10" s="46"/>
      <c r="G10" s="47">
        <v>14364000</v>
      </c>
      <c r="H10" s="16"/>
    </row>
    <row r="11" spans="1:9" s="15" customFormat="1" ht="67.5" customHeight="1" x14ac:dyDescent="0.25">
      <c r="A11" s="42">
        <v>4</v>
      </c>
      <c r="B11" s="43" t="s">
        <v>43</v>
      </c>
      <c r="C11" s="44" t="s">
        <v>44</v>
      </c>
      <c r="D11" s="45" t="s">
        <v>45</v>
      </c>
      <c r="E11" s="39">
        <v>43202</v>
      </c>
      <c r="F11" s="46"/>
      <c r="G11" s="47">
        <v>10000000</v>
      </c>
      <c r="H11" s="16"/>
    </row>
    <row r="12" spans="1:9" s="15" customFormat="1" ht="67.5" customHeight="1" x14ac:dyDescent="0.25">
      <c r="A12" s="42">
        <v>5</v>
      </c>
      <c r="B12" s="43" t="s">
        <v>46</v>
      </c>
      <c r="C12" s="44" t="s">
        <v>47</v>
      </c>
      <c r="D12" s="48" t="s">
        <v>48</v>
      </c>
      <c r="E12" s="53">
        <v>43208</v>
      </c>
      <c r="F12" s="46"/>
      <c r="G12" s="47">
        <v>18102901</v>
      </c>
      <c r="H12" s="16"/>
    </row>
    <row r="13" spans="1:9" s="15" customFormat="1" ht="67.5" customHeight="1" x14ac:dyDescent="0.25">
      <c r="A13" s="42"/>
      <c r="B13" s="43"/>
      <c r="C13" s="44"/>
      <c r="D13" s="45"/>
      <c r="E13" s="53"/>
      <c r="F13" s="46"/>
      <c r="G13" s="47"/>
      <c r="H13" s="16"/>
    </row>
    <row r="14" spans="1:9" s="15" customFormat="1" ht="15.75" thickBot="1" x14ac:dyDescent="0.3">
      <c r="A14" s="30"/>
      <c r="B14" s="31"/>
      <c r="C14" s="32"/>
      <c r="D14" s="33"/>
      <c r="E14" s="34"/>
      <c r="F14" s="35"/>
      <c r="G14" s="41"/>
      <c r="H14" s="16"/>
    </row>
    <row r="15" spans="1:9" ht="15.75" thickTop="1" x14ac:dyDescent="0.25"/>
    <row r="17" spans="1:8" x14ac:dyDescent="0.25">
      <c r="C17" s="17" t="s">
        <v>10</v>
      </c>
      <c r="D17" s="18">
        <f>+COUNT(A8:A13)</f>
        <v>5</v>
      </c>
    </row>
    <row r="19" spans="1:8" s="22" customFormat="1" x14ac:dyDescent="0.25">
      <c r="A19" s="4"/>
      <c r="B19" s="5"/>
      <c r="C19" s="17" t="s">
        <v>11</v>
      </c>
      <c r="D19" s="20">
        <f>SUM(G8:G11)</f>
        <v>117802716</v>
      </c>
      <c r="F19" s="8"/>
      <c r="G19" s="9"/>
      <c r="H19" s="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70" zoomScaleNormal="70" workbookViewId="0">
      <selection activeCell="B8" sqref="B8:G11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49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50</v>
      </c>
      <c r="C8" s="38" t="s">
        <v>51</v>
      </c>
      <c r="D8" s="51" t="s">
        <v>52</v>
      </c>
      <c r="E8" s="39">
        <v>43223</v>
      </c>
      <c r="F8" s="36"/>
      <c r="G8" s="52">
        <v>107753719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53</v>
      </c>
      <c r="C9" s="44" t="s">
        <v>54</v>
      </c>
      <c r="D9" s="48" t="s">
        <v>55</v>
      </c>
      <c r="E9" s="39">
        <v>43236</v>
      </c>
      <c r="F9" s="46"/>
      <c r="G9" s="49">
        <v>9067404</v>
      </c>
      <c r="H9" s="16"/>
      <c r="I9" s="50"/>
    </row>
    <row r="10" spans="1:9" s="15" customFormat="1" ht="67.5" customHeight="1" x14ac:dyDescent="0.25">
      <c r="A10" s="42">
        <v>3</v>
      </c>
      <c r="B10" s="43" t="s">
        <v>56</v>
      </c>
      <c r="C10" s="44" t="s">
        <v>57</v>
      </c>
      <c r="D10" s="48" t="s">
        <v>58</v>
      </c>
      <c r="E10" s="39">
        <v>43242</v>
      </c>
      <c r="F10" s="46"/>
      <c r="G10" s="47">
        <v>17612000</v>
      </c>
      <c r="H10" s="16"/>
    </row>
    <row r="11" spans="1:9" s="15" customFormat="1" ht="67.5" customHeight="1" x14ac:dyDescent="0.25">
      <c r="A11" s="42">
        <v>4</v>
      </c>
      <c r="B11" s="43" t="s">
        <v>59</v>
      </c>
      <c r="C11" s="44" t="s">
        <v>60</v>
      </c>
      <c r="D11" s="45" t="s">
        <v>61</v>
      </c>
      <c r="E11" s="39">
        <v>43244</v>
      </c>
      <c r="F11" s="46"/>
      <c r="G11" s="47">
        <v>753999865</v>
      </c>
      <c r="H11" s="16"/>
    </row>
    <row r="12" spans="1:9" s="15" customFormat="1" ht="67.5" customHeight="1" x14ac:dyDescent="0.25">
      <c r="A12" s="42"/>
      <c r="B12" s="43"/>
      <c r="C12" s="44"/>
      <c r="D12" s="45"/>
      <c r="E12" s="53"/>
      <c r="F12" s="46"/>
      <c r="G12" s="47"/>
      <c r="H12" s="16"/>
    </row>
    <row r="13" spans="1:9" s="15" customFormat="1" ht="15.75" thickBot="1" x14ac:dyDescent="0.3">
      <c r="A13" s="30"/>
      <c r="B13" s="31"/>
      <c r="C13" s="32"/>
      <c r="D13" s="33"/>
      <c r="E13" s="34"/>
      <c r="F13" s="35"/>
      <c r="G13" s="41"/>
      <c r="H13" s="16"/>
    </row>
    <row r="14" spans="1:9" ht="15.75" thickTop="1" x14ac:dyDescent="0.25"/>
    <row r="16" spans="1:9" x14ac:dyDescent="0.25">
      <c r="C16" s="17" t="s">
        <v>10</v>
      </c>
      <c r="D16" s="18">
        <f>+COUNT(A8:A12)</f>
        <v>4</v>
      </c>
    </row>
    <row r="18" spans="1:8" s="22" customFormat="1" x14ac:dyDescent="0.25">
      <c r="A18" s="4"/>
      <c r="B18" s="5"/>
      <c r="C18" s="17" t="s">
        <v>11</v>
      </c>
      <c r="D18" s="20">
        <f>SUM(G8:G11)</f>
        <v>888432988</v>
      </c>
      <c r="F18" s="8"/>
      <c r="G18" s="9"/>
      <c r="H18" s="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0" zoomScaleNormal="70" workbookViewId="0">
      <selection activeCell="B8" sqref="B8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10" width="14.85546875" style="2" bestFit="1" customWidth="1"/>
    <col min="11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62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63</v>
      </c>
      <c r="C8" s="38" t="s">
        <v>64</v>
      </c>
      <c r="D8" s="51" t="s">
        <v>65</v>
      </c>
      <c r="E8" s="39">
        <v>43252</v>
      </c>
      <c r="F8" s="36"/>
      <c r="G8" s="52">
        <v>92969827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66</v>
      </c>
      <c r="C9" s="44" t="s">
        <v>67</v>
      </c>
      <c r="D9" s="48" t="s">
        <v>68</v>
      </c>
      <c r="E9" s="39">
        <v>43256</v>
      </c>
      <c r="F9" s="46"/>
      <c r="G9" s="49">
        <v>344976943</v>
      </c>
      <c r="H9" s="16"/>
      <c r="I9" s="50"/>
    </row>
    <row r="10" spans="1:9" s="15" customFormat="1" ht="67.5" customHeight="1" x14ac:dyDescent="0.25">
      <c r="A10" s="42">
        <v>3</v>
      </c>
      <c r="B10" s="43" t="s">
        <v>69</v>
      </c>
      <c r="C10" s="44" t="s">
        <v>70</v>
      </c>
      <c r="D10" s="48" t="s">
        <v>71</v>
      </c>
      <c r="E10" s="39">
        <v>43257</v>
      </c>
      <c r="F10" s="46"/>
      <c r="G10" s="47">
        <v>19608820</v>
      </c>
      <c r="H10" s="16"/>
    </row>
    <row r="11" spans="1:9" s="15" customFormat="1" ht="67.5" customHeight="1" x14ac:dyDescent="0.25">
      <c r="A11" s="42">
        <v>4</v>
      </c>
      <c r="B11" s="43" t="s">
        <v>72</v>
      </c>
      <c r="C11" s="44" t="s">
        <v>73</v>
      </c>
      <c r="D11" s="45" t="s">
        <v>74</v>
      </c>
      <c r="E11" s="39">
        <v>43257</v>
      </c>
      <c r="F11" s="46"/>
      <c r="G11" s="47">
        <v>77328933</v>
      </c>
      <c r="H11" s="16"/>
    </row>
    <row r="12" spans="1:9" s="15" customFormat="1" ht="67.5" customHeight="1" x14ac:dyDescent="0.25">
      <c r="A12" s="42">
        <v>5</v>
      </c>
      <c r="B12" s="43" t="s">
        <v>75</v>
      </c>
      <c r="C12" s="44" t="s">
        <v>76</v>
      </c>
      <c r="D12" s="45" t="s">
        <v>77</v>
      </c>
      <c r="E12" s="39">
        <v>43264</v>
      </c>
      <c r="F12" s="46"/>
      <c r="G12" s="47">
        <v>77827518</v>
      </c>
      <c r="H12" s="16"/>
    </row>
    <row r="13" spans="1:9" s="15" customFormat="1" ht="67.5" customHeight="1" x14ac:dyDescent="0.25">
      <c r="A13" s="42">
        <v>6</v>
      </c>
      <c r="B13" s="43" t="s">
        <v>78</v>
      </c>
      <c r="C13" s="44" t="s">
        <v>79</v>
      </c>
      <c r="D13" s="45" t="s">
        <v>80</v>
      </c>
      <c r="E13" s="39">
        <v>43264</v>
      </c>
      <c r="F13" s="46"/>
      <c r="G13" s="47">
        <v>6033300</v>
      </c>
      <c r="H13" s="16"/>
    </row>
    <row r="14" spans="1:9" s="15" customFormat="1" ht="67.5" customHeight="1" x14ac:dyDescent="0.25">
      <c r="A14" s="42">
        <v>7</v>
      </c>
      <c r="B14" s="43" t="s">
        <v>81</v>
      </c>
      <c r="C14" s="44" t="s">
        <v>82</v>
      </c>
      <c r="D14" s="45" t="s">
        <v>83</v>
      </c>
      <c r="E14" s="53">
        <v>43265</v>
      </c>
      <c r="F14" s="46"/>
      <c r="G14" s="47">
        <v>49385000</v>
      </c>
      <c r="H14" s="16"/>
    </row>
    <row r="15" spans="1:9" s="15" customFormat="1" ht="67.5" customHeight="1" x14ac:dyDescent="0.25">
      <c r="A15" s="42">
        <v>8</v>
      </c>
      <c r="B15" s="43" t="s">
        <v>84</v>
      </c>
      <c r="C15" s="44" t="s">
        <v>85</v>
      </c>
      <c r="D15" s="45" t="s">
        <v>86</v>
      </c>
      <c r="E15" s="53">
        <v>43263</v>
      </c>
      <c r="F15" s="46"/>
      <c r="G15" s="47">
        <v>525266000</v>
      </c>
      <c r="H15" s="16"/>
    </row>
    <row r="16" spans="1:9" s="15" customFormat="1" ht="67.5" customHeight="1" x14ac:dyDescent="0.25">
      <c r="A16" s="42">
        <v>9</v>
      </c>
      <c r="B16" s="43" t="s">
        <v>87</v>
      </c>
      <c r="C16" s="44" t="s">
        <v>88</v>
      </c>
      <c r="D16" s="45" t="s">
        <v>89</v>
      </c>
      <c r="E16" s="53">
        <v>43270</v>
      </c>
      <c r="F16" s="46"/>
      <c r="G16" s="47">
        <v>391291223</v>
      </c>
      <c r="H16" s="16"/>
    </row>
    <row r="17" spans="1:9" s="15" customFormat="1" ht="67.5" customHeight="1" x14ac:dyDescent="0.25">
      <c r="A17" s="42">
        <v>10</v>
      </c>
      <c r="B17" s="43" t="s">
        <v>90</v>
      </c>
      <c r="C17" s="44" t="s">
        <v>91</v>
      </c>
      <c r="D17" s="45" t="s">
        <v>92</v>
      </c>
      <c r="E17" s="53">
        <v>43276</v>
      </c>
      <c r="F17" s="46"/>
      <c r="G17" s="47">
        <v>78756818</v>
      </c>
      <c r="H17" s="16"/>
    </row>
    <row r="18" spans="1:9" s="15" customFormat="1" ht="67.5" customHeight="1" x14ac:dyDescent="0.25">
      <c r="A18" s="42">
        <v>11</v>
      </c>
      <c r="B18" s="43" t="s">
        <v>93</v>
      </c>
      <c r="C18" s="44" t="s">
        <v>94</v>
      </c>
      <c r="D18" s="45" t="s">
        <v>95</v>
      </c>
      <c r="E18" s="53">
        <v>43277</v>
      </c>
      <c r="F18" s="46"/>
      <c r="G18" s="47">
        <v>1234560204</v>
      </c>
      <c r="H18" s="16"/>
    </row>
    <row r="19" spans="1:9" s="15" customFormat="1" ht="67.5" customHeight="1" x14ac:dyDescent="0.25">
      <c r="A19" s="42">
        <v>12</v>
      </c>
      <c r="B19" s="43" t="s">
        <v>96</v>
      </c>
      <c r="C19" s="44" t="s">
        <v>97</v>
      </c>
      <c r="D19" s="48" t="s">
        <v>98</v>
      </c>
      <c r="E19" s="53">
        <v>43277</v>
      </c>
      <c r="F19" s="46"/>
      <c r="G19" s="49" t="s">
        <v>99</v>
      </c>
      <c r="H19" s="16"/>
      <c r="I19" s="50">
        <f>9143217543+11374123800</f>
        <v>20517341343</v>
      </c>
    </row>
    <row r="20" spans="1:9" s="15" customFormat="1" ht="67.5" customHeight="1" x14ac:dyDescent="0.25">
      <c r="A20" s="42">
        <v>13</v>
      </c>
      <c r="B20" s="43" t="s">
        <v>100</v>
      </c>
      <c r="C20" s="44" t="s">
        <v>101</v>
      </c>
      <c r="D20" s="45" t="s">
        <v>102</v>
      </c>
      <c r="E20" s="53">
        <v>43280</v>
      </c>
      <c r="F20" s="46"/>
      <c r="G20" s="47">
        <v>300000000</v>
      </c>
      <c r="H20" s="16"/>
    </row>
    <row r="21" spans="1:9" s="15" customFormat="1" ht="15.75" thickBot="1" x14ac:dyDescent="0.3">
      <c r="A21" s="30"/>
      <c r="B21" s="31"/>
      <c r="C21" s="32"/>
      <c r="D21" s="33"/>
      <c r="E21" s="34"/>
      <c r="F21" s="35"/>
      <c r="G21" s="41"/>
      <c r="H21" s="16"/>
    </row>
    <row r="22" spans="1:9" ht="15.75" thickTop="1" x14ac:dyDescent="0.25"/>
    <row r="24" spans="1:9" x14ac:dyDescent="0.25">
      <c r="C24" s="17" t="s">
        <v>10</v>
      </c>
      <c r="D24" s="18">
        <f>+COUNT(A8:A20)</f>
        <v>13</v>
      </c>
    </row>
    <row r="26" spans="1:9" s="22" customFormat="1" x14ac:dyDescent="0.25">
      <c r="A26" s="4"/>
      <c r="B26" s="5"/>
      <c r="C26" s="17" t="s">
        <v>11</v>
      </c>
      <c r="D26" s="20">
        <f>SUM(G8:H20)+I19</f>
        <v>23715345929</v>
      </c>
      <c r="F26" s="8"/>
      <c r="G26" s="9"/>
      <c r="H26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ADJUDICADOS CONS</vt:lpstr>
      <vt:lpstr>ADJ ENERO</vt:lpstr>
      <vt:lpstr>ADJ FEBRERO</vt:lpstr>
      <vt:lpstr>ADJ MARZO</vt:lpstr>
      <vt:lpstr>ADJ ABRIL</vt:lpstr>
      <vt:lpstr>ADJ MAYO</vt:lpstr>
      <vt:lpstr>ADJ JUNIO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</dc:creator>
  <cp:lastModifiedBy>Diego Alexander Galeano Perdomo</cp:lastModifiedBy>
  <cp:lastPrinted>2016-03-08T14:46:35Z</cp:lastPrinted>
  <dcterms:created xsi:type="dcterms:W3CDTF">2013-01-14T13:53:18Z</dcterms:created>
  <dcterms:modified xsi:type="dcterms:W3CDTF">2018-07-04T16:11:17Z</dcterms:modified>
</cp:coreProperties>
</file>